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tables/table114.xml" ContentType="application/vnd.openxmlformats-officedocument.spreadsheetml.table+xml"/>
  <Override PartName="/xl/tables/table115.xml" ContentType="application/vnd.openxmlformats-officedocument.spreadsheetml.table+xml"/>
  <Override PartName="/xl/tables/table116.xml" ContentType="application/vnd.openxmlformats-officedocument.spreadsheetml.table+xml"/>
  <Override PartName="/xl/tables/table117.xml" ContentType="application/vnd.openxmlformats-officedocument.spreadsheetml.table+xml"/>
  <Override PartName="/xl/tables/table118.xml" ContentType="application/vnd.openxmlformats-officedocument.spreadsheetml.table+xml"/>
  <Override PartName="/xl/tables/table119.xml" ContentType="application/vnd.openxmlformats-officedocument.spreadsheetml.table+xml"/>
  <Override PartName="/xl/tables/table120.xml" ContentType="application/vnd.openxmlformats-officedocument.spreadsheetml.table+xml"/>
  <Override PartName="/xl/tables/table121.xml" ContentType="application/vnd.openxmlformats-officedocument.spreadsheetml.table+xml"/>
  <Override PartName="/xl/tables/table122.xml" ContentType="application/vnd.openxmlformats-officedocument.spreadsheetml.table+xml"/>
  <Override PartName="/xl/tables/table123.xml" ContentType="application/vnd.openxmlformats-officedocument.spreadsheetml.table+xml"/>
  <Override PartName="/xl/tables/table124.xml" ContentType="application/vnd.openxmlformats-officedocument.spreadsheetml.table+xml"/>
  <Override PartName="/xl/tables/table125.xml" ContentType="application/vnd.openxmlformats-officedocument.spreadsheetml.table+xml"/>
  <Override PartName="/xl/tables/table126.xml" ContentType="application/vnd.openxmlformats-officedocument.spreadsheetml.table+xml"/>
  <Override PartName="/xl/tables/table127.xml" ContentType="application/vnd.openxmlformats-officedocument.spreadsheetml.table+xml"/>
  <Override PartName="/xl/tables/table128.xml" ContentType="application/vnd.openxmlformats-officedocument.spreadsheetml.table+xml"/>
  <Override PartName="/xl/tables/table129.xml" ContentType="application/vnd.openxmlformats-officedocument.spreadsheetml.table+xml"/>
  <Override PartName="/xl/tables/table130.xml" ContentType="application/vnd.openxmlformats-officedocument.spreadsheetml.table+xml"/>
  <Override PartName="/xl/tables/table13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3b2d82e9b00d4840" Type="http://schemas.microsoft.com/office/2006/relationships/ui/extensibility" Target="customUI/customUI.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fileSharing readOnlyRecommended="1"/>
  <workbookPr codeName="ThisWorkbook"/>
  <mc:AlternateContent xmlns:mc="http://schemas.openxmlformats.org/markup-compatibility/2006">
    <mc:Choice Requires="x15">
      <x15ac:absPath xmlns:x15ac="http://schemas.microsoft.com/office/spreadsheetml/2010/11/ac" url="O:\factors_modernisation\Consolidated Factor Workbooks\3. db import\2026-01\"/>
    </mc:Choice>
  </mc:AlternateContent>
  <xr:revisionPtr revIDLastSave="0" documentId="13_ncr:1_{5EC7F9E4-E132-4FE7-A00F-82357C48003C}" xr6:coauthVersionLast="47" xr6:coauthVersionMax="47" xr10:uidLastSave="{00000000-0000-0000-0000-000000000000}"/>
  <bookViews>
    <workbookView xWindow="28725" yWindow="0" windowWidth="28980" windowHeight="31785" tabRatio="834" xr2:uid="{00000000-000D-0000-FFFF-FFFF00000000}"/>
  </bookViews>
  <sheets>
    <sheet name="Cover" sheetId="13" r:id="rId1"/>
    <sheet name="Purpose of spreadsheet" sheetId="7" r:id="rId2"/>
    <sheet name="Version control" sheetId="10" r:id="rId3"/>
    <sheet name="Assumptions" sheetId="5" r:id="rId4"/>
    <sheet name="Factor List" sheetId="9" r:id="rId5"/>
    <sheet name="x-201" sheetId="17" r:id="rId6"/>
    <sheet name="x-202" sheetId="16" r:id="rId7"/>
    <sheet name="x-203" sheetId="18" r:id="rId8"/>
    <sheet name="x-204" sheetId="19" r:id="rId9"/>
    <sheet name="x-205" sheetId="20" r:id="rId10"/>
    <sheet name="x-207" sheetId="21" r:id="rId11"/>
    <sheet name="x-208" sheetId="22" r:id="rId12"/>
    <sheet name="x-209" sheetId="23" r:id="rId13"/>
    <sheet name="x-211" sheetId="24" r:id="rId14"/>
    <sheet name="x-212" sheetId="25" r:id="rId15"/>
    <sheet name="x-213" sheetId="26" r:id="rId16"/>
    <sheet name="x-214" sheetId="27" r:id="rId17"/>
    <sheet name="x-215" sheetId="28" r:id="rId18"/>
    <sheet name="x-216" sheetId="29" r:id="rId19"/>
    <sheet name="x-217" sheetId="30" r:id="rId20"/>
    <sheet name="x-218" sheetId="31" r:id="rId21"/>
    <sheet name="x-223" sheetId="32" r:id="rId22"/>
    <sheet name="x-301" sheetId="33" r:id="rId23"/>
    <sheet name="x-302" sheetId="34" r:id="rId24"/>
    <sheet name="x-303" sheetId="35" r:id="rId25"/>
    <sheet name="x-304" sheetId="36" r:id="rId26"/>
    <sheet name="x-305" sheetId="37" r:id="rId27"/>
    <sheet name="x-306" sheetId="38" r:id="rId28"/>
    <sheet name="x-307" sheetId="39" r:id="rId29"/>
    <sheet name="x-401" sheetId="40" r:id="rId30"/>
    <sheet name="x-402" sheetId="41" r:id="rId31"/>
    <sheet name="x-403" sheetId="42" r:id="rId32"/>
    <sheet name="x-404" sheetId="43" r:id="rId33"/>
    <sheet name="x-405" sheetId="44" r:id="rId34"/>
    <sheet name="x-406" sheetId="45" r:id="rId35"/>
    <sheet name="x-407" sheetId="46" r:id="rId36"/>
    <sheet name="x-408" sheetId="47" r:id="rId37"/>
    <sheet name="x-409" sheetId="48" r:id="rId38"/>
    <sheet name="x-410" sheetId="49" r:id="rId39"/>
    <sheet name="x-411" sheetId="50" r:id="rId40"/>
    <sheet name="x-412" sheetId="51" r:id="rId41"/>
    <sheet name="x-413" sheetId="52" r:id="rId42"/>
    <sheet name="x-414" sheetId="53" r:id="rId43"/>
    <sheet name="x-415" sheetId="54" r:id="rId44"/>
    <sheet name="x-416" sheetId="55" r:id="rId45"/>
    <sheet name="x-417" sheetId="56" r:id="rId46"/>
    <sheet name="x-418" sheetId="57" r:id="rId47"/>
    <sheet name="x-419" sheetId="58" r:id="rId48"/>
    <sheet name="x-420" sheetId="59" r:id="rId49"/>
    <sheet name="x-421" sheetId="60" r:id="rId50"/>
    <sheet name="x-501" sheetId="61" r:id="rId51"/>
    <sheet name="x-502" sheetId="62" r:id="rId52"/>
    <sheet name="x-503" sheetId="63" r:id="rId53"/>
    <sheet name="x-504" sheetId="64" r:id="rId54"/>
    <sheet name="x-505" sheetId="65" r:id="rId55"/>
    <sheet name="x-601" sheetId="66" r:id="rId56"/>
    <sheet name="x-602" sheetId="67" r:id="rId57"/>
    <sheet name="x-603" sheetId="68" r:id="rId58"/>
    <sheet name="x-604" sheetId="69" r:id="rId59"/>
    <sheet name="x-605" sheetId="70" r:id="rId60"/>
    <sheet name="x-606" sheetId="71" r:id="rId61"/>
    <sheet name="x-607" sheetId="72" r:id="rId62"/>
    <sheet name="x-608" sheetId="73" r:id="rId63"/>
    <sheet name="x-609" sheetId="74" r:id="rId64"/>
    <sheet name="x-610" sheetId="75" r:id="rId65"/>
    <sheet name="x-611" sheetId="76" r:id="rId66"/>
    <sheet name="x-612" sheetId="77" r:id="rId67"/>
    <sheet name="x-613" sheetId="78" r:id="rId68"/>
    <sheet name="x-614" sheetId="79" r:id="rId69"/>
    <sheet name="x-615" sheetId="80" r:id="rId70"/>
    <sheet name="x-616" sheetId="81" r:id="rId71"/>
    <sheet name="x-617" sheetId="82" r:id="rId72"/>
    <sheet name="x-701" sheetId="83" r:id="rId73"/>
    <sheet name="x-702" sheetId="84" r:id="rId74"/>
    <sheet name="x-703" sheetId="85" r:id="rId75"/>
    <sheet name="x-704" sheetId="86" r:id="rId76"/>
    <sheet name="x-705" sheetId="87" r:id="rId77"/>
    <sheet name="x-706" sheetId="88" r:id="rId78"/>
    <sheet name="x-707" sheetId="89" r:id="rId79"/>
    <sheet name="x-708" sheetId="90" r:id="rId80"/>
    <sheet name="x-709" sheetId="91" r:id="rId81"/>
    <sheet name="x-710" sheetId="92" r:id="rId82"/>
    <sheet name="x-711" sheetId="93" r:id="rId83"/>
    <sheet name="x-712" sheetId="94" r:id="rId84"/>
    <sheet name="x-713" sheetId="95" r:id="rId85"/>
    <sheet name="x-714" sheetId="96" r:id="rId86"/>
    <sheet name="x-715" sheetId="97" r:id="rId87"/>
    <sheet name="x-716" sheetId="98" r:id="rId88"/>
    <sheet name="x-717" sheetId="99" r:id="rId89"/>
    <sheet name="x-718" sheetId="100" r:id="rId90"/>
    <sheet name="x-719" sheetId="101" r:id="rId91"/>
    <sheet name="x-720" sheetId="102" r:id="rId92"/>
    <sheet name="x-721" sheetId="103" r:id="rId93"/>
    <sheet name="x-725" sheetId="104" r:id="rId94"/>
    <sheet name="x-726" sheetId="105" r:id="rId95"/>
    <sheet name="x-727" sheetId="106" r:id="rId96"/>
    <sheet name="x-728" sheetId="107" r:id="rId97"/>
    <sheet name="x-729" sheetId="108" r:id="rId98"/>
    <sheet name="x-730" sheetId="109" r:id="rId99"/>
    <sheet name="x-731" sheetId="110" r:id="rId100"/>
    <sheet name="x-732" sheetId="111" r:id="rId101"/>
    <sheet name="x-733" sheetId="112" r:id="rId102"/>
    <sheet name="x-734" sheetId="113" r:id="rId103"/>
    <sheet name="x-735" sheetId="114" r:id="rId104"/>
    <sheet name="x-736" sheetId="115" r:id="rId105"/>
    <sheet name="x-801" sheetId="116" r:id="rId106"/>
    <sheet name="x-802" sheetId="117" r:id="rId107"/>
    <sheet name="x-803" sheetId="118" r:id="rId108"/>
    <sheet name="x-804" sheetId="119" r:id="rId109"/>
    <sheet name="x-805" sheetId="120" r:id="rId110"/>
    <sheet name="x-806" sheetId="121" r:id="rId111"/>
    <sheet name="x-807" sheetId="122" r:id="rId112"/>
    <sheet name="x-808" sheetId="123" r:id="rId113"/>
    <sheet name="x-810" sheetId="124" r:id="rId114"/>
    <sheet name="x-811" sheetId="125" r:id="rId115"/>
    <sheet name="x-812" sheetId="126" r:id="rId116"/>
    <sheet name="x-813" sheetId="127" r:id="rId117"/>
    <sheet name="x-814" sheetId="128" r:id="rId118"/>
    <sheet name="x-815" sheetId="129" r:id="rId119"/>
    <sheet name="x-816" sheetId="130" r:id="rId120"/>
    <sheet name="x-template" sheetId="14" state="hidden" r:id="rId121"/>
  </sheets>
  <definedNames>
    <definedName name="client_abbr">"Cabinet Office"</definedName>
    <definedName name="client_name">"CO"</definedName>
    <definedName name="FACTOR_LIST_AGE_DEF">'Factor List'!$G$7</definedName>
    <definedName name="FACTOR_LIST_ASSUMPTION_SET">'Factor List'!$P$7</definedName>
    <definedName name="FACTOR_LIST_CLIENT">'Factor List'!$B$7</definedName>
    <definedName name="FACTOR_LIST_DATE_IMPLEMENTED">'Factor List'!$N$7</definedName>
    <definedName name="FACTOR_LIST_DATE_ISSUED">'Factor List'!$M$7</definedName>
    <definedName name="FACTOR_LIST_DESCRIPTION">'Factor List'!$E$7</definedName>
    <definedName name="FACTOR_LIST_FACTOR_STATUS">'Factor List'!$O$7</definedName>
    <definedName name="FACTOR_LIST_FACTOR_TYPE">'Factor List'!$D$7</definedName>
    <definedName name="FACTOR_LIST_GENDER">'Factor List'!$F$7</definedName>
    <definedName name="FACTOR_LIST_REFERENCE">'Factor List'!$J$7</definedName>
    <definedName name="FACTOR_LIST_REFERENCE_GUIDANCE">'Factor List'!$K$7</definedName>
    <definedName name="FACTOR_LIST_RELATED">'Factor List'!$L$7</definedName>
    <definedName name="FACTOR_LIST_SECTION">'Factor List'!$C$7</definedName>
    <definedName name="FACTOR_LIST_SECTION_NUMBER">'Factor List'!$H$7</definedName>
    <definedName name="FACTOR_LIST_SERIES_NUMBER">'Factor List'!$I$7</definedName>
    <definedName name="scheme_abbr">"PCSPS_EW"</definedName>
    <definedName name="scheme_name">"Civil Service Pension Scheme"</definedName>
    <definedName name="shorten_scheme_names">#REF!</definedName>
    <definedName name="TABLE_AGE_DEF_1" localSheetId="5">'x-201'!$B$12</definedName>
    <definedName name="TABLE_AGE_DEF_1" localSheetId="6">'x-202'!$B$12</definedName>
    <definedName name="TABLE_AGE_DEF_1" localSheetId="7">'x-203'!$B$12</definedName>
    <definedName name="TABLE_AGE_DEF_1" localSheetId="8">'x-204'!$B$12</definedName>
    <definedName name="TABLE_AGE_DEF_1" localSheetId="9">'x-205'!$B$12</definedName>
    <definedName name="TABLE_AGE_DEF_1" localSheetId="10">'x-207'!$B$12</definedName>
    <definedName name="TABLE_AGE_DEF_1" localSheetId="11">'x-208'!$B$12</definedName>
    <definedName name="TABLE_AGE_DEF_1" localSheetId="12">'x-209'!$B$12</definedName>
    <definedName name="TABLE_AGE_DEF_1" localSheetId="13">'x-211'!$B$12</definedName>
    <definedName name="TABLE_AGE_DEF_1" localSheetId="14">'x-212'!$B$12</definedName>
    <definedName name="TABLE_AGE_DEF_1" localSheetId="15">'x-213'!$B$12</definedName>
    <definedName name="TABLE_AGE_DEF_1" localSheetId="16">'x-214'!$B$12</definedName>
    <definedName name="TABLE_AGE_DEF_1" localSheetId="17">'x-215'!$B$12</definedName>
    <definedName name="TABLE_AGE_DEF_1" localSheetId="18">'x-216'!$B$12</definedName>
    <definedName name="TABLE_AGE_DEF_1" localSheetId="19">'x-217'!$B$12</definedName>
    <definedName name="TABLE_AGE_DEF_1" localSheetId="20">'x-218'!$B$12</definedName>
    <definedName name="TABLE_AGE_DEF_1" localSheetId="21">'x-223'!$B$12</definedName>
    <definedName name="TABLE_AGE_DEF_1" localSheetId="22">'x-301'!$B$12</definedName>
    <definedName name="TABLE_AGE_DEF_1" localSheetId="23">'x-302'!$B$12</definedName>
    <definedName name="TABLE_AGE_DEF_1" localSheetId="24">'x-303'!$B$12</definedName>
    <definedName name="TABLE_AGE_DEF_1" localSheetId="25">'x-304'!$B$12</definedName>
    <definedName name="TABLE_AGE_DEF_1" localSheetId="26">'x-305'!$B$12</definedName>
    <definedName name="TABLE_AGE_DEF_1" localSheetId="27">'x-306'!$B$12</definedName>
    <definedName name="TABLE_AGE_DEF_1" localSheetId="28">'x-307'!$B$12</definedName>
    <definedName name="TABLE_AGE_DEF_1" localSheetId="29">'x-401'!$B$12</definedName>
    <definedName name="TABLE_AGE_DEF_1" localSheetId="30">'x-402'!$B$12</definedName>
    <definedName name="TABLE_AGE_DEF_1" localSheetId="31">'x-403'!$B$12</definedName>
    <definedName name="TABLE_AGE_DEF_1" localSheetId="32">'x-404'!$B$12</definedName>
    <definedName name="TABLE_AGE_DEF_1" localSheetId="33">'x-405'!$B$12</definedName>
    <definedName name="TABLE_AGE_DEF_1" localSheetId="34">'x-406'!$B$12</definedName>
    <definedName name="TABLE_AGE_DEF_1" localSheetId="35">'x-407'!$B$12</definedName>
    <definedName name="TABLE_AGE_DEF_1" localSheetId="36">'x-408'!$B$12</definedName>
    <definedName name="TABLE_AGE_DEF_1" localSheetId="37">'x-409'!$B$12</definedName>
    <definedName name="TABLE_AGE_DEF_1" localSheetId="38">'x-410'!$B$12</definedName>
    <definedName name="TABLE_AGE_DEF_1" localSheetId="39">'x-411'!$B$12</definedName>
    <definedName name="TABLE_AGE_DEF_1" localSheetId="40">'x-412'!$B$12</definedName>
    <definedName name="TABLE_AGE_DEF_1" localSheetId="41">'x-413'!$B$12</definedName>
    <definedName name="TABLE_AGE_DEF_1" localSheetId="42">'x-414'!$B$12</definedName>
    <definedName name="TABLE_AGE_DEF_1" localSheetId="43">'x-415'!$B$12</definedName>
    <definedName name="TABLE_AGE_DEF_1" localSheetId="44">'x-416'!$B$12</definedName>
    <definedName name="TABLE_AGE_DEF_1" localSheetId="45">'x-417'!$B$12</definedName>
    <definedName name="TABLE_AGE_DEF_1" localSheetId="46">'x-418'!$B$12</definedName>
    <definedName name="TABLE_AGE_DEF_1" localSheetId="47">'x-419'!$B$12</definedName>
    <definedName name="TABLE_AGE_DEF_1" localSheetId="48">'x-420'!$B$12</definedName>
    <definedName name="TABLE_AGE_DEF_1" localSheetId="49">'x-421'!$B$12</definedName>
    <definedName name="TABLE_AGE_DEF_1" localSheetId="50">'x-501'!$B$12</definedName>
    <definedName name="TABLE_AGE_DEF_1" localSheetId="51">'x-502'!$B$12</definedName>
    <definedName name="TABLE_AGE_DEF_1" localSheetId="52">'x-503'!$B$12</definedName>
    <definedName name="TABLE_AGE_DEF_1" localSheetId="53">'x-504'!$B$12</definedName>
    <definedName name="TABLE_AGE_DEF_1" localSheetId="54">'x-505'!$B$12</definedName>
    <definedName name="TABLE_AGE_DEF_1" localSheetId="55">'x-601'!$B$12</definedName>
    <definedName name="TABLE_AGE_DEF_1" localSheetId="56">'x-602'!$B$12</definedName>
    <definedName name="TABLE_AGE_DEF_1" localSheetId="57">'x-603'!$B$12</definedName>
    <definedName name="TABLE_AGE_DEF_1" localSheetId="58">'x-604'!$B$12</definedName>
    <definedName name="TABLE_AGE_DEF_1" localSheetId="59">'x-605'!$B$12</definedName>
    <definedName name="TABLE_AGE_DEF_1" localSheetId="60">'x-606'!$B$12</definedName>
    <definedName name="TABLE_AGE_DEF_1" localSheetId="61">'x-607'!$B$12</definedName>
    <definedName name="TABLE_AGE_DEF_1" localSheetId="62">'x-608'!$B$12</definedName>
    <definedName name="TABLE_AGE_DEF_1" localSheetId="63">'x-609'!$B$12</definedName>
    <definedName name="TABLE_AGE_DEF_1" localSheetId="64">'x-610'!$B$12</definedName>
    <definedName name="TABLE_AGE_DEF_1" localSheetId="65">'x-611'!$B$12</definedName>
    <definedName name="TABLE_AGE_DEF_1" localSheetId="66">'x-612'!$B$12</definedName>
    <definedName name="TABLE_AGE_DEF_1" localSheetId="67">'x-613'!$B$12</definedName>
    <definedName name="TABLE_AGE_DEF_1" localSheetId="68">'x-614'!$B$12</definedName>
    <definedName name="TABLE_AGE_DEF_1" localSheetId="69">'x-615'!$B$12</definedName>
    <definedName name="TABLE_AGE_DEF_1" localSheetId="70">'x-616'!$B$12</definedName>
    <definedName name="TABLE_AGE_DEF_1" localSheetId="71">'x-617'!$B$12</definedName>
    <definedName name="TABLE_AGE_DEF_1" localSheetId="72">'x-701'!$B$12</definedName>
    <definedName name="TABLE_AGE_DEF_1" localSheetId="73">'x-702'!$B$12</definedName>
    <definedName name="TABLE_AGE_DEF_1" localSheetId="74">'x-703'!$B$12</definedName>
    <definedName name="TABLE_AGE_DEF_1" localSheetId="75">'x-704'!$B$12</definedName>
    <definedName name="TABLE_AGE_DEF_1" localSheetId="76">'x-705'!$B$12</definedName>
    <definedName name="TABLE_AGE_DEF_1" localSheetId="77">'x-706'!$B$12</definedName>
    <definedName name="TABLE_AGE_DEF_1" localSheetId="78">'x-707'!$B$12</definedName>
    <definedName name="TABLE_AGE_DEF_1" localSheetId="79">'x-708'!$B$12</definedName>
    <definedName name="TABLE_AGE_DEF_1" localSheetId="80">'x-709'!$B$12</definedName>
    <definedName name="TABLE_AGE_DEF_1" localSheetId="81">'x-710'!$B$12</definedName>
    <definedName name="TABLE_AGE_DEF_1" localSheetId="82">'x-711'!$B$12</definedName>
    <definedName name="TABLE_AGE_DEF_1" localSheetId="83">'x-712'!$B$12</definedName>
    <definedName name="TABLE_AGE_DEF_1" localSheetId="84">'x-713'!$B$12</definedName>
    <definedName name="TABLE_AGE_DEF_1" localSheetId="85">'x-714'!$B$12</definedName>
    <definedName name="TABLE_AGE_DEF_1" localSheetId="86">'x-715'!$B$12</definedName>
    <definedName name="TABLE_AGE_DEF_1" localSheetId="87">'x-716'!$B$12</definedName>
    <definedName name="TABLE_AGE_DEF_1" localSheetId="88">'x-717'!$B$12</definedName>
    <definedName name="TABLE_AGE_DEF_1" localSheetId="89">'x-718'!$B$12</definedName>
    <definedName name="TABLE_AGE_DEF_1" localSheetId="90">'x-719'!$B$12</definedName>
    <definedName name="TABLE_AGE_DEF_1" localSheetId="91">'x-720'!$B$12</definedName>
    <definedName name="TABLE_AGE_DEF_1" localSheetId="92">'x-721'!$B$12</definedName>
    <definedName name="TABLE_AGE_DEF_1" localSheetId="93">'x-725'!$B$12</definedName>
    <definedName name="TABLE_AGE_DEF_1" localSheetId="94">'x-726'!$B$12</definedName>
    <definedName name="TABLE_AGE_DEF_1" localSheetId="95">'x-727'!$B$12</definedName>
    <definedName name="TABLE_AGE_DEF_1" localSheetId="96">'x-728'!$B$12</definedName>
    <definedName name="TABLE_AGE_DEF_1" localSheetId="97">'x-729'!$B$12</definedName>
    <definedName name="TABLE_AGE_DEF_1" localSheetId="98">'x-730'!$B$12</definedName>
    <definedName name="TABLE_AGE_DEF_1" localSheetId="99">'x-731'!$B$12</definedName>
    <definedName name="TABLE_AGE_DEF_1" localSheetId="100">'x-732'!$B$12</definedName>
    <definedName name="TABLE_AGE_DEF_1" localSheetId="101">'x-733'!$B$12</definedName>
    <definedName name="TABLE_AGE_DEF_1" localSheetId="102">'x-734'!$B$12</definedName>
    <definedName name="TABLE_AGE_DEF_1" localSheetId="103">'x-735'!$B$12</definedName>
    <definedName name="TABLE_AGE_DEF_1" localSheetId="104">'x-736'!$B$12</definedName>
    <definedName name="TABLE_AGE_DEF_1" localSheetId="105">'x-801'!$B$12</definedName>
    <definedName name="TABLE_AGE_DEF_1" localSheetId="106">'x-802'!$B$12</definedName>
    <definedName name="TABLE_AGE_DEF_1" localSheetId="107">'x-803'!$B$12</definedName>
    <definedName name="TABLE_AGE_DEF_1" localSheetId="108">'x-804'!$B$12</definedName>
    <definedName name="TABLE_AGE_DEF_1" localSheetId="109">'x-805'!$B$12</definedName>
    <definedName name="TABLE_AGE_DEF_1" localSheetId="110">'x-806'!$B$12</definedName>
    <definedName name="TABLE_AGE_DEF_1" localSheetId="111">'x-807'!$B$12</definedName>
    <definedName name="TABLE_AGE_DEF_1" localSheetId="112">'x-808'!$B$12</definedName>
    <definedName name="TABLE_AGE_DEF_1" localSheetId="113">'x-810'!$B$12</definedName>
    <definedName name="TABLE_AGE_DEF_1" localSheetId="114">'x-811'!$B$12</definedName>
    <definedName name="TABLE_AGE_DEF_1" localSheetId="115">'x-812'!$B$12</definedName>
    <definedName name="TABLE_AGE_DEF_1" localSheetId="116">'x-813'!$B$12</definedName>
    <definedName name="TABLE_AGE_DEF_1" localSheetId="117">'x-814'!$B$12</definedName>
    <definedName name="TABLE_AGE_DEF_1" localSheetId="118">'x-815'!$B$12</definedName>
    <definedName name="TABLE_AGE_DEF_1" localSheetId="119">'x-816'!$B$12</definedName>
    <definedName name="TABLE_AGE_DEF_1" localSheetId="120">'x-template'!$B$12</definedName>
    <definedName name="TABLE_AGE_DEF_2" localSheetId="26">'x-305'!$I$12</definedName>
    <definedName name="TABLE_AGE_DEF_2" localSheetId="37">'x-409'!$K$12</definedName>
    <definedName name="TABLE_AGE_DEF_2" localSheetId="41">'x-413'!$K$12</definedName>
    <definedName name="TABLE_AGE_DEF_2" localSheetId="61">'x-607'!$G$12</definedName>
    <definedName name="TABLE_AGE_DEF_2" localSheetId="98">'x-730'!$Q$12</definedName>
    <definedName name="TABLE_AGE_DEF_2" localSheetId="101">'x-733'!$P$12</definedName>
    <definedName name="TABLE_AGE_DEF_3" localSheetId="98">'x-730'!$AU$12</definedName>
    <definedName name="TABLE_AGE_DEF_3" localSheetId="101">'x-733'!$AS$12</definedName>
    <definedName name="TABLE_AGE_DEF_4" localSheetId="98">'x-730'!$CN$12</definedName>
    <definedName name="TABLE_AGE_DEF_4" localSheetId="101">'x-733'!$CK$12</definedName>
    <definedName name="TABLE_AREA_1" localSheetId="5">'x-201'!$A$26:$E$85</definedName>
    <definedName name="TABLE_AREA_1" localSheetId="6">'x-202'!$A$26:$E$85</definedName>
    <definedName name="TABLE_AREA_1" localSheetId="7">'x-203'!$A$26:$E$85</definedName>
    <definedName name="TABLE_AREA_1" localSheetId="8">'x-204'!$A$26:$E$85</definedName>
    <definedName name="TABLE_AREA_1" localSheetId="9">'x-205'!$A$26:$E$85</definedName>
    <definedName name="TABLE_AREA_1" localSheetId="10">'x-207'!$A$26:$I$85</definedName>
    <definedName name="TABLE_AREA_1" localSheetId="11">'x-208'!$A$26:$I$85</definedName>
    <definedName name="TABLE_AREA_1" localSheetId="12">'x-209'!$A$26:$E$85</definedName>
    <definedName name="TABLE_AREA_1" localSheetId="13">'x-211'!$A$26:$G$85</definedName>
    <definedName name="TABLE_AREA_1" localSheetId="14">'x-212'!$A$26:$G$85</definedName>
    <definedName name="TABLE_AREA_1" localSheetId="15">'x-213'!$A$26:$B$77</definedName>
    <definedName name="TABLE_AREA_1" localSheetId="16">'x-214'!$A$26:$B$77</definedName>
    <definedName name="TABLE_AREA_1" localSheetId="17">'x-215'!$A$26:$E$85</definedName>
    <definedName name="TABLE_AREA_1" localSheetId="18">'x-216'!$A$26:$E$85</definedName>
    <definedName name="TABLE_AREA_1" localSheetId="19">'x-217'!$A$26:$E$85</definedName>
    <definedName name="TABLE_AREA_1" localSheetId="20">'x-218'!$A$26:$E$85</definedName>
    <definedName name="TABLE_AREA_1" localSheetId="21">'x-223'!$A$26:$B$77</definedName>
    <definedName name="TABLE_AREA_1" localSheetId="22">'x-301'!$A$26:$I$70</definedName>
    <definedName name="TABLE_AREA_1" localSheetId="23">'x-302'!$A$26:$I$105</definedName>
    <definedName name="TABLE_AREA_1" localSheetId="24">'x-303'!$A$26:$K$75</definedName>
    <definedName name="TABLE_AREA_1" localSheetId="25">'x-304'!$A$26:$K$105</definedName>
    <definedName name="TABLE_AREA_1" localSheetId="26">'x-305'!$A$26:$E$108</definedName>
    <definedName name="TABLE_AREA_1" localSheetId="27">'x-306'!$A$26:$E$108</definedName>
    <definedName name="TABLE_AREA_1" localSheetId="28">'x-307'!$A$26:$C$108</definedName>
    <definedName name="TABLE_AREA_1" localSheetId="29">'x-401'!$A$26:$G$38</definedName>
    <definedName name="TABLE_AREA_1" localSheetId="30">'x-402'!$A$26:$M$38</definedName>
    <definedName name="TABLE_AREA_1" localSheetId="31">'x-403'!$A$26:$N$38</definedName>
    <definedName name="TABLE_AREA_1" localSheetId="32">'x-404'!$A$26:$O$38</definedName>
    <definedName name="TABLE_AREA_1" localSheetId="33">'x-405'!$A$26:$P$38</definedName>
    <definedName name="TABLE_AREA_1" localSheetId="34">'x-406'!$A$26:$L$38</definedName>
    <definedName name="TABLE_AREA_1" localSheetId="35">'x-407'!$A$26:$L$38</definedName>
    <definedName name="TABLE_AREA_1" localSheetId="36">'x-408'!$A$26:$G$38</definedName>
    <definedName name="TABLE_AREA_1" localSheetId="37">'x-409'!$A$26:$G$38</definedName>
    <definedName name="TABLE_AREA_1" localSheetId="38">'x-410'!$A$26:$Q$38</definedName>
    <definedName name="TABLE_AREA_1" localSheetId="39">'x-411'!$A$26:$Q$38</definedName>
    <definedName name="TABLE_AREA_1" localSheetId="40">'x-412'!$A$26:$G$38</definedName>
    <definedName name="TABLE_AREA_1" localSheetId="41">'x-413'!$A$26:$G$38</definedName>
    <definedName name="TABLE_AREA_1" localSheetId="42">'x-414'!$A$26:$B$29</definedName>
    <definedName name="TABLE_AREA_1" localSheetId="43">'x-415'!$A$26:$AA$38</definedName>
    <definedName name="TABLE_AREA_1" localSheetId="44">'x-416'!$A$26:$AA$38</definedName>
    <definedName name="TABLE_AREA_1" localSheetId="45">'x-417'!$A$26:$B$29</definedName>
    <definedName name="TABLE_AREA_1" localSheetId="46">'x-418'!$A$26:$B$29</definedName>
    <definedName name="TABLE_AREA_1" localSheetId="47">'x-419'!$A$26:$V$38</definedName>
    <definedName name="TABLE_AREA_1" localSheetId="48">'x-420'!$A$26:$V$38</definedName>
    <definedName name="TABLE_AREA_1" localSheetId="49">'x-421'!$A$26:$B$28</definedName>
    <definedName name="TABLE_AREA_1" localSheetId="50">'x-501'!$A$26:$D$97</definedName>
    <definedName name="TABLE_AREA_1" localSheetId="51">'x-502'!$A$26:$D$72</definedName>
    <definedName name="TABLE_AREA_1" localSheetId="52">'x-503'!$A$26:$D$72</definedName>
    <definedName name="TABLE_AREA_1" localSheetId="53">'x-504'!$A$26:$E$77</definedName>
    <definedName name="TABLE_AREA_1" localSheetId="54">'x-505'!$A$26:$B$27</definedName>
    <definedName name="TABLE_AREA_1" localSheetId="55">'x-601'!$A$26:$I$85</definedName>
    <definedName name="TABLE_AREA_1" localSheetId="56">'x-602'!$A$26:$C$47</definedName>
    <definedName name="TABLE_AREA_1" localSheetId="57">'x-603'!$A$26:$C$82</definedName>
    <definedName name="TABLE_AREA_1" localSheetId="58">'x-604'!$A$26:$I$85</definedName>
    <definedName name="TABLE_AREA_1" localSheetId="59">'x-605'!$A$26:$C$85</definedName>
    <definedName name="TABLE_AREA_1" localSheetId="60">'x-606'!$A$26:$I$72</definedName>
    <definedName name="TABLE_AREA_1" localSheetId="61">'x-607'!$A$26:$C$42</definedName>
    <definedName name="TABLE_AREA_1" localSheetId="62">'x-608'!$A$26:$C$52</definedName>
    <definedName name="TABLE_AREA_1" localSheetId="63">'x-609'!$A$26:$C$82</definedName>
    <definedName name="TABLE_AREA_1" localSheetId="64">'x-610'!$A$26:$I$77</definedName>
    <definedName name="TABLE_AREA_1" localSheetId="65">'x-611'!$A$26:$B$42</definedName>
    <definedName name="TABLE_AREA_1" localSheetId="70">'x-616'!$A$26:$B$77</definedName>
    <definedName name="TABLE_AREA_1" localSheetId="71">'x-617'!$A$26:$B$77</definedName>
    <definedName name="TABLE_AREA_1" localSheetId="72">'x-701'!$A$26:$G$38</definedName>
    <definedName name="TABLE_AREA_1" localSheetId="73">'x-702'!$A$26:$L$38</definedName>
    <definedName name="TABLE_AREA_1" localSheetId="74">'x-703'!$A$26:$M$38</definedName>
    <definedName name="TABLE_AREA_1" localSheetId="75">'x-704'!$A$26:$N$38</definedName>
    <definedName name="TABLE_AREA_1" localSheetId="76">'x-705'!$A$26:$O$38</definedName>
    <definedName name="TABLE_AREA_1" localSheetId="77">'x-706'!$A$26:$L$38</definedName>
    <definedName name="TABLE_AREA_1" localSheetId="78">'x-707'!$A$26:$Q$38</definedName>
    <definedName name="TABLE_AREA_1" localSheetId="79">'x-708'!$A$26:$L$38</definedName>
    <definedName name="TABLE_AREA_1" localSheetId="80">'x-709'!$A$26:$G$38</definedName>
    <definedName name="TABLE_AREA_1" localSheetId="81">'x-710'!$A$26:$G$38</definedName>
    <definedName name="TABLE_AREA_1" localSheetId="82">'x-711'!$A$26:$G$38</definedName>
    <definedName name="TABLE_AREA_1" localSheetId="83">'x-712'!$A$26:$L$38</definedName>
    <definedName name="TABLE_AREA_1" localSheetId="84">'x-713'!$A$26:$Q$38</definedName>
    <definedName name="TABLE_AREA_1" localSheetId="85">'x-714'!$A$26:$D$86</definedName>
    <definedName name="TABLE_AREA_1" localSheetId="86">'x-715'!$A$26:$D$86</definedName>
    <definedName name="TABLE_AREA_1" localSheetId="87">'x-716'!$A$26:$D$86</definedName>
    <definedName name="TABLE_AREA_1" localSheetId="88">'x-717'!$A$26:$D$86</definedName>
    <definedName name="TABLE_AREA_1" localSheetId="89">'x-718'!$A$26:$D$86</definedName>
    <definedName name="TABLE_AREA_1" localSheetId="90">'x-719'!$A$26:$D$86</definedName>
    <definedName name="TABLE_AREA_1" localSheetId="91">'x-720'!$A$26:$D$86</definedName>
    <definedName name="TABLE_AREA_1" localSheetId="92">'x-721'!$A$26:$D$86</definedName>
    <definedName name="TABLE_AREA_1" localSheetId="93">'x-725'!$A$26:$B$85</definedName>
    <definedName name="TABLE_AREA_1" localSheetId="94">'x-726'!$A$26:$B$85</definedName>
    <definedName name="TABLE_AREA_1" localSheetId="95">'x-727'!$A$26:$D$85</definedName>
    <definedName name="TABLE_AREA_1" localSheetId="96">'x-728'!$A$26:$B$77</definedName>
    <definedName name="TABLE_AREA_1" localSheetId="97">'x-729'!$A$26:$B$77</definedName>
    <definedName name="TABLE_AREA_1" localSheetId="98">'x-730'!$A$26:$M$71</definedName>
    <definedName name="TABLE_AREA_1" localSheetId="99">'x-731'!$A$26:$M$71</definedName>
    <definedName name="TABLE_AREA_1" localSheetId="100">'x-732'!$A$26:$M$71</definedName>
    <definedName name="TABLE_AREA_1" localSheetId="101">'x-733'!$A$26:$L$70</definedName>
    <definedName name="TABLE_AREA_1" localSheetId="102">'x-734'!$A$26:$B$66</definedName>
    <definedName name="TABLE_AREA_1" localSheetId="103">'x-735'!$A$26:$M$77</definedName>
    <definedName name="TABLE_AREA_1" localSheetId="104">'x-736'!$A$26:$B$77</definedName>
    <definedName name="TABLE_AREA_1" localSheetId="105">'x-801'!$A$26:$AE$92</definedName>
    <definedName name="TABLE_AREA_1" localSheetId="106">'x-802'!$A$26:$AE$92</definedName>
    <definedName name="TABLE_AREA_1" localSheetId="107">'x-803'!$A$26:$AE$92</definedName>
    <definedName name="TABLE_AREA_1" localSheetId="108">'x-804'!$A$26:$AE$92</definedName>
    <definedName name="TABLE_AREA_1" localSheetId="109">'x-805'!$A$26:$AE$92</definedName>
    <definedName name="TABLE_AREA_1" localSheetId="110">'x-806'!$A$26:$AE$92</definedName>
    <definedName name="TABLE_AREA_1" localSheetId="111">'x-807'!$A$26:$AE$92</definedName>
    <definedName name="TABLE_AREA_1" localSheetId="112">'x-808'!$A$26:$AE$92</definedName>
    <definedName name="TABLE_AREA_1" localSheetId="113">'x-810'!$A$26:$E$81</definedName>
    <definedName name="TABLE_AREA_1" localSheetId="114">'x-811'!$A$26:$B$37</definedName>
    <definedName name="TABLE_AREA_1" localSheetId="115">'x-812'!$A$26:$B$66</definedName>
    <definedName name="TABLE_AREA_1" localSheetId="116">'x-813'!$A$26:$B$36</definedName>
    <definedName name="TABLE_AREA_1" localSheetId="117">'x-814'!$A$26:$B$66</definedName>
    <definedName name="TABLE_AREA_1" localSheetId="118">'x-815'!$A$26:$B$30</definedName>
    <definedName name="TABLE_AREA_1" localSheetId="119">'x-816'!$A$26:$B$30</definedName>
    <definedName name="TABLE_AREA_2" localSheetId="26">'x-305'!$H$26:$L$108</definedName>
    <definedName name="TABLE_AREA_2" localSheetId="37">'x-409'!$J$26:$P$38</definedName>
    <definedName name="TABLE_AREA_2" localSheetId="41">'x-413'!$J$26:$P$38</definedName>
    <definedName name="TABLE_AREA_2" localSheetId="61">'x-607'!$F$26:$H$42</definedName>
    <definedName name="TABLE_AREA_2" localSheetId="98">'x-730'!$P$26:$AB$72</definedName>
    <definedName name="TABLE_AREA_2" localSheetId="101">'x-733'!$O$26:$AA$70</definedName>
    <definedName name="TABLE_AREA_3" localSheetId="98">'x-730'!$AE$26:$AQ$73</definedName>
    <definedName name="TABLE_AREA_3" localSheetId="101">'x-733'!$AD$26:$AP$70</definedName>
    <definedName name="TABLE_AREA_4" localSheetId="98">'x-730'!$AT$26:$AU$77</definedName>
    <definedName name="TABLE_AREA_4" localSheetId="101">'x-733'!$AS$26:$AT$70</definedName>
    <definedName name="TABLE_ASSUMPTION_SET_1" localSheetId="5">'x-201'!$B$21</definedName>
    <definedName name="TABLE_ASSUMPTION_SET_1" localSheetId="6">'x-202'!$B$21</definedName>
    <definedName name="TABLE_ASSUMPTION_SET_1" localSheetId="7">'x-203'!$B$21</definedName>
    <definedName name="TABLE_ASSUMPTION_SET_1" localSheetId="8">'x-204'!$B$21</definedName>
    <definedName name="TABLE_ASSUMPTION_SET_1" localSheetId="9">'x-205'!$B$21</definedName>
    <definedName name="TABLE_ASSUMPTION_SET_1" localSheetId="10">'x-207'!$B$21</definedName>
    <definedName name="TABLE_ASSUMPTION_SET_1" localSheetId="11">'x-208'!$B$21</definedName>
    <definedName name="TABLE_ASSUMPTION_SET_1" localSheetId="12">'x-209'!$B$21</definedName>
    <definedName name="TABLE_ASSUMPTION_SET_1" localSheetId="13">'x-211'!$B$21</definedName>
    <definedName name="TABLE_ASSUMPTION_SET_1" localSheetId="14">'x-212'!$B$21</definedName>
    <definedName name="TABLE_ASSUMPTION_SET_1" localSheetId="15">'x-213'!$B$21</definedName>
    <definedName name="TABLE_ASSUMPTION_SET_1" localSheetId="16">'x-214'!$B$21</definedName>
    <definedName name="TABLE_ASSUMPTION_SET_1" localSheetId="17">'x-215'!$B$21</definedName>
    <definedName name="TABLE_ASSUMPTION_SET_1" localSheetId="18">'x-216'!$B$21</definedName>
    <definedName name="TABLE_ASSUMPTION_SET_1" localSheetId="19">'x-217'!$B$21</definedName>
    <definedName name="TABLE_ASSUMPTION_SET_1" localSheetId="20">'x-218'!$B$21</definedName>
    <definedName name="TABLE_ASSUMPTION_SET_1" localSheetId="21">'x-223'!$B$21</definedName>
    <definedName name="TABLE_ASSUMPTION_SET_1" localSheetId="22">'x-301'!$B$21</definedName>
    <definedName name="TABLE_ASSUMPTION_SET_1" localSheetId="23">'x-302'!$B$21</definedName>
    <definedName name="TABLE_ASSUMPTION_SET_1" localSheetId="24">'x-303'!$B$21</definedName>
    <definedName name="TABLE_ASSUMPTION_SET_1" localSheetId="25">'x-304'!$B$21</definedName>
    <definedName name="TABLE_ASSUMPTION_SET_1" localSheetId="26">'x-305'!$B$21</definedName>
    <definedName name="TABLE_ASSUMPTION_SET_1" localSheetId="27">'x-306'!$B$21</definedName>
    <definedName name="TABLE_ASSUMPTION_SET_1" localSheetId="28">'x-307'!$B$21</definedName>
    <definedName name="TABLE_ASSUMPTION_SET_1" localSheetId="29">'x-401'!$B$21</definedName>
    <definedName name="TABLE_ASSUMPTION_SET_1" localSheetId="30">'x-402'!$B$21</definedName>
    <definedName name="TABLE_ASSUMPTION_SET_1" localSheetId="31">'x-403'!$B$21</definedName>
    <definedName name="TABLE_ASSUMPTION_SET_1" localSheetId="32">'x-404'!$B$21</definedName>
    <definedName name="TABLE_ASSUMPTION_SET_1" localSheetId="33">'x-405'!$B$21</definedName>
    <definedName name="TABLE_ASSUMPTION_SET_1" localSheetId="34">'x-406'!$B$21</definedName>
    <definedName name="TABLE_ASSUMPTION_SET_1" localSheetId="35">'x-407'!$B$21</definedName>
    <definedName name="TABLE_ASSUMPTION_SET_1" localSheetId="36">'x-408'!$B$21</definedName>
    <definedName name="TABLE_ASSUMPTION_SET_1" localSheetId="37">'x-409'!$B$21</definedName>
    <definedName name="TABLE_ASSUMPTION_SET_1" localSheetId="38">'x-410'!$B$21</definedName>
    <definedName name="TABLE_ASSUMPTION_SET_1" localSheetId="39">'x-411'!$B$21</definedName>
    <definedName name="TABLE_ASSUMPTION_SET_1" localSheetId="40">'x-412'!$B$21</definedName>
    <definedName name="TABLE_ASSUMPTION_SET_1" localSheetId="41">'x-413'!$B$21</definedName>
    <definedName name="TABLE_ASSUMPTION_SET_1" localSheetId="42">'x-414'!$B$21</definedName>
    <definedName name="TABLE_ASSUMPTION_SET_1" localSheetId="43">'x-415'!$B$21</definedName>
    <definedName name="TABLE_ASSUMPTION_SET_1" localSheetId="44">'x-416'!$B$21</definedName>
    <definedName name="TABLE_ASSUMPTION_SET_1" localSheetId="45">'x-417'!$B$21</definedName>
    <definedName name="TABLE_ASSUMPTION_SET_1" localSheetId="46">'x-418'!$B$21</definedName>
    <definedName name="TABLE_ASSUMPTION_SET_1" localSheetId="47">'x-419'!$B$21</definedName>
    <definedName name="TABLE_ASSUMPTION_SET_1" localSheetId="48">'x-420'!$B$21</definedName>
    <definedName name="TABLE_ASSUMPTION_SET_1" localSheetId="49">'x-421'!$B$21</definedName>
    <definedName name="TABLE_ASSUMPTION_SET_1" localSheetId="50">'x-501'!$B$21</definedName>
    <definedName name="TABLE_ASSUMPTION_SET_1" localSheetId="51">'x-502'!$B$21</definedName>
    <definedName name="TABLE_ASSUMPTION_SET_1" localSheetId="52">'x-503'!$B$21</definedName>
    <definedName name="TABLE_ASSUMPTION_SET_1" localSheetId="53">'x-504'!$B$21</definedName>
    <definedName name="TABLE_ASSUMPTION_SET_1" localSheetId="54">'x-505'!$B$21</definedName>
    <definedName name="TABLE_ASSUMPTION_SET_1" localSheetId="55">'x-601'!$B$21</definedName>
    <definedName name="TABLE_ASSUMPTION_SET_1" localSheetId="56">'x-602'!$B$21</definedName>
    <definedName name="TABLE_ASSUMPTION_SET_1" localSheetId="57">'x-603'!$B$21</definedName>
    <definedName name="TABLE_ASSUMPTION_SET_1" localSheetId="58">'x-604'!$B$21</definedName>
    <definedName name="TABLE_ASSUMPTION_SET_1" localSheetId="59">'x-605'!$B$21</definedName>
    <definedName name="TABLE_ASSUMPTION_SET_1" localSheetId="60">'x-606'!$B$21</definedName>
    <definedName name="TABLE_ASSUMPTION_SET_1" localSheetId="61">'x-607'!$B$21</definedName>
    <definedName name="TABLE_ASSUMPTION_SET_1" localSheetId="62">'x-608'!$B$21</definedName>
    <definedName name="TABLE_ASSUMPTION_SET_1" localSheetId="63">'x-609'!$B$21</definedName>
    <definedName name="TABLE_ASSUMPTION_SET_1" localSheetId="64">'x-610'!$B$21</definedName>
    <definedName name="TABLE_ASSUMPTION_SET_1" localSheetId="65">'x-611'!$B$21</definedName>
    <definedName name="TABLE_ASSUMPTION_SET_1" localSheetId="66">'x-612'!$B$21</definedName>
    <definedName name="TABLE_ASSUMPTION_SET_1" localSheetId="67">'x-613'!$B$21</definedName>
    <definedName name="TABLE_ASSUMPTION_SET_1" localSheetId="68">'x-614'!$B$21</definedName>
    <definedName name="TABLE_ASSUMPTION_SET_1" localSheetId="69">'x-615'!$B$21</definedName>
    <definedName name="TABLE_ASSUMPTION_SET_1" localSheetId="70">'x-616'!$B$21</definedName>
    <definedName name="TABLE_ASSUMPTION_SET_1" localSheetId="71">'x-617'!$B$21</definedName>
    <definedName name="TABLE_ASSUMPTION_SET_1" localSheetId="72">'x-701'!$B$21</definedName>
    <definedName name="TABLE_ASSUMPTION_SET_1" localSheetId="73">'x-702'!$B$21</definedName>
    <definedName name="TABLE_ASSUMPTION_SET_1" localSheetId="74">'x-703'!$B$21</definedName>
    <definedName name="TABLE_ASSUMPTION_SET_1" localSheetId="75">'x-704'!$B$21</definedName>
    <definedName name="TABLE_ASSUMPTION_SET_1" localSheetId="76">'x-705'!$B$21</definedName>
    <definedName name="TABLE_ASSUMPTION_SET_1" localSheetId="77">'x-706'!$B$21</definedName>
    <definedName name="TABLE_ASSUMPTION_SET_1" localSheetId="78">'x-707'!$B$21</definedName>
    <definedName name="TABLE_ASSUMPTION_SET_1" localSheetId="79">'x-708'!$B$21</definedName>
    <definedName name="TABLE_ASSUMPTION_SET_1" localSheetId="80">'x-709'!$B$21</definedName>
    <definedName name="TABLE_ASSUMPTION_SET_1" localSheetId="81">'x-710'!$B$21</definedName>
    <definedName name="TABLE_ASSUMPTION_SET_1" localSheetId="82">'x-711'!$B$21</definedName>
    <definedName name="TABLE_ASSUMPTION_SET_1" localSheetId="83">'x-712'!$B$21</definedName>
    <definedName name="TABLE_ASSUMPTION_SET_1" localSheetId="84">'x-713'!$B$21</definedName>
    <definedName name="TABLE_ASSUMPTION_SET_1" localSheetId="85">'x-714'!$B$21</definedName>
    <definedName name="TABLE_ASSUMPTION_SET_1" localSheetId="86">'x-715'!$B$21</definedName>
    <definedName name="TABLE_ASSUMPTION_SET_1" localSheetId="87">'x-716'!$B$21</definedName>
    <definedName name="TABLE_ASSUMPTION_SET_1" localSheetId="88">'x-717'!$B$21</definedName>
    <definedName name="TABLE_ASSUMPTION_SET_1" localSheetId="89">'x-718'!$B$21</definedName>
    <definedName name="TABLE_ASSUMPTION_SET_1" localSheetId="90">'x-719'!$B$21</definedName>
    <definedName name="TABLE_ASSUMPTION_SET_1" localSheetId="91">'x-720'!$B$21</definedName>
    <definedName name="TABLE_ASSUMPTION_SET_1" localSheetId="92">'x-721'!$B$21</definedName>
    <definedName name="TABLE_ASSUMPTION_SET_1" localSheetId="93">'x-725'!$B$21</definedName>
    <definedName name="TABLE_ASSUMPTION_SET_1" localSheetId="94">'x-726'!$B$21</definedName>
    <definedName name="TABLE_ASSUMPTION_SET_1" localSheetId="95">'x-727'!$B$21</definedName>
    <definedName name="TABLE_ASSUMPTION_SET_1" localSheetId="96">'x-728'!$B$21</definedName>
    <definedName name="TABLE_ASSUMPTION_SET_1" localSheetId="97">'x-729'!$B$21</definedName>
    <definedName name="TABLE_ASSUMPTION_SET_1" localSheetId="98">'x-730'!$B$21</definedName>
    <definedName name="TABLE_ASSUMPTION_SET_1" localSheetId="99">'x-731'!$B$21</definedName>
    <definedName name="TABLE_ASSUMPTION_SET_1" localSheetId="100">'x-732'!$B$21</definedName>
    <definedName name="TABLE_ASSUMPTION_SET_1" localSheetId="101">'x-733'!$B$21</definedName>
    <definedName name="TABLE_ASSUMPTION_SET_1" localSheetId="102">'x-734'!$B$21</definedName>
    <definedName name="TABLE_ASSUMPTION_SET_1" localSheetId="103">'x-735'!$B$21</definedName>
    <definedName name="TABLE_ASSUMPTION_SET_1" localSheetId="104">'x-736'!$B$21</definedName>
    <definedName name="TABLE_ASSUMPTION_SET_1" localSheetId="105">'x-801'!$B$21</definedName>
    <definedName name="TABLE_ASSUMPTION_SET_1" localSheetId="106">'x-802'!$B$21</definedName>
    <definedName name="TABLE_ASSUMPTION_SET_1" localSheetId="107">'x-803'!$B$21</definedName>
    <definedName name="TABLE_ASSUMPTION_SET_1" localSheetId="108">'x-804'!$B$21</definedName>
    <definedName name="TABLE_ASSUMPTION_SET_1" localSheetId="109">'x-805'!$B$21</definedName>
    <definedName name="TABLE_ASSUMPTION_SET_1" localSheetId="110">'x-806'!$B$21</definedName>
    <definedName name="TABLE_ASSUMPTION_SET_1" localSheetId="111">'x-807'!$B$21</definedName>
    <definedName name="TABLE_ASSUMPTION_SET_1" localSheetId="112">'x-808'!$B$21</definedName>
    <definedName name="TABLE_ASSUMPTION_SET_1" localSheetId="113">'x-810'!$B$21</definedName>
    <definedName name="TABLE_ASSUMPTION_SET_1" localSheetId="114">'x-811'!$B$21</definedName>
    <definedName name="TABLE_ASSUMPTION_SET_1" localSheetId="115">'x-812'!$B$21</definedName>
    <definedName name="TABLE_ASSUMPTION_SET_1" localSheetId="116">'x-813'!$B$21</definedName>
    <definedName name="TABLE_ASSUMPTION_SET_1" localSheetId="117">'x-814'!$B$21</definedName>
    <definedName name="TABLE_ASSUMPTION_SET_1" localSheetId="118">'x-815'!$B$21</definedName>
    <definedName name="TABLE_ASSUMPTION_SET_1" localSheetId="119">'x-816'!$B$21</definedName>
    <definedName name="TABLE_ASSUMPTION_SET_1" localSheetId="120">'x-template'!$B$21</definedName>
    <definedName name="TABLE_ASSUMPTION_SET_2" localSheetId="26">'x-305'!$I$21</definedName>
    <definedName name="TABLE_ASSUMPTION_SET_2" localSheetId="37">'x-409'!$K$21</definedName>
    <definedName name="TABLE_ASSUMPTION_SET_2" localSheetId="41">'x-413'!$K$21</definedName>
    <definedName name="TABLE_ASSUMPTION_SET_2" localSheetId="61">'x-607'!$G$21</definedName>
    <definedName name="TABLE_ASSUMPTION_SET_2" localSheetId="98">'x-730'!$Q$21</definedName>
    <definedName name="TABLE_ASSUMPTION_SET_2" localSheetId="101">'x-733'!$P$21</definedName>
    <definedName name="TABLE_ASSUMPTION_SET_3" localSheetId="98">'x-730'!$AU$21</definedName>
    <definedName name="TABLE_ASSUMPTION_SET_3" localSheetId="101">'x-733'!$AS$21</definedName>
    <definedName name="TABLE_ASSUMPTION_SET_4" localSheetId="98">'x-730'!$CN$21</definedName>
    <definedName name="TABLE_ASSUMPTION_SET_4" localSheetId="101">'x-733'!$CK$21</definedName>
    <definedName name="TABLE_CLIENT_1" localSheetId="5">'x-201'!$B$7</definedName>
    <definedName name="TABLE_CLIENT_1" localSheetId="6">'x-202'!$B$7</definedName>
    <definedName name="TABLE_CLIENT_1" localSheetId="7">'x-203'!$B$7</definedName>
    <definedName name="TABLE_CLIENT_1" localSheetId="8">'x-204'!$B$7</definedName>
    <definedName name="TABLE_CLIENT_1" localSheetId="9">'x-205'!$B$7</definedName>
    <definedName name="TABLE_CLIENT_1" localSheetId="10">'x-207'!$B$7</definedName>
    <definedName name="TABLE_CLIENT_1" localSheetId="11">'x-208'!$B$7</definedName>
    <definedName name="TABLE_CLIENT_1" localSheetId="12">'x-209'!$B$7</definedName>
    <definedName name="TABLE_CLIENT_1" localSheetId="13">'x-211'!$B$7</definedName>
    <definedName name="TABLE_CLIENT_1" localSheetId="14">'x-212'!$B$7</definedName>
    <definedName name="TABLE_CLIENT_1" localSheetId="15">'x-213'!$B$7</definedName>
    <definedName name="TABLE_CLIENT_1" localSheetId="16">'x-214'!$B$7</definedName>
    <definedName name="TABLE_CLIENT_1" localSheetId="17">'x-215'!$B$7</definedName>
    <definedName name="TABLE_CLIENT_1" localSheetId="18">'x-216'!$B$7</definedName>
    <definedName name="TABLE_CLIENT_1" localSheetId="19">'x-217'!$B$7</definedName>
    <definedName name="TABLE_CLIENT_1" localSheetId="20">'x-218'!$B$7</definedName>
    <definedName name="TABLE_CLIENT_1" localSheetId="21">'x-223'!$B$7</definedName>
    <definedName name="TABLE_CLIENT_1" localSheetId="22">'x-301'!$B$7</definedName>
    <definedName name="TABLE_CLIENT_1" localSheetId="23">'x-302'!$B$7</definedName>
    <definedName name="TABLE_CLIENT_1" localSheetId="24">'x-303'!$B$7</definedName>
    <definedName name="TABLE_CLIENT_1" localSheetId="25">'x-304'!$B$7</definedName>
    <definedName name="TABLE_CLIENT_1" localSheetId="26">'x-305'!$B$7</definedName>
    <definedName name="TABLE_CLIENT_1" localSheetId="27">'x-306'!$B$7</definedName>
    <definedName name="TABLE_CLIENT_1" localSheetId="28">'x-307'!$B$7</definedName>
    <definedName name="TABLE_CLIENT_1" localSheetId="29">'x-401'!$B$7</definedName>
    <definedName name="TABLE_CLIENT_1" localSheetId="30">'x-402'!$B$7</definedName>
    <definedName name="TABLE_CLIENT_1" localSheetId="31">'x-403'!$B$7</definedName>
    <definedName name="TABLE_CLIENT_1" localSheetId="32">'x-404'!$B$7</definedName>
    <definedName name="TABLE_CLIENT_1" localSheetId="33">'x-405'!$B$7</definedName>
    <definedName name="TABLE_CLIENT_1" localSheetId="34">'x-406'!$B$7</definedName>
    <definedName name="TABLE_CLIENT_1" localSheetId="35">'x-407'!$B$7</definedName>
    <definedName name="TABLE_CLIENT_1" localSheetId="36">'x-408'!$B$7</definedName>
    <definedName name="TABLE_CLIENT_1" localSheetId="37">'x-409'!$B$7</definedName>
    <definedName name="TABLE_CLIENT_1" localSheetId="38">'x-410'!$B$7</definedName>
    <definedName name="TABLE_CLIENT_1" localSheetId="39">'x-411'!$B$7</definedName>
    <definedName name="TABLE_CLIENT_1" localSheetId="40">'x-412'!$B$7</definedName>
    <definedName name="TABLE_CLIENT_1" localSheetId="41">'x-413'!$B$7</definedName>
    <definedName name="TABLE_CLIENT_1" localSheetId="42">'x-414'!$B$7</definedName>
    <definedName name="TABLE_CLIENT_1" localSheetId="43">'x-415'!$B$7</definedName>
    <definedName name="TABLE_CLIENT_1" localSheetId="44">'x-416'!$B$7</definedName>
    <definedName name="TABLE_CLIENT_1" localSheetId="45">'x-417'!$B$7</definedName>
    <definedName name="TABLE_CLIENT_1" localSheetId="46">'x-418'!$B$7</definedName>
    <definedName name="TABLE_CLIENT_1" localSheetId="47">'x-419'!$B$7</definedName>
    <definedName name="TABLE_CLIENT_1" localSheetId="48">'x-420'!$B$7</definedName>
    <definedName name="TABLE_CLIENT_1" localSheetId="49">'x-421'!$B$7</definedName>
    <definedName name="TABLE_CLIENT_1" localSheetId="50">'x-501'!$B$7</definedName>
    <definedName name="TABLE_CLIENT_1" localSheetId="51">'x-502'!$B$7</definedName>
    <definedName name="TABLE_CLIENT_1" localSheetId="52">'x-503'!$B$7</definedName>
    <definedName name="TABLE_CLIENT_1" localSheetId="53">'x-504'!$B$7</definedName>
    <definedName name="TABLE_CLIENT_1" localSheetId="54">'x-505'!$B$7</definedName>
    <definedName name="TABLE_CLIENT_1" localSheetId="55">'x-601'!$B$7</definedName>
    <definedName name="TABLE_CLIENT_1" localSheetId="56">'x-602'!$B$7</definedName>
    <definedName name="TABLE_CLIENT_1" localSheetId="57">'x-603'!$B$7</definedName>
    <definedName name="TABLE_CLIENT_1" localSheetId="58">'x-604'!$B$7</definedName>
    <definedName name="TABLE_CLIENT_1" localSheetId="59">'x-605'!$B$7</definedName>
    <definedName name="TABLE_CLIENT_1" localSheetId="60">'x-606'!$B$7</definedName>
    <definedName name="TABLE_CLIENT_1" localSheetId="61">'x-607'!$B$7</definedName>
    <definedName name="TABLE_CLIENT_1" localSheetId="62">'x-608'!$B$7</definedName>
    <definedName name="TABLE_CLIENT_1" localSheetId="63">'x-609'!$B$7</definedName>
    <definedName name="TABLE_CLIENT_1" localSheetId="64">'x-610'!$B$7</definedName>
    <definedName name="TABLE_CLIENT_1" localSheetId="65">'x-611'!$B$7</definedName>
    <definedName name="TABLE_CLIENT_1" localSheetId="66">'x-612'!$B$7</definedName>
    <definedName name="TABLE_CLIENT_1" localSheetId="67">'x-613'!$B$7</definedName>
    <definedName name="TABLE_CLIENT_1" localSheetId="68">'x-614'!$B$7</definedName>
    <definedName name="TABLE_CLIENT_1" localSheetId="69">'x-615'!$B$7</definedName>
    <definedName name="TABLE_CLIENT_1" localSheetId="70">'x-616'!$B$7</definedName>
    <definedName name="TABLE_CLIENT_1" localSheetId="71">'x-617'!$B$7</definedName>
    <definedName name="TABLE_CLIENT_1" localSheetId="72">'x-701'!$B$7</definedName>
    <definedName name="TABLE_CLIENT_1" localSheetId="73">'x-702'!$B$7</definedName>
    <definedName name="TABLE_CLIENT_1" localSheetId="74">'x-703'!$B$7</definedName>
    <definedName name="TABLE_CLIENT_1" localSheetId="75">'x-704'!$B$7</definedName>
    <definedName name="TABLE_CLIENT_1" localSheetId="76">'x-705'!$B$7</definedName>
    <definedName name="TABLE_CLIENT_1" localSheetId="77">'x-706'!$B$7</definedName>
    <definedName name="TABLE_CLIENT_1" localSheetId="78">'x-707'!$B$7</definedName>
    <definedName name="TABLE_CLIENT_1" localSheetId="79">'x-708'!$B$7</definedName>
    <definedName name="TABLE_CLIENT_1" localSheetId="80">'x-709'!$B$7</definedName>
    <definedName name="TABLE_CLIENT_1" localSheetId="81">'x-710'!$B$7</definedName>
    <definedName name="TABLE_CLIENT_1" localSheetId="82">'x-711'!$B$7</definedName>
    <definedName name="TABLE_CLIENT_1" localSheetId="83">'x-712'!$B$7</definedName>
    <definedName name="TABLE_CLIENT_1" localSheetId="84">'x-713'!$B$7</definedName>
    <definedName name="TABLE_CLIENT_1" localSheetId="85">'x-714'!$B$7</definedName>
    <definedName name="TABLE_CLIENT_1" localSheetId="86">'x-715'!$B$7</definedName>
    <definedName name="TABLE_CLIENT_1" localSheetId="87">'x-716'!$B$7</definedName>
    <definedName name="TABLE_CLIENT_1" localSheetId="88">'x-717'!$B$7</definedName>
    <definedName name="TABLE_CLIENT_1" localSheetId="89">'x-718'!$B$7</definedName>
    <definedName name="TABLE_CLIENT_1" localSheetId="90">'x-719'!$B$7</definedName>
    <definedName name="TABLE_CLIENT_1" localSheetId="91">'x-720'!$B$7</definedName>
    <definedName name="TABLE_CLIENT_1" localSheetId="92">'x-721'!$B$7</definedName>
    <definedName name="TABLE_CLIENT_1" localSheetId="93">'x-725'!$B$7</definedName>
    <definedName name="TABLE_CLIENT_1" localSheetId="94">'x-726'!$B$7</definedName>
    <definedName name="TABLE_CLIENT_1" localSheetId="95">'x-727'!$B$7</definedName>
    <definedName name="TABLE_CLIENT_1" localSheetId="96">'x-728'!$B$7</definedName>
    <definedName name="TABLE_CLIENT_1" localSheetId="97">'x-729'!$B$7</definedName>
    <definedName name="TABLE_CLIENT_1" localSheetId="98">'x-730'!$B$7</definedName>
    <definedName name="TABLE_CLIENT_1" localSheetId="99">'x-731'!$B$7</definedName>
    <definedName name="TABLE_CLIENT_1" localSheetId="100">'x-732'!$B$7</definedName>
    <definedName name="TABLE_CLIENT_1" localSheetId="101">'x-733'!$B$7</definedName>
    <definedName name="TABLE_CLIENT_1" localSheetId="102">'x-734'!$B$7</definedName>
    <definedName name="TABLE_CLIENT_1" localSheetId="103">'x-735'!$B$7</definedName>
    <definedName name="TABLE_CLIENT_1" localSheetId="104">'x-736'!$B$7</definedName>
    <definedName name="TABLE_CLIENT_1" localSheetId="105">'x-801'!$B$7</definedName>
    <definedName name="TABLE_CLIENT_1" localSheetId="106">'x-802'!$B$7</definedName>
    <definedName name="TABLE_CLIENT_1" localSheetId="107">'x-803'!$B$7</definedName>
    <definedName name="TABLE_CLIENT_1" localSheetId="108">'x-804'!$B$7</definedName>
    <definedName name="TABLE_CLIENT_1" localSheetId="109">'x-805'!$B$7</definedName>
    <definedName name="TABLE_CLIENT_1" localSheetId="110">'x-806'!$B$7</definedName>
    <definedName name="TABLE_CLIENT_1" localSheetId="111">'x-807'!$B$7</definedName>
    <definedName name="TABLE_CLIENT_1" localSheetId="112">'x-808'!$B$7</definedName>
    <definedName name="TABLE_CLIENT_1" localSheetId="113">'x-810'!$B$7</definedName>
    <definedName name="TABLE_CLIENT_1" localSheetId="114">'x-811'!$B$7</definedName>
    <definedName name="TABLE_CLIENT_1" localSheetId="115">'x-812'!$B$7</definedName>
    <definedName name="TABLE_CLIENT_1" localSheetId="116">'x-813'!$B$7</definedName>
    <definedName name="TABLE_CLIENT_1" localSheetId="117">'x-814'!$B$7</definedName>
    <definedName name="TABLE_CLIENT_1" localSheetId="118">'x-815'!$B$7</definedName>
    <definedName name="TABLE_CLIENT_1" localSheetId="119">'x-816'!$B$7</definedName>
    <definedName name="TABLE_CLIENT_1" localSheetId="120">'x-template'!$B$7</definedName>
    <definedName name="TABLE_CLIENT_2" localSheetId="26">'x-305'!$I$7</definedName>
    <definedName name="TABLE_CLIENT_2" localSheetId="37">'x-409'!$K$7</definedName>
    <definedName name="TABLE_CLIENT_2" localSheetId="41">'x-413'!$K$7</definedName>
    <definedName name="TABLE_CLIENT_2" localSheetId="61">'x-607'!$G$7</definedName>
    <definedName name="TABLE_CLIENT_2" localSheetId="98">'x-730'!$Q$7</definedName>
    <definedName name="TABLE_CLIENT_2" localSheetId="101">'x-733'!$P$7</definedName>
    <definedName name="TABLE_CLIENT_3" localSheetId="98">'x-730'!$AU$7</definedName>
    <definedName name="TABLE_CLIENT_3" localSheetId="101">'x-733'!$AS$7</definedName>
    <definedName name="TABLE_CLIENT_4" localSheetId="98">'x-730'!$CN$7</definedName>
    <definedName name="TABLE_CLIENT_4" localSheetId="101">'x-733'!$CK$7</definedName>
    <definedName name="TABLE_DATE_IMPLEMENTED_1" localSheetId="5">'x-201'!$B$19</definedName>
    <definedName name="TABLE_DATE_IMPLEMENTED_1" localSheetId="6">'x-202'!$B$19</definedName>
    <definedName name="TABLE_DATE_IMPLEMENTED_1" localSheetId="7">'x-203'!$B$19</definedName>
    <definedName name="TABLE_DATE_IMPLEMENTED_1" localSheetId="8">'x-204'!$B$19</definedName>
    <definedName name="TABLE_DATE_IMPLEMENTED_1" localSheetId="9">'x-205'!$B$19</definedName>
    <definedName name="TABLE_DATE_IMPLEMENTED_1" localSheetId="10">'x-207'!$B$19</definedName>
    <definedName name="TABLE_DATE_IMPLEMENTED_1" localSheetId="11">'x-208'!$B$19</definedName>
    <definedName name="TABLE_DATE_IMPLEMENTED_1" localSheetId="12">'x-209'!$B$19</definedName>
    <definedName name="TABLE_DATE_IMPLEMENTED_1" localSheetId="13">'x-211'!$B$19</definedName>
    <definedName name="TABLE_DATE_IMPLEMENTED_1" localSheetId="14">'x-212'!$B$19</definedName>
    <definedName name="TABLE_DATE_IMPLEMENTED_1" localSheetId="15">'x-213'!$B$19</definedName>
    <definedName name="TABLE_DATE_IMPLEMENTED_1" localSheetId="16">'x-214'!$B$19</definedName>
    <definedName name="TABLE_DATE_IMPLEMENTED_1" localSheetId="17">'x-215'!$B$19</definedName>
    <definedName name="TABLE_DATE_IMPLEMENTED_1" localSheetId="18">'x-216'!$B$19</definedName>
    <definedName name="TABLE_DATE_IMPLEMENTED_1" localSheetId="19">'x-217'!$B$19</definedName>
    <definedName name="TABLE_DATE_IMPLEMENTED_1" localSheetId="20">'x-218'!$B$19</definedName>
    <definedName name="TABLE_DATE_IMPLEMENTED_1" localSheetId="21">'x-223'!$B$19</definedName>
    <definedName name="TABLE_DATE_IMPLEMENTED_1" localSheetId="22">'x-301'!$B$19</definedName>
    <definedName name="TABLE_DATE_IMPLEMENTED_1" localSheetId="23">'x-302'!$B$19</definedName>
    <definedName name="TABLE_DATE_IMPLEMENTED_1" localSheetId="24">'x-303'!$B$19</definedName>
    <definedName name="TABLE_DATE_IMPLEMENTED_1" localSheetId="25">'x-304'!$B$19</definedName>
    <definedName name="TABLE_DATE_IMPLEMENTED_1" localSheetId="26">'x-305'!$B$19</definedName>
    <definedName name="TABLE_DATE_IMPLEMENTED_1" localSheetId="27">'x-306'!$B$19</definedName>
    <definedName name="TABLE_DATE_IMPLEMENTED_1" localSheetId="28">'x-307'!$B$19</definedName>
    <definedName name="TABLE_DATE_IMPLEMENTED_1" localSheetId="29">'x-401'!$B$19</definedName>
    <definedName name="TABLE_DATE_IMPLEMENTED_1" localSheetId="30">'x-402'!$B$19</definedName>
    <definedName name="TABLE_DATE_IMPLEMENTED_1" localSheetId="31">'x-403'!$B$19</definedName>
    <definedName name="TABLE_DATE_IMPLEMENTED_1" localSheetId="32">'x-404'!$B$19</definedName>
    <definedName name="TABLE_DATE_IMPLEMENTED_1" localSheetId="33">'x-405'!$B$19</definedName>
    <definedName name="TABLE_DATE_IMPLEMENTED_1" localSheetId="34">'x-406'!$B$19</definedName>
    <definedName name="TABLE_DATE_IMPLEMENTED_1" localSheetId="35">'x-407'!$B$19</definedName>
    <definedName name="TABLE_DATE_IMPLEMENTED_1" localSheetId="36">'x-408'!$B$19</definedName>
    <definedName name="TABLE_DATE_IMPLEMENTED_1" localSheetId="37">'x-409'!$B$19</definedName>
    <definedName name="TABLE_DATE_IMPLEMENTED_1" localSheetId="38">'x-410'!$B$19</definedName>
    <definedName name="TABLE_DATE_IMPLEMENTED_1" localSheetId="39">'x-411'!$B$19</definedName>
    <definedName name="TABLE_DATE_IMPLEMENTED_1" localSheetId="40">'x-412'!$B$19</definedName>
    <definedName name="TABLE_DATE_IMPLEMENTED_1" localSheetId="41">'x-413'!$B$19</definedName>
    <definedName name="TABLE_DATE_IMPLEMENTED_1" localSheetId="42">'x-414'!$B$19</definedName>
    <definedName name="TABLE_DATE_IMPLEMENTED_1" localSheetId="43">'x-415'!$B$19</definedName>
    <definedName name="TABLE_DATE_IMPLEMENTED_1" localSheetId="44">'x-416'!$B$19</definedName>
    <definedName name="TABLE_DATE_IMPLEMENTED_1" localSheetId="45">'x-417'!$B$19</definedName>
    <definedName name="TABLE_DATE_IMPLEMENTED_1" localSheetId="46">'x-418'!$B$19</definedName>
    <definedName name="TABLE_DATE_IMPLEMENTED_1" localSheetId="47">'x-419'!$B$19</definedName>
    <definedName name="TABLE_DATE_IMPLEMENTED_1" localSheetId="48">'x-420'!$B$19</definedName>
    <definedName name="TABLE_DATE_IMPLEMENTED_1" localSheetId="49">'x-421'!$B$19</definedName>
    <definedName name="TABLE_DATE_IMPLEMENTED_1" localSheetId="50">'x-501'!$B$19</definedName>
    <definedName name="TABLE_DATE_IMPLEMENTED_1" localSheetId="51">'x-502'!$B$19</definedName>
    <definedName name="TABLE_DATE_IMPLEMENTED_1" localSheetId="52">'x-503'!$B$19</definedName>
    <definedName name="TABLE_DATE_IMPLEMENTED_1" localSheetId="53">'x-504'!$B$19</definedName>
    <definedName name="TABLE_DATE_IMPLEMENTED_1" localSheetId="54">'x-505'!$B$19</definedName>
    <definedName name="TABLE_DATE_IMPLEMENTED_1" localSheetId="55">'x-601'!$B$19</definedName>
    <definedName name="TABLE_DATE_IMPLEMENTED_1" localSheetId="56">'x-602'!$B$19</definedName>
    <definedName name="TABLE_DATE_IMPLEMENTED_1" localSheetId="57">'x-603'!$B$19</definedName>
    <definedName name="TABLE_DATE_IMPLEMENTED_1" localSheetId="58">'x-604'!$B$19</definedName>
    <definedName name="TABLE_DATE_IMPLEMENTED_1" localSheetId="59">'x-605'!$B$19</definedName>
    <definedName name="TABLE_DATE_IMPLEMENTED_1" localSheetId="60">'x-606'!$B$19</definedName>
    <definedName name="TABLE_DATE_IMPLEMENTED_1" localSheetId="61">'x-607'!$B$19</definedName>
    <definedName name="TABLE_DATE_IMPLEMENTED_1" localSheetId="62">'x-608'!$B$19</definedName>
    <definedName name="TABLE_DATE_IMPLEMENTED_1" localSheetId="63">'x-609'!$B$19</definedName>
    <definedName name="TABLE_DATE_IMPLEMENTED_1" localSheetId="64">'x-610'!$B$19</definedName>
    <definedName name="TABLE_DATE_IMPLEMENTED_1" localSheetId="65">'x-611'!$B$19</definedName>
    <definedName name="TABLE_DATE_IMPLEMENTED_1" localSheetId="66">'x-612'!$B$19</definedName>
    <definedName name="TABLE_DATE_IMPLEMENTED_1" localSheetId="67">'x-613'!$B$19</definedName>
    <definedName name="TABLE_DATE_IMPLEMENTED_1" localSheetId="68">'x-614'!$B$19</definedName>
    <definedName name="TABLE_DATE_IMPLEMENTED_1" localSheetId="69">'x-615'!$B$19</definedName>
    <definedName name="TABLE_DATE_IMPLEMENTED_1" localSheetId="70">'x-616'!$B$19</definedName>
    <definedName name="TABLE_DATE_IMPLEMENTED_1" localSheetId="71">'x-617'!$B$19</definedName>
    <definedName name="TABLE_DATE_IMPLEMENTED_1" localSheetId="72">'x-701'!$B$19</definedName>
    <definedName name="TABLE_DATE_IMPLEMENTED_1" localSheetId="73">'x-702'!$B$19</definedName>
    <definedName name="TABLE_DATE_IMPLEMENTED_1" localSheetId="74">'x-703'!$B$19</definedName>
    <definedName name="TABLE_DATE_IMPLEMENTED_1" localSheetId="75">'x-704'!$B$19</definedName>
    <definedName name="TABLE_DATE_IMPLEMENTED_1" localSheetId="76">'x-705'!$B$19</definedName>
    <definedName name="TABLE_DATE_IMPLEMENTED_1" localSheetId="77">'x-706'!$B$19</definedName>
    <definedName name="TABLE_DATE_IMPLEMENTED_1" localSheetId="78">'x-707'!$B$19</definedName>
    <definedName name="TABLE_DATE_IMPLEMENTED_1" localSheetId="79">'x-708'!$B$19</definedName>
    <definedName name="TABLE_DATE_IMPLEMENTED_1" localSheetId="80">'x-709'!$B$19</definedName>
    <definedName name="TABLE_DATE_IMPLEMENTED_1" localSheetId="81">'x-710'!$B$19</definedName>
    <definedName name="TABLE_DATE_IMPLEMENTED_1" localSheetId="82">'x-711'!$B$19</definedName>
    <definedName name="TABLE_DATE_IMPLEMENTED_1" localSheetId="83">'x-712'!$B$19</definedName>
    <definedName name="TABLE_DATE_IMPLEMENTED_1" localSheetId="84">'x-713'!$B$19</definedName>
    <definedName name="TABLE_DATE_IMPLEMENTED_1" localSheetId="85">'x-714'!$B$19</definedName>
    <definedName name="TABLE_DATE_IMPLEMENTED_1" localSheetId="86">'x-715'!$B$19</definedName>
    <definedName name="TABLE_DATE_IMPLEMENTED_1" localSheetId="87">'x-716'!$B$19</definedName>
    <definedName name="TABLE_DATE_IMPLEMENTED_1" localSheetId="88">'x-717'!$B$19</definedName>
    <definedName name="TABLE_DATE_IMPLEMENTED_1" localSheetId="89">'x-718'!$B$19</definedName>
    <definedName name="TABLE_DATE_IMPLEMENTED_1" localSheetId="90">'x-719'!$B$19</definedName>
    <definedName name="TABLE_DATE_IMPLEMENTED_1" localSheetId="91">'x-720'!$B$19</definedName>
    <definedName name="TABLE_DATE_IMPLEMENTED_1" localSheetId="92">'x-721'!$B$19</definedName>
    <definedName name="TABLE_DATE_IMPLEMENTED_1" localSheetId="93">'x-725'!$B$19</definedName>
    <definedName name="TABLE_DATE_IMPLEMENTED_1" localSheetId="94">'x-726'!$B$19</definedName>
    <definedName name="TABLE_DATE_IMPLEMENTED_1" localSheetId="95">'x-727'!$B$19</definedName>
    <definedName name="TABLE_DATE_IMPLEMENTED_1" localSheetId="96">'x-728'!$B$19</definedName>
    <definedName name="TABLE_DATE_IMPLEMENTED_1" localSheetId="97">'x-729'!$B$19</definedName>
    <definedName name="TABLE_DATE_IMPLEMENTED_1" localSheetId="98">'x-730'!$B$19</definedName>
    <definedName name="TABLE_DATE_IMPLEMENTED_1" localSheetId="99">'x-731'!$B$19</definedName>
    <definedName name="TABLE_DATE_IMPLEMENTED_1" localSheetId="100">'x-732'!$B$19</definedName>
    <definedName name="TABLE_DATE_IMPLEMENTED_1" localSheetId="101">'x-733'!$B$19</definedName>
    <definedName name="TABLE_DATE_IMPLEMENTED_1" localSheetId="102">'x-734'!$B$19</definedName>
    <definedName name="TABLE_DATE_IMPLEMENTED_1" localSheetId="103">'x-735'!$B$19</definedName>
    <definedName name="TABLE_DATE_IMPLEMENTED_1" localSheetId="104">'x-736'!$B$19</definedName>
    <definedName name="TABLE_DATE_IMPLEMENTED_1" localSheetId="105">'x-801'!$B$19</definedName>
    <definedName name="TABLE_DATE_IMPLEMENTED_1" localSheetId="106">'x-802'!$B$19</definedName>
    <definedName name="TABLE_DATE_IMPLEMENTED_1" localSheetId="107">'x-803'!$B$19</definedName>
    <definedName name="TABLE_DATE_IMPLEMENTED_1" localSheetId="108">'x-804'!$B$19</definedName>
    <definedName name="TABLE_DATE_IMPLEMENTED_1" localSheetId="109">'x-805'!$B$19</definedName>
    <definedName name="TABLE_DATE_IMPLEMENTED_1" localSheetId="110">'x-806'!$B$19</definedName>
    <definedName name="TABLE_DATE_IMPLEMENTED_1" localSheetId="111">'x-807'!$B$19</definedName>
    <definedName name="TABLE_DATE_IMPLEMENTED_1" localSheetId="112">'x-808'!$B$19</definedName>
    <definedName name="TABLE_DATE_IMPLEMENTED_1" localSheetId="113">'x-810'!$B$19</definedName>
    <definedName name="TABLE_DATE_IMPLEMENTED_1" localSheetId="114">'x-811'!$B$19</definedName>
    <definedName name="TABLE_DATE_IMPLEMENTED_1" localSheetId="115">'x-812'!$B$19</definedName>
    <definedName name="TABLE_DATE_IMPLEMENTED_1" localSheetId="116">'x-813'!$B$19</definedName>
    <definedName name="TABLE_DATE_IMPLEMENTED_1" localSheetId="117">'x-814'!$B$19</definedName>
    <definedName name="TABLE_DATE_IMPLEMENTED_1" localSheetId="118">'x-815'!$B$19</definedName>
    <definedName name="TABLE_DATE_IMPLEMENTED_1" localSheetId="119">'x-816'!$B$19</definedName>
    <definedName name="TABLE_DATE_IMPLEMENTED_1" localSheetId="120">'x-template'!$B$19</definedName>
    <definedName name="TABLE_DATE_IMPLEMENTED_2" localSheetId="26">'x-305'!$I$19</definedName>
    <definedName name="TABLE_DATE_IMPLEMENTED_2" localSheetId="37">'x-409'!$K$19</definedName>
    <definedName name="TABLE_DATE_IMPLEMENTED_2" localSheetId="41">'x-413'!$K$19</definedName>
    <definedName name="TABLE_DATE_IMPLEMENTED_2" localSheetId="61">'x-607'!$G$19</definedName>
    <definedName name="TABLE_DATE_IMPLEMENTED_2" localSheetId="98">'x-730'!$Q$19</definedName>
    <definedName name="TABLE_DATE_IMPLEMENTED_2" localSheetId="101">'x-733'!$P$19</definedName>
    <definedName name="TABLE_DATE_IMPLEMENTED_3" localSheetId="98">'x-730'!$AU$19</definedName>
    <definedName name="TABLE_DATE_IMPLEMENTED_3" localSheetId="101">'x-733'!$AS$19</definedName>
    <definedName name="TABLE_DATE_IMPLEMENTED_4" localSheetId="98">'x-730'!$CN$19</definedName>
    <definedName name="TABLE_DATE_IMPLEMENTED_4" localSheetId="101">'x-733'!$CK$19</definedName>
    <definedName name="TABLE_DATE_ISSUED_1" localSheetId="5">'x-201'!$B$18</definedName>
    <definedName name="TABLE_DATE_ISSUED_1" localSheetId="6">'x-202'!$B$18</definedName>
    <definedName name="TABLE_DATE_ISSUED_1" localSheetId="7">'x-203'!$B$18</definedName>
    <definedName name="TABLE_DATE_ISSUED_1" localSheetId="8">'x-204'!$B$18</definedName>
    <definedName name="TABLE_DATE_ISSUED_1" localSheetId="9">'x-205'!$B$18</definedName>
    <definedName name="TABLE_DATE_ISSUED_1" localSheetId="10">'x-207'!$B$18</definedName>
    <definedName name="TABLE_DATE_ISSUED_1" localSheetId="11">'x-208'!$B$18</definedName>
    <definedName name="TABLE_DATE_ISSUED_1" localSheetId="12">'x-209'!$B$18</definedName>
    <definedName name="TABLE_DATE_ISSUED_1" localSheetId="13">'x-211'!$B$18</definedName>
    <definedName name="TABLE_DATE_ISSUED_1" localSheetId="14">'x-212'!$B$18</definedName>
    <definedName name="TABLE_DATE_ISSUED_1" localSheetId="15">'x-213'!$B$18</definedName>
    <definedName name="TABLE_DATE_ISSUED_1" localSheetId="16">'x-214'!$B$18</definedName>
    <definedName name="TABLE_DATE_ISSUED_1" localSheetId="17">'x-215'!$B$18</definedName>
    <definedName name="TABLE_DATE_ISSUED_1" localSheetId="18">'x-216'!$B$18</definedName>
    <definedName name="TABLE_DATE_ISSUED_1" localSheetId="19">'x-217'!$B$18</definedName>
    <definedName name="TABLE_DATE_ISSUED_1" localSheetId="20">'x-218'!$B$18</definedName>
    <definedName name="TABLE_DATE_ISSUED_1" localSheetId="21">'x-223'!$B$18</definedName>
    <definedName name="TABLE_DATE_ISSUED_1" localSheetId="22">'x-301'!$B$18</definedName>
    <definedName name="TABLE_DATE_ISSUED_1" localSheetId="23">'x-302'!$B$18</definedName>
    <definedName name="TABLE_DATE_ISSUED_1" localSheetId="24">'x-303'!$B$18</definedName>
    <definedName name="TABLE_DATE_ISSUED_1" localSheetId="25">'x-304'!$B$18</definedName>
    <definedName name="TABLE_DATE_ISSUED_1" localSheetId="26">'x-305'!$B$18</definedName>
    <definedName name="TABLE_DATE_ISSUED_1" localSheetId="27">'x-306'!$B$18</definedName>
    <definedName name="TABLE_DATE_ISSUED_1" localSheetId="28">'x-307'!$B$18</definedName>
    <definedName name="TABLE_DATE_ISSUED_1" localSheetId="29">'x-401'!$B$18</definedName>
    <definedName name="TABLE_DATE_ISSUED_1" localSheetId="30">'x-402'!$B$18</definedName>
    <definedName name="TABLE_DATE_ISSUED_1" localSheetId="31">'x-403'!$B$18</definedName>
    <definedName name="TABLE_DATE_ISSUED_1" localSheetId="32">'x-404'!$B$18</definedName>
    <definedName name="TABLE_DATE_ISSUED_1" localSheetId="33">'x-405'!$B$18</definedName>
    <definedName name="TABLE_DATE_ISSUED_1" localSheetId="34">'x-406'!$B$18</definedName>
    <definedName name="TABLE_DATE_ISSUED_1" localSheetId="35">'x-407'!$B$18</definedName>
    <definedName name="TABLE_DATE_ISSUED_1" localSheetId="36">'x-408'!$B$18</definedName>
    <definedName name="TABLE_DATE_ISSUED_1" localSheetId="37">'x-409'!$B$18</definedName>
    <definedName name="TABLE_DATE_ISSUED_1" localSheetId="38">'x-410'!$B$18</definedName>
    <definedName name="TABLE_DATE_ISSUED_1" localSheetId="39">'x-411'!$B$18</definedName>
    <definedName name="TABLE_DATE_ISSUED_1" localSheetId="40">'x-412'!$B$18</definedName>
    <definedName name="TABLE_DATE_ISSUED_1" localSheetId="41">'x-413'!$B$18</definedName>
    <definedName name="TABLE_DATE_ISSUED_1" localSheetId="42">'x-414'!$B$18</definedName>
    <definedName name="TABLE_DATE_ISSUED_1" localSheetId="43">'x-415'!$B$18</definedName>
    <definedName name="TABLE_DATE_ISSUED_1" localSheetId="44">'x-416'!$B$18</definedName>
    <definedName name="TABLE_DATE_ISSUED_1" localSheetId="45">'x-417'!$B$18</definedName>
    <definedName name="TABLE_DATE_ISSUED_1" localSheetId="46">'x-418'!$B$18</definedName>
    <definedName name="TABLE_DATE_ISSUED_1" localSheetId="47">'x-419'!$B$18</definedName>
    <definedName name="TABLE_DATE_ISSUED_1" localSheetId="48">'x-420'!$B$18</definedName>
    <definedName name="TABLE_DATE_ISSUED_1" localSheetId="49">'x-421'!$B$18</definedName>
    <definedName name="TABLE_DATE_ISSUED_1" localSheetId="50">'x-501'!$B$18</definedName>
    <definedName name="TABLE_DATE_ISSUED_1" localSheetId="51">'x-502'!$B$18</definedName>
    <definedName name="TABLE_DATE_ISSUED_1" localSheetId="52">'x-503'!$B$18</definedName>
    <definedName name="TABLE_DATE_ISSUED_1" localSheetId="53">'x-504'!$B$18</definedName>
    <definedName name="TABLE_DATE_ISSUED_1" localSheetId="54">'x-505'!$B$18</definedName>
    <definedName name="TABLE_DATE_ISSUED_1" localSheetId="55">'x-601'!$B$18</definedName>
    <definedName name="TABLE_DATE_ISSUED_1" localSheetId="56">'x-602'!$B$18</definedName>
    <definedName name="TABLE_DATE_ISSUED_1" localSheetId="57">'x-603'!$B$18</definedName>
    <definedName name="TABLE_DATE_ISSUED_1" localSheetId="58">'x-604'!$B$18</definedName>
    <definedName name="TABLE_DATE_ISSUED_1" localSheetId="59">'x-605'!$B$18</definedName>
    <definedName name="TABLE_DATE_ISSUED_1" localSheetId="60">'x-606'!$B$18</definedName>
    <definedName name="TABLE_DATE_ISSUED_1" localSheetId="61">'x-607'!$B$18</definedName>
    <definedName name="TABLE_DATE_ISSUED_1" localSheetId="62">'x-608'!$B$18</definedName>
    <definedName name="TABLE_DATE_ISSUED_1" localSheetId="63">'x-609'!$B$18</definedName>
    <definedName name="TABLE_DATE_ISSUED_1" localSheetId="64">'x-610'!$B$18</definedName>
    <definedName name="TABLE_DATE_ISSUED_1" localSheetId="65">'x-611'!$B$18</definedName>
    <definedName name="TABLE_DATE_ISSUED_1" localSheetId="66">'x-612'!$B$18</definedName>
    <definedName name="TABLE_DATE_ISSUED_1" localSheetId="67">'x-613'!$B$18</definedName>
    <definedName name="TABLE_DATE_ISSUED_1" localSheetId="68">'x-614'!$B$18</definedName>
    <definedName name="TABLE_DATE_ISSUED_1" localSheetId="69">'x-615'!$B$18</definedName>
    <definedName name="TABLE_DATE_ISSUED_1" localSheetId="70">'x-616'!$B$18</definedName>
    <definedName name="TABLE_DATE_ISSUED_1" localSheetId="71">'x-617'!$B$18</definedName>
    <definedName name="TABLE_DATE_ISSUED_1" localSheetId="72">'x-701'!$B$18</definedName>
    <definedName name="TABLE_DATE_ISSUED_1" localSheetId="73">'x-702'!$B$18</definedName>
    <definedName name="TABLE_DATE_ISSUED_1" localSheetId="74">'x-703'!$B$18</definedName>
    <definedName name="TABLE_DATE_ISSUED_1" localSheetId="75">'x-704'!$B$18</definedName>
    <definedName name="TABLE_DATE_ISSUED_1" localSheetId="76">'x-705'!$B$18</definedName>
    <definedName name="TABLE_DATE_ISSUED_1" localSheetId="77">'x-706'!$B$18</definedName>
    <definedName name="TABLE_DATE_ISSUED_1" localSheetId="78">'x-707'!$B$18</definedName>
    <definedName name="TABLE_DATE_ISSUED_1" localSheetId="79">'x-708'!$B$18</definedName>
    <definedName name="TABLE_DATE_ISSUED_1" localSheetId="80">'x-709'!$B$18</definedName>
    <definedName name="TABLE_DATE_ISSUED_1" localSheetId="81">'x-710'!$B$18</definedName>
    <definedName name="TABLE_DATE_ISSUED_1" localSheetId="82">'x-711'!$B$18</definedName>
    <definedName name="TABLE_DATE_ISSUED_1" localSheetId="83">'x-712'!$B$18</definedName>
    <definedName name="TABLE_DATE_ISSUED_1" localSheetId="84">'x-713'!$B$18</definedName>
    <definedName name="TABLE_DATE_ISSUED_1" localSheetId="85">'x-714'!$B$18</definedName>
    <definedName name="TABLE_DATE_ISSUED_1" localSheetId="86">'x-715'!$B$18</definedName>
    <definedName name="TABLE_DATE_ISSUED_1" localSheetId="87">'x-716'!$B$18</definedName>
    <definedName name="TABLE_DATE_ISSUED_1" localSheetId="88">'x-717'!$B$18</definedName>
    <definedName name="TABLE_DATE_ISSUED_1" localSheetId="89">'x-718'!$B$18</definedName>
    <definedName name="TABLE_DATE_ISSUED_1" localSheetId="90">'x-719'!$B$18</definedName>
    <definedName name="TABLE_DATE_ISSUED_1" localSheetId="91">'x-720'!$B$18</definedName>
    <definedName name="TABLE_DATE_ISSUED_1" localSheetId="92">'x-721'!$B$18</definedName>
    <definedName name="TABLE_DATE_ISSUED_1" localSheetId="93">'x-725'!$B$18</definedName>
    <definedName name="TABLE_DATE_ISSUED_1" localSheetId="94">'x-726'!$B$18</definedName>
    <definedName name="TABLE_DATE_ISSUED_1" localSheetId="95">'x-727'!$B$18</definedName>
    <definedName name="TABLE_DATE_ISSUED_1" localSheetId="96">'x-728'!$B$18</definedName>
    <definedName name="TABLE_DATE_ISSUED_1" localSheetId="97">'x-729'!$B$18</definedName>
    <definedName name="TABLE_DATE_ISSUED_1" localSheetId="98">'x-730'!$B$18</definedName>
    <definedName name="TABLE_DATE_ISSUED_1" localSheetId="99">'x-731'!$B$18</definedName>
    <definedName name="TABLE_DATE_ISSUED_1" localSheetId="100">'x-732'!$B$18</definedName>
    <definedName name="TABLE_DATE_ISSUED_1" localSheetId="101">'x-733'!$B$18</definedName>
    <definedName name="TABLE_DATE_ISSUED_1" localSheetId="102">'x-734'!$B$18</definedName>
    <definedName name="TABLE_DATE_ISSUED_1" localSheetId="103">'x-735'!$B$18</definedName>
    <definedName name="TABLE_DATE_ISSUED_1" localSheetId="104">'x-736'!$B$18</definedName>
    <definedName name="TABLE_DATE_ISSUED_1" localSheetId="105">'x-801'!$B$18</definedName>
    <definedName name="TABLE_DATE_ISSUED_1" localSheetId="106">'x-802'!$B$18</definedName>
    <definedName name="TABLE_DATE_ISSUED_1" localSheetId="107">'x-803'!$B$18</definedName>
    <definedName name="TABLE_DATE_ISSUED_1" localSheetId="108">'x-804'!$B$18</definedName>
    <definedName name="TABLE_DATE_ISSUED_1" localSheetId="109">'x-805'!$B$18</definedName>
    <definedName name="TABLE_DATE_ISSUED_1" localSheetId="110">'x-806'!$B$18</definedName>
    <definedName name="TABLE_DATE_ISSUED_1" localSheetId="111">'x-807'!$B$18</definedName>
    <definedName name="TABLE_DATE_ISSUED_1" localSheetId="112">'x-808'!$B$18</definedName>
    <definedName name="TABLE_DATE_ISSUED_1" localSheetId="113">'x-810'!$B$18</definedName>
    <definedName name="TABLE_DATE_ISSUED_1" localSheetId="114">'x-811'!$B$18</definedName>
    <definedName name="TABLE_DATE_ISSUED_1" localSheetId="115">'x-812'!$B$18</definedName>
    <definedName name="TABLE_DATE_ISSUED_1" localSheetId="116">'x-813'!$B$18</definedName>
    <definedName name="TABLE_DATE_ISSUED_1" localSheetId="117">'x-814'!$B$18</definedName>
    <definedName name="TABLE_DATE_ISSUED_1" localSheetId="118">'x-815'!$B$18</definedName>
    <definedName name="TABLE_DATE_ISSUED_1" localSheetId="119">'x-816'!$B$18</definedName>
    <definedName name="TABLE_DATE_ISSUED_1" localSheetId="120">'x-template'!$B$18</definedName>
    <definedName name="TABLE_DATE_ISSUED_2" localSheetId="26">'x-305'!$I$18</definedName>
    <definedName name="TABLE_DATE_ISSUED_2" localSheetId="37">'x-409'!$K$18</definedName>
    <definedName name="TABLE_DATE_ISSUED_2" localSheetId="41">'x-413'!$K$18</definedName>
    <definedName name="TABLE_DATE_ISSUED_2" localSheetId="61">'x-607'!$G$18</definedName>
    <definedName name="TABLE_DATE_ISSUED_2" localSheetId="98">'x-730'!$Q$18</definedName>
    <definedName name="TABLE_DATE_ISSUED_2" localSheetId="101">'x-733'!$P$18</definedName>
    <definedName name="TABLE_DATE_ISSUED_3" localSheetId="98">'x-730'!$AU$18</definedName>
    <definedName name="TABLE_DATE_ISSUED_3" localSheetId="101">'x-733'!$AS$18</definedName>
    <definedName name="TABLE_DATE_ISSUED_4" localSheetId="98">'x-730'!$CN$18</definedName>
    <definedName name="TABLE_DATE_ISSUED_4" localSheetId="101">'x-733'!$CK$18</definedName>
    <definedName name="TABLE_DESCRIPTION_1" localSheetId="5">'x-201'!$B$10</definedName>
    <definedName name="TABLE_DESCRIPTION_1" localSheetId="6">'x-202'!$B$10</definedName>
    <definedName name="TABLE_DESCRIPTION_1" localSheetId="7">'x-203'!$B$10</definedName>
    <definedName name="TABLE_DESCRIPTION_1" localSheetId="8">'x-204'!$B$10</definedName>
    <definedName name="TABLE_DESCRIPTION_1" localSheetId="9">'x-205'!$B$10</definedName>
    <definedName name="TABLE_DESCRIPTION_1" localSheetId="10">'x-207'!$B$10</definedName>
    <definedName name="TABLE_DESCRIPTION_1" localSheetId="11">'x-208'!$B$10</definedName>
    <definedName name="TABLE_DESCRIPTION_1" localSheetId="12">'x-209'!$B$10</definedName>
    <definedName name="TABLE_DESCRIPTION_1" localSheetId="13">'x-211'!$B$10</definedName>
    <definedName name="TABLE_DESCRIPTION_1" localSheetId="14">'x-212'!$B$10</definedName>
    <definedName name="TABLE_DESCRIPTION_1" localSheetId="15">'x-213'!$B$10</definedName>
    <definedName name="TABLE_DESCRIPTION_1" localSheetId="16">'x-214'!$B$10</definedName>
    <definedName name="TABLE_DESCRIPTION_1" localSheetId="17">'x-215'!$B$10</definedName>
    <definedName name="TABLE_DESCRIPTION_1" localSheetId="18">'x-216'!$B$10</definedName>
    <definedName name="TABLE_DESCRIPTION_1" localSheetId="19">'x-217'!$B$10</definedName>
    <definedName name="TABLE_DESCRIPTION_1" localSheetId="20">'x-218'!$B$10</definedName>
    <definedName name="TABLE_DESCRIPTION_1" localSheetId="21">'x-223'!$B$10</definedName>
    <definedName name="TABLE_DESCRIPTION_1" localSheetId="22">'x-301'!$B$10</definedName>
    <definedName name="TABLE_DESCRIPTION_1" localSheetId="23">'x-302'!$B$10</definedName>
    <definedName name="TABLE_DESCRIPTION_1" localSheetId="24">'x-303'!$B$10</definedName>
    <definedName name="TABLE_DESCRIPTION_1" localSheetId="25">'x-304'!$B$10</definedName>
    <definedName name="TABLE_DESCRIPTION_1" localSheetId="26">'x-305'!$B$10</definedName>
    <definedName name="TABLE_DESCRIPTION_1" localSheetId="27">'x-306'!$B$10</definedName>
    <definedName name="TABLE_DESCRIPTION_1" localSheetId="28">'x-307'!$B$10</definedName>
    <definedName name="TABLE_DESCRIPTION_1" localSheetId="29">'x-401'!$B$10</definedName>
    <definedName name="TABLE_DESCRIPTION_1" localSheetId="30">'x-402'!$B$10</definedName>
    <definedName name="TABLE_DESCRIPTION_1" localSheetId="31">'x-403'!$B$10</definedName>
    <definedName name="TABLE_DESCRIPTION_1" localSheetId="32">'x-404'!$B$10</definedName>
    <definedName name="TABLE_DESCRIPTION_1" localSheetId="33">'x-405'!$B$10</definedName>
    <definedName name="TABLE_DESCRIPTION_1" localSheetId="34">'x-406'!$B$10</definedName>
    <definedName name="TABLE_DESCRIPTION_1" localSheetId="35">'x-407'!$B$10</definedName>
    <definedName name="TABLE_DESCRIPTION_1" localSheetId="36">'x-408'!$B$10</definedName>
    <definedName name="TABLE_DESCRIPTION_1" localSheetId="37">'x-409'!$B$10</definedName>
    <definedName name="TABLE_DESCRIPTION_1" localSheetId="38">'x-410'!$B$10</definedName>
    <definedName name="TABLE_DESCRIPTION_1" localSheetId="39">'x-411'!$B$10</definedName>
    <definedName name="TABLE_DESCRIPTION_1" localSheetId="40">'x-412'!$B$10</definedName>
    <definedName name="TABLE_DESCRIPTION_1" localSheetId="41">'x-413'!$B$10</definedName>
    <definedName name="TABLE_DESCRIPTION_1" localSheetId="42">'x-414'!$B$10</definedName>
    <definedName name="TABLE_DESCRIPTION_1" localSheetId="43">'x-415'!$B$10</definedName>
    <definedName name="TABLE_DESCRIPTION_1" localSheetId="44">'x-416'!$B$10</definedName>
    <definedName name="TABLE_DESCRIPTION_1" localSheetId="45">'x-417'!$B$10</definedName>
    <definedName name="TABLE_DESCRIPTION_1" localSheetId="46">'x-418'!$B$10</definedName>
    <definedName name="TABLE_DESCRIPTION_1" localSheetId="47">'x-419'!$B$10</definedName>
    <definedName name="TABLE_DESCRIPTION_1" localSheetId="48">'x-420'!$B$10</definedName>
    <definedName name="TABLE_DESCRIPTION_1" localSheetId="49">'x-421'!$B$10</definedName>
    <definedName name="TABLE_DESCRIPTION_1" localSheetId="50">'x-501'!$B$10</definedName>
    <definedName name="TABLE_DESCRIPTION_1" localSheetId="51">'x-502'!$B$10</definedName>
    <definedName name="TABLE_DESCRIPTION_1" localSheetId="52">'x-503'!$B$10</definedName>
    <definedName name="TABLE_DESCRIPTION_1" localSheetId="53">'x-504'!$B$10</definedName>
    <definedName name="TABLE_DESCRIPTION_1" localSheetId="54">'x-505'!$B$10</definedName>
    <definedName name="TABLE_DESCRIPTION_1" localSheetId="55">'x-601'!$B$10</definedName>
    <definedName name="TABLE_DESCRIPTION_1" localSheetId="56">'x-602'!$B$10</definedName>
    <definedName name="TABLE_DESCRIPTION_1" localSheetId="57">'x-603'!$B$10</definedName>
    <definedName name="TABLE_DESCRIPTION_1" localSheetId="58">'x-604'!$B$10</definedName>
    <definedName name="TABLE_DESCRIPTION_1" localSheetId="59">'x-605'!$B$10</definedName>
    <definedName name="TABLE_DESCRIPTION_1" localSheetId="60">'x-606'!$B$10</definedName>
    <definedName name="TABLE_DESCRIPTION_1" localSheetId="61">'x-607'!$B$10</definedName>
    <definedName name="TABLE_DESCRIPTION_1" localSheetId="62">'x-608'!$B$10</definedName>
    <definedName name="TABLE_DESCRIPTION_1" localSheetId="63">'x-609'!$B$10</definedName>
    <definedName name="TABLE_DESCRIPTION_1" localSheetId="64">'x-610'!$B$10</definedName>
    <definedName name="TABLE_DESCRIPTION_1" localSheetId="65">'x-611'!$B$10</definedName>
    <definedName name="TABLE_DESCRIPTION_1" localSheetId="66">'x-612'!$B$10</definedName>
    <definedName name="TABLE_DESCRIPTION_1" localSheetId="67">'x-613'!$B$10</definedName>
    <definedName name="TABLE_DESCRIPTION_1" localSheetId="68">'x-614'!$B$10</definedName>
    <definedName name="TABLE_DESCRIPTION_1" localSheetId="69">'x-615'!$B$10</definedName>
    <definedName name="TABLE_DESCRIPTION_1" localSheetId="70">'x-616'!$B$10</definedName>
    <definedName name="TABLE_DESCRIPTION_1" localSheetId="71">'x-617'!$B$10</definedName>
    <definedName name="TABLE_DESCRIPTION_1" localSheetId="72">'x-701'!$B$10</definedName>
    <definedName name="TABLE_DESCRIPTION_1" localSheetId="73">'x-702'!$B$10</definedName>
    <definedName name="TABLE_DESCRIPTION_1" localSheetId="74">'x-703'!$B$10</definedName>
    <definedName name="TABLE_DESCRIPTION_1" localSheetId="75">'x-704'!$B$10</definedName>
    <definedName name="TABLE_DESCRIPTION_1" localSheetId="76">'x-705'!$B$10</definedName>
    <definedName name="TABLE_DESCRIPTION_1" localSheetId="77">'x-706'!$B$10</definedName>
    <definedName name="TABLE_DESCRIPTION_1" localSheetId="78">'x-707'!$B$10</definedName>
    <definedName name="TABLE_DESCRIPTION_1" localSheetId="79">'x-708'!$B$10</definedName>
    <definedName name="TABLE_DESCRIPTION_1" localSheetId="80">'x-709'!$B$10</definedName>
    <definedName name="TABLE_DESCRIPTION_1" localSheetId="81">'x-710'!$B$10</definedName>
    <definedName name="TABLE_DESCRIPTION_1" localSheetId="82">'x-711'!$B$10</definedName>
    <definedName name="TABLE_DESCRIPTION_1" localSheetId="83">'x-712'!$B$10</definedName>
    <definedName name="TABLE_DESCRIPTION_1" localSheetId="84">'x-713'!$B$10</definedName>
    <definedName name="TABLE_DESCRIPTION_1" localSheetId="85">'x-714'!$B$10</definedName>
    <definedName name="TABLE_DESCRIPTION_1" localSheetId="86">'x-715'!$B$10</definedName>
    <definedName name="TABLE_DESCRIPTION_1" localSheetId="87">'x-716'!$B$10</definedName>
    <definedName name="TABLE_DESCRIPTION_1" localSheetId="88">'x-717'!$B$10</definedName>
    <definedName name="TABLE_DESCRIPTION_1" localSheetId="89">'x-718'!$B$10</definedName>
    <definedName name="TABLE_DESCRIPTION_1" localSheetId="90">'x-719'!$B$10</definedName>
    <definedName name="TABLE_DESCRIPTION_1" localSheetId="91">'x-720'!$B$10</definedName>
    <definedName name="TABLE_DESCRIPTION_1" localSheetId="92">'x-721'!$B$10</definedName>
    <definedName name="TABLE_DESCRIPTION_1" localSheetId="93">'x-725'!$B$10</definedName>
    <definedName name="TABLE_DESCRIPTION_1" localSheetId="94">'x-726'!$B$10</definedName>
    <definedName name="TABLE_DESCRIPTION_1" localSheetId="95">'x-727'!$B$10</definedName>
    <definedName name="TABLE_DESCRIPTION_1" localSheetId="96">'x-728'!$B$10</definedName>
    <definedName name="TABLE_DESCRIPTION_1" localSheetId="97">'x-729'!$B$10</definedName>
    <definedName name="TABLE_DESCRIPTION_1" localSheetId="98">'x-730'!$B$10</definedName>
    <definedName name="TABLE_DESCRIPTION_1" localSheetId="99">'x-731'!$B$10</definedName>
    <definedName name="TABLE_DESCRIPTION_1" localSheetId="100">'x-732'!$B$10</definedName>
    <definedName name="TABLE_DESCRIPTION_1" localSheetId="101">'x-733'!$B$10</definedName>
    <definedName name="TABLE_DESCRIPTION_1" localSheetId="102">'x-734'!$B$10</definedName>
    <definedName name="TABLE_DESCRIPTION_1" localSheetId="103">'x-735'!$B$10</definedName>
    <definedName name="TABLE_DESCRIPTION_1" localSheetId="104">'x-736'!$B$10</definedName>
    <definedName name="TABLE_DESCRIPTION_1" localSheetId="105">'x-801'!$B$10</definedName>
    <definedName name="TABLE_DESCRIPTION_1" localSheetId="106">'x-802'!$B$10</definedName>
    <definedName name="TABLE_DESCRIPTION_1" localSheetId="107">'x-803'!$B$10</definedName>
    <definedName name="TABLE_DESCRIPTION_1" localSheetId="108">'x-804'!$B$10</definedName>
    <definedName name="TABLE_DESCRIPTION_1" localSheetId="109">'x-805'!$B$10</definedName>
    <definedName name="TABLE_DESCRIPTION_1" localSheetId="110">'x-806'!$B$10</definedName>
    <definedName name="TABLE_DESCRIPTION_1" localSheetId="111">'x-807'!$B$10</definedName>
    <definedName name="TABLE_DESCRIPTION_1" localSheetId="112">'x-808'!$B$10</definedName>
    <definedName name="TABLE_DESCRIPTION_1" localSheetId="113">'x-810'!$B$10</definedName>
    <definedName name="TABLE_DESCRIPTION_1" localSheetId="114">'x-811'!$B$10</definedName>
    <definedName name="TABLE_DESCRIPTION_1" localSheetId="115">'x-812'!$B$10</definedName>
    <definedName name="TABLE_DESCRIPTION_1" localSheetId="116">'x-813'!$B$10</definedName>
    <definedName name="TABLE_DESCRIPTION_1" localSheetId="117">'x-814'!$B$10</definedName>
    <definedName name="TABLE_DESCRIPTION_1" localSheetId="118">'x-815'!$B$10</definedName>
    <definedName name="TABLE_DESCRIPTION_1" localSheetId="119">'x-816'!$B$10</definedName>
    <definedName name="TABLE_DESCRIPTION_1" localSheetId="120">'x-template'!$B$10</definedName>
    <definedName name="TABLE_DESCRIPTION_2" localSheetId="26">'x-305'!$I$10</definedName>
    <definedName name="TABLE_DESCRIPTION_2" localSheetId="37">'x-409'!$K$10</definedName>
    <definedName name="TABLE_DESCRIPTION_2" localSheetId="41">'x-413'!$K$10</definedName>
    <definedName name="TABLE_DESCRIPTION_2" localSheetId="61">'x-607'!$G$10</definedName>
    <definedName name="TABLE_DESCRIPTION_2" localSheetId="98">'x-730'!$Q$10</definedName>
    <definedName name="TABLE_DESCRIPTION_2" localSheetId="101">'x-733'!$P$10</definedName>
    <definedName name="TABLE_DESCRIPTION_3" localSheetId="98">'x-730'!$AU$10</definedName>
    <definedName name="TABLE_DESCRIPTION_3" localSheetId="101">'x-733'!$AS$10</definedName>
    <definedName name="TABLE_DESCRIPTION_4" localSheetId="98">'x-730'!$CN$10</definedName>
    <definedName name="TABLE_DESCRIPTION_4" localSheetId="101">'x-733'!$CK$10</definedName>
    <definedName name="TABLE_FACTOR_STATUS_1" localSheetId="5">'x-201'!$B$20</definedName>
    <definedName name="TABLE_FACTOR_STATUS_1" localSheetId="6">'x-202'!$B$20</definedName>
    <definedName name="TABLE_FACTOR_STATUS_1" localSheetId="7">'x-203'!$B$20</definedName>
    <definedName name="TABLE_FACTOR_STATUS_1" localSheetId="8">'x-204'!$B$20</definedName>
    <definedName name="TABLE_FACTOR_STATUS_1" localSheetId="9">'x-205'!$B$20</definedName>
    <definedName name="TABLE_FACTOR_STATUS_1" localSheetId="10">'x-207'!$B$20</definedName>
    <definedName name="TABLE_FACTOR_STATUS_1" localSheetId="11">'x-208'!$B$20</definedName>
    <definedName name="TABLE_FACTOR_STATUS_1" localSheetId="12">'x-209'!$B$20</definedName>
    <definedName name="TABLE_FACTOR_STATUS_1" localSheetId="13">'x-211'!$B$20</definedName>
    <definedName name="TABLE_FACTOR_STATUS_1" localSheetId="14">'x-212'!$B$20</definedName>
    <definedName name="TABLE_FACTOR_STATUS_1" localSheetId="15">'x-213'!$B$20</definedName>
    <definedName name="TABLE_FACTOR_STATUS_1" localSheetId="16">'x-214'!$B$20</definedName>
    <definedName name="TABLE_FACTOR_STATUS_1" localSheetId="17">'x-215'!$B$20</definedName>
    <definedName name="TABLE_FACTOR_STATUS_1" localSheetId="18">'x-216'!$B$20</definedName>
    <definedName name="TABLE_FACTOR_STATUS_1" localSheetId="19">'x-217'!$B$20</definedName>
    <definedName name="TABLE_FACTOR_STATUS_1" localSheetId="20">'x-218'!$B$20</definedName>
    <definedName name="TABLE_FACTOR_STATUS_1" localSheetId="21">'x-223'!$B$20</definedName>
    <definedName name="TABLE_FACTOR_STATUS_1" localSheetId="22">'x-301'!$B$20</definedName>
    <definedName name="TABLE_FACTOR_STATUS_1" localSheetId="23">'x-302'!$B$20</definedName>
    <definedName name="TABLE_FACTOR_STATUS_1" localSheetId="24">'x-303'!$B$20</definedName>
    <definedName name="TABLE_FACTOR_STATUS_1" localSheetId="25">'x-304'!$B$20</definedName>
    <definedName name="TABLE_FACTOR_STATUS_1" localSheetId="26">'x-305'!$B$20</definedName>
    <definedName name="TABLE_FACTOR_STATUS_1" localSheetId="27">'x-306'!$B$20</definedName>
    <definedName name="TABLE_FACTOR_STATUS_1" localSheetId="28">'x-307'!$B$20</definedName>
    <definedName name="TABLE_FACTOR_STATUS_1" localSheetId="29">'x-401'!$B$20</definedName>
    <definedName name="TABLE_FACTOR_STATUS_1" localSheetId="30">'x-402'!$B$20</definedName>
    <definedName name="TABLE_FACTOR_STATUS_1" localSheetId="31">'x-403'!$B$20</definedName>
    <definedName name="TABLE_FACTOR_STATUS_1" localSheetId="32">'x-404'!$B$20</definedName>
    <definedName name="TABLE_FACTOR_STATUS_1" localSheetId="33">'x-405'!$B$20</definedName>
    <definedName name="TABLE_FACTOR_STATUS_1" localSheetId="34">'x-406'!$B$20</definedName>
    <definedName name="TABLE_FACTOR_STATUS_1" localSheetId="35">'x-407'!$B$20</definedName>
    <definedName name="TABLE_FACTOR_STATUS_1" localSheetId="36">'x-408'!$B$20</definedName>
    <definedName name="TABLE_FACTOR_STATUS_1" localSheetId="37">'x-409'!$B$20</definedName>
    <definedName name="TABLE_FACTOR_STATUS_1" localSheetId="38">'x-410'!$B$20</definedName>
    <definedName name="TABLE_FACTOR_STATUS_1" localSheetId="39">'x-411'!$B$20</definedName>
    <definedName name="TABLE_FACTOR_STATUS_1" localSheetId="40">'x-412'!$B$20</definedName>
    <definedName name="TABLE_FACTOR_STATUS_1" localSheetId="41">'x-413'!$B$20</definedName>
    <definedName name="TABLE_FACTOR_STATUS_1" localSheetId="42">'x-414'!$B$20</definedName>
    <definedName name="TABLE_FACTOR_STATUS_1" localSheetId="43">'x-415'!$B$20</definedName>
    <definedName name="TABLE_FACTOR_STATUS_1" localSheetId="44">'x-416'!$B$20</definedName>
    <definedName name="TABLE_FACTOR_STATUS_1" localSheetId="45">'x-417'!$B$20</definedName>
    <definedName name="TABLE_FACTOR_STATUS_1" localSheetId="46">'x-418'!$B$20</definedName>
    <definedName name="TABLE_FACTOR_STATUS_1" localSheetId="47">'x-419'!$B$20</definedName>
    <definedName name="TABLE_FACTOR_STATUS_1" localSheetId="48">'x-420'!$B$20</definedName>
    <definedName name="TABLE_FACTOR_STATUS_1" localSheetId="49">'x-421'!$B$20</definedName>
    <definedName name="TABLE_FACTOR_STATUS_1" localSheetId="50">'x-501'!$B$20</definedName>
    <definedName name="TABLE_FACTOR_STATUS_1" localSheetId="51">'x-502'!$B$20</definedName>
    <definedName name="TABLE_FACTOR_STATUS_1" localSheetId="52">'x-503'!$B$20</definedName>
    <definedName name="TABLE_FACTOR_STATUS_1" localSheetId="53">'x-504'!$B$20</definedName>
    <definedName name="TABLE_FACTOR_STATUS_1" localSheetId="54">'x-505'!$B$20</definedName>
    <definedName name="TABLE_FACTOR_STATUS_1" localSheetId="55">'x-601'!$B$20</definedName>
    <definedName name="TABLE_FACTOR_STATUS_1" localSheetId="56">'x-602'!$B$20</definedName>
    <definedName name="TABLE_FACTOR_STATUS_1" localSheetId="57">'x-603'!$B$20</definedName>
    <definedName name="TABLE_FACTOR_STATUS_1" localSheetId="58">'x-604'!$B$20</definedName>
    <definedName name="TABLE_FACTOR_STATUS_1" localSheetId="59">'x-605'!$B$20</definedName>
    <definedName name="TABLE_FACTOR_STATUS_1" localSheetId="60">'x-606'!$B$20</definedName>
    <definedName name="TABLE_FACTOR_STATUS_1" localSheetId="61">'x-607'!$B$20</definedName>
    <definedName name="TABLE_FACTOR_STATUS_1" localSheetId="62">'x-608'!$B$20</definedName>
    <definedName name="TABLE_FACTOR_STATUS_1" localSheetId="63">'x-609'!$B$20</definedName>
    <definedName name="TABLE_FACTOR_STATUS_1" localSheetId="64">'x-610'!$B$20</definedName>
    <definedName name="TABLE_FACTOR_STATUS_1" localSheetId="65">'x-611'!$B$20</definedName>
    <definedName name="TABLE_FACTOR_STATUS_1" localSheetId="66">'x-612'!$B$20</definedName>
    <definedName name="TABLE_FACTOR_STATUS_1" localSheetId="67">'x-613'!$B$20</definedName>
    <definedName name="TABLE_FACTOR_STATUS_1" localSheetId="68">'x-614'!$B$20</definedName>
    <definedName name="TABLE_FACTOR_STATUS_1" localSheetId="69">'x-615'!$B$20</definedName>
    <definedName name="TABLE_FACTOR_STATUS_1" localSheetId="70">'x-616'!$B$20</definedName>
    <definedName name="TABLE_FACTOR_STATUS_1" localSheetId="71">'x-617'!$B$20</definedName>
    <definedName name="TABLE_FACTOR_STATUS_1" localSheetId="72">'x-701'!$B$20</definedName>
    <definedName name="TABLE_FACTOR_STATUS_1" localSheetId="73">'x-702'!$B$20</definedName>
    <definedName name="TABLE_FACTOR_STATUS_1" localSheetId="74">'x-703'!$B$20</definedName>
    <definedName name="TABLE_FACTOR_STATUS_1" localSheetId="75">'x-704'!$B$20</definedName>
    <definedName name="TABLE_FACTOR_STATUS_1" localSheetId="76">'x-705'!$B$20</definedName>
    <definedName name="TABLE_FACTOR_STATUS_1" localSheetId="77">'x-706'!$B$20</definedName>
    <definedName name="TABLE_FACTOR_STATUS_1" localSheetId="78">'x-707'!$B$20</definedName>
    <definedName name="TABLE_FACTOR_STATUS_1" localSheetId="79">'x-708'!$B$20</definedName>
    <definedName name="TABLE_FACTOR_STATUS_1" localSheetId="80">'x-709'!$B$20</definedName>
    <definedName name="TABLE_FACTOR_STATUS_1" localSheetId="81">'x-710'!$B$20</definedName>
    <definedName name="TABLE_FACTOR_STATUS_1" localSheetId="82">'x-711'!$B$20</definedName>
    <definedName name="TABLE_FACTOR_STATUS_1" localSheetId="83">'x-712'!$B$20</definedName>
    <definedName name="TABLE_FACTOR_STATUS_1" localSheetId="84">'x-713'!$B$20</definedName>
    <definedName name="TABLE_FACTOR_STATUS_1" localSheetId="85">'x-714'!$B$20</definedName>
    <definedName name="TABLE_FACTOR_STATUS_1" localSheetId="86">'x-715'!$B$20</definedName>
    <definedName name="TABLE_FACTOR_STATUS_1" localSheetId="87">'x-716'!$B$20</definedName>
    <definedName name="TABLE_FACTOR_STATUS_1" localSheetId="88">'x-717'!$B$20</definedName>
    <definedName name="TABLE_FACTOR_STATUS_1" localSheetId="89">'x-718'!$B$20</definedName>
    <definedName name="TABLE_FACTOR_STATUS_1" localSheetId="90">'x-719'!$B$20</definedName>
    <definedName name="TABLE_FACTOR_STATUS_1" localSheetId="91">'x-720'!$B$20</definedName>
    <definedName name="TABLE_FACTOR_STATUS_1" localSheetId="92">'x-721'!$B$20</definedName>
    <definedName name="TABLE_FACTOR_STATUS_1" localSheetId="93">'x-725'!$B$20</definedName>
    <definedName name="TABLE_FACTOR_STATUS_1" localSheetId="94">'x-726'!$B$20</definedName>
    <definedName name="TABLE_FACTOR_STATUS_1" localSheetId="95">'x-727'!$B$20</definedName>
    <definedName name="TABLE_FACTOR_STATUS_1" localSheetId="96">'x-728'!$B$20</definedName>
    <definedName name="TABLE_FACTOR_STATUS_1" localSheetId="97">'x-729'!$B$20</definedName>
    <definedName name="TABLE_FACTOR_STATUS_1" localSheetId="98">'x-730'!$B$20</definedName>
    <definedName name="TABLE_FACTOR_STATUS_1" localSheetId="99">'x-731'!$B$20</definedName>
    <definedName name="TABLE_FACTOR_STATUS_1" localSheetId="100">'x-732'!$B$20</definedName>
    <definedName name="TABLE_FACTOR_STATUS_1" localSheetId="101">'x-733'!$B$20</definedName>
    <definedName name="TABLE_FACTOR_STATUS_1" localSheetId="102">'x-734'!$B$20</definedName>
    <definedName name="TABLE_FACTOR_STATUS_1" localSheetId="103">'x-735'!$B$20</definedName>
    <definedName name="TABLE_FACTOR_STATUS_1" localSheetId="104">'x-736'!$B$20</definedName>
    <definedName name="TABLE_FACTOR_STATUS_1" localSheetId="105">'x-801'!$B$20</definedName>
    <definedName name="TABLE_FACTOR_STATUS_1" localSheetId="106">'x-802'!$B$20</definedName>
    <definedName name="TABLE_FACTOR_STATUS_1" localSheetId="107">'x-803'!$B$20</definedName>
    <definedName name="TABLE_FACTOR_STATUS_1" localSheetId="108">'x-804'!$B$20</definedName>
    <definedName name="TABLE_FACTOR_STATUS_1" localSheetId="109">'x-805'!$B$20</definedName>
    <definedName name="TABLE_FACTOR_STATUS_1" localSheetId="110">'x-806'!$B$20</definedName>
    <definedName name="TABLE_FACTOR_STATUS_1" localSheetId="111">'x-807'!$B$20</definedName>
    <definedName name="TABLE_FACTOR_STATUS_1" localSheetId="112">'x-808'!$B$20</definedName>
    <definedName name="TABLE_FACTOR_STATUS_1" localSheetId="113">'x-810'!$B$20</definedName>
    <definedName name="TABLE_FACTOR_STATUS_1" localSheetId="114">'x-811'!$B$20</definedName>
    <definedName name="TABLE_FACTOR_STATUS_1" localSheetId="115">'x-812'!$B$20</definedName>
    <definedName name="TABLE_FACTOR_STATUS_1" localSheetId="116">'x-813'!$B$20</definedName>
    <definedName name="TABLE_FACTOR_STATUS_1" localSheetId="117">'x-814'!$B$20</definedName>
    <definedName name="TABLE_FACTOR_STATUS_1" localSheetId="118">'x-815'!$B$20</definedName>
    <definedName name="TABLE_FACTOR_STATUS_1" localSheetId="119">'x-816'!$B$20</definedName>
    <definedName name="TABLE_FACTOR_STATUS_1" localSheetId="120">'x-template'!$B$20</definedName>
    <definedName name="TABLE_FACTOR_STATUS_2" localSheetId="26">'x-305'!$I$20</definedName>
    <definedName name="TABLE_FACTOR_STATUS_2" localSheetId="37">'x-409'!$K$20</definedName>
    <definedName name="TABLE_FACTOR_STATUS_2" localSheetId="41">'x-413'!$K$20</definedName>
    <definedName name="TABLE_FACTOR_STATUS_2" localSheetId="61">'x-607'!$G$20</definedName>
    <definedName name="TABLE_FACTOR_STATUS_2" localSheetId="98">'x-730'!$Q$20</definedName>
    <definedName name="TABLE_FACTOR_STATUS_2" localSheetId="101">'x-733'!$P$20</definedName>
    <definedName name="TABLE_FACTOR_STATUS_3" localSheetId="98">'x-730'!$AU$20</definedName>
    <definedName name="TABLE_FACTOR_STATUS_3" localSheetId="101">'x-733'!$AS$20</definedName>
    <definedName name="TABLE_FACTOR_STATUS_4" localSheetId="98">'x-730'!$CN$20</definedName>
    <definedName name="TABLE_FACTOR_STATUS_4" localSheetId="101">'x-733'!$CK$20</definedName>
    <definedName name="TABLE_FACTOR_TYPE_1" localSheetId="5">'x-201'!$B$9</definedName>
    <definedName name="TABLE_FACTOR_TYPE_1" localSheetId="6">'x-202'!$B$9</definedName>
    <definedName name="TABLE_FACTOR_TYPE_1" localSheetId="7">'x-203'!$B$9</definedName>
    <definedName name="TABLE_FACTOR_TYPE_1" localSheetId="8">'x-204'!$B$9</definedName>
    <definedName name="TABLE_FACTOR_TYPE_1" localSheetId="9">'x-205'!$B$9</definedName>
    <definedName name="TABLE_FACTOR_TYPE_1" localSheetId="10">'x-207'!$B$9</definedName>
    <definedName name="TABLE_FACTOR_TYPE_1" localSheetId="11">'x-208'!$B$9</definedName>
    <definedName name="TABLE_FACTOR_TYPE_1" localSheetId="12">'x-209'!$B$9</definedName>
    <definedName name="TABLE_FACTOR_TYPE_1" localSheetId="13">'x-211'!$B$9</definedName>
    <definedName name="TABLE_FACTOR_TYPE_1" localSheetId="14">'x-212'!$B$9</definedName>
    <definedName name="TABLE_FACTOR_TYPE_1" localSheetId="15">'x-213'!$B$9</definedName>
    <definedName name="TABLE_FACTOR_TYPE_1" localSheetId="16">'x-214'!$B$9</definedName>
    <definedName name="TABLE_FACTOR_TYPE_1" localSheetId="17">'x-215'!$B$9</definedName>
    <definedName name="TABLE_FACTOR_TYPE_1" localSheetId="18">'x-216'!$B$9</definedName>
    <definedName name="TABLE_FACTOR_TYPE_1" localSheetId="19">'x-217'!$B$9</definedName>
    <definedName name="TABLE_FACTOR_TYPE_1" localSheetId="20">'x-218'!$B$9</definedName>
    <definedName name="TABLE_FACTOR_TYPE_1" localSheetId="21">'x-223'!$B$9</definedName>
    <definedName name="TABLE_FACTOR_TYPE_1" localSheetId="22">'x-301'!$B$9</definedName>
    <definedName name="TABLE_FACTOR_TYPE_1" localSheetId="23">'x-302'!$B$9</definedName>
    <definedName name="TABLE_FACTOR_TYPE_1" localSheetId="24">'x-303'!$B$9</definedName>
    <definedName name="TABLE_FACTOR_TYPE_1" localSheetId="25">'x-304'!$B$9</definedName>
    <definedName name="TABLE_FACTOR_TYPE_1" localSheetId="26">'x-305'!$B$9</definedName>
    <definedName name="TABLE_FACTOR_TYPE_1" localSheetId="27">'x-306'!$B$9</definedName>
    <definedName name="TABLE_FACTOR_TYPE_1" localSheetId="28">'x-307'!$B$9</definedName>
    <definedName name="TABLE_FACTOR_TYPE_1" localSheetId="29">'x-401'!$B$9</definedName>
    <definedName name="TABLE_FACTOR_TYPE_1" localSheetId="30">'x-402'!$B$9</definedName>
    <definedName name="TABLE_FACTOR_TYPE_1" localSheetId="31">'x-403'!$B$9</definedName>
    <definedName name="TABLE_FACTOR_TYPE_1" localSheetId="32">'x-404'!$B$9</definedName>
    <definedName name="TABLE_FACTOR_TYPE_1" localSheetId="33">'x-405'!$B$9</definedName>
    <definedName name="TABLE_FACTOR_TYPE_1" localSheetId="34">'x-406'!$B$9</definedName>
    <definedName name="TABLE_FACTOR_TYPE_1" localSheetId="35">'x-407'!$B$9</definedName>
    <definedName name="TABLE_FACTOR_TYPE_1" localSheetId="36">'x-408'!$B$9</definedName>
    <definedName name="TABLE_FACTOR_TYPE_1" localSheetId="37">'x-409'!$B$9</definedName>
    <definedName name="TABLE_FACTOR_TYPE_1" localSheetId="38">'x-410'!$B$9</definedName>
    <definedName name="TABLE_FACTOR_TYPE_1" localSheetId="39">'x-411'!$B$9</definedName>
    <definedName name="TABLE_FACTOR_TYPE_1" localSheetId="40">'x-412'!$B$9</definedName>
    <definedName name="TABLE_FACTOR_TYPE_1" localSheetId="41">'x-413'!$B$9</definedName>
    <definedName name="TABLE_FACTOR_TYPE_1" localSheetId="42">'x-414'!$B$9</definedName>
    <definedName name="TABLE_FACTOR_TYPE_1" localSheetId="43">'x-415'!$B$9</definedName>
    <definedName name="TABLE_FACTOR_TYPE_1" localSheetId="44">'x-416'!$B$9</definedName>
    <definedName name="TABLE_FACTOR_TYPE_1" localSheetId="45">'x-417'!$B$9</definedName>
    <definedName name="TABLE_FACTOR_TYPE_1" localSheetId="46">'x-418'!$B$9</definedName>
    <definedName name="TABLE_FACTOR_TYPE_1" localSheetId="47">'x-419'!$B$9</definedName>
    <definedName name="TABLE_FACTOR_TYPE_1" localSheetId="48">'x-420'!$B$9</definedName>
    <definedName name="TABLE_FACTOR_TYPE_1" localSheetId="49">'x-421'!$B$9</definedName>
    <definedName name="TABLE_FACTOR_TYPE_1" localSheetId="50">'x-501'!$B$9</definedName>
    <definedName name="TABLE_FACTOR_TYPE_1" localSheetId="51">'x-502'!$B$9</definedName>
    <definedName name="TABLE_FACTOR_TYPE_1" localSheetId="52">'x-503'!$B$9</definedName>
    <definedName name="TABLE_FACTOR_TYPE_1" localSheetId="53">'x-504'!$B$9</definedName>
    <definedName name="TABLE_FACTOR_TYPE_1" localSheetId="54">'x-505'!$B$9</definedName>
    <definedName name="TABLE_FACTOR_TYPE_1" localSheetId="55">'x-601'!$B$9</definedName>
    <definedName name="TABLE_FACTOR_TYPE_1" localSheetId="56">'x-602'!$B$9</definedName>
    <definedName name="TABLE_FACTOR_TYPE_1" localSheetId="57">'x-603'!$B$9</definedName>
    <definedName name="TABLE_FACTOR_TYPE_1" localSheetId="58">'x-604'!$B$9</definedName>
    <definedName name="TABLE_FACTOR_TYPE_1" localSheetId="59">'x-605'!$B$9</definedName>
    <definedName name="TABLE_FACTOR_TYPE_1" localSheetId="60">'x-606'!$B$9</definedName>
    <definedName name="TABLE_FACTOR_TYPE_1" localSheetId="61">'x-607'!$B$9</definedName>
    <definedName name="TABLE_FACTOR_TYPE_1" localSheetId="62">'x-608'!$B$9</definedName>
    <definedName name="TABLE_FACTOR_TYPE_1" localSheetId="63">'x-609'!$B$9</definedName>
    <definedName name="TABLE_FACTOR_TYPE_1" localSheetId="64">'x-610'!$B$9</definedName>
    <definedName name="TABLE_FACTOR_TYPE_1" localSheetId="65">'x-611'!$B$9</definedName>
    <definedName name="TABLE_FACTOR_TYPE_1" localSheetId="66">'x-612'!$B$9</definedName>
    <definedName name="TABLE_FACTOR_TYPE_1" localSheetId="67">'x-613'!$B$9</definedName>
    <definedName name="TABLE_FACTOR_TYPE_1" localSheetId="68">'x-614'!$B$9</definedName>
    <definedName name="TABLE_FACTOR_TYPE_1" localSheetId="69">'x-615'!$B$9</definedName>
    <definedName name="TABLE_FACTOR_TYPE_1" localSheetId="70">'x-616'!$B$9</definedName>
    <definedName name="TABLE_FACTOR_TYPE_1" localSheetId="71">'x-617'!$B$9</definedName>
    <definedName name="TABLE_FACTOR_TYPE_1" localSheetId="72">'x-701'!$B$9</definedName>
    <definedName name="TABLE_FACTOR_TYPE_1" localSheetId="73">'x-702'!$B$9</definedName>
    <definedName name="TABLE_FACTOR_TYPE_1" localSheetId="74">'x-703'!$B$9</definedName>
    <definedName name="TABLE_FACTOR_TYPE_1" localSheetId="75">'x-704'!$B$9</definedName>
    <definedName name="TABLE_FACTOR_TYPE_1" localSheetId="76">'x-705'!$B$9</definedName>
    <definedName name="TABLE_FACTOR_TYPE_1" localSheetId="77">'x-706'!$B$9</definedName>
    <definedName name="TABLE_FACTOR_TYPE_1" localSheetId="78">'x-707'!$B$9</definedName>
    <definedName name="TABLE_FACTOR_TYPE_1" localSheetId="79">'x-708'!$B$9</definedName>
    <definedName name="TABLE_FACTOR_TYPE_1" localSheetId="80">'x-709'!$B$9</definedName>
    <definedName name="TABLE_FACTOR_TYPE_1" localSheetId="81">'x-710'!$B$9</definedName>
    <definedName name="TABLE_FACTOR_TYPE_1" localSheetId="82">'x-711'!$B$9</definedName>
    <definedName name="TABLE_FACTOR_TYPE_1" localSheetId="83">'x-712'!$B$9</definedName>
    <definedName name="TABLE_FACTOR_TYPE_1" localSheetId="84">'x-713'!$B$9</definedName>
    <definedName name="TABLE_FACTOR_TYPE_1" localSheetId="85">'x-714'!$B$9</definedName>
    <definedName name="TABLE_FACTOR_TYPE_1" localSheetId="86">'x-715'!$B$9</definedName>
    <definedName name="TABLE_FACTOR_TYPE_1" localSheetId="87">'x-716'!$B$9</definedName>
    <definedName name="TABLE_FACTOR_TYPE_1" localSheetId="88">'x-717'!$B$9</definedName>
    <definedName name="TABLE_FACTOR_TYPE_1" localSheetId="89">'x-718'!$B$9</definedName>
    <definedName name="TABLE_FACTOR_TYPE_1" localSheetId="90">'x-719'!$B$9</definedName>
    <definedName name="TABLE_FACTOR_TYPE_1" localSheetId="91">'x-720'!$B$9</definedName>
    <definedName name="TABLE_FACTOR_TYPE_1" localSheetId="92">'x-721'!$B$9</definedName>
    <definedName name="TABLE_FACTOR_TYPE_1" localSheetId="93">'x-725'!$B$9</definedName>
    <definedName name="TABLE_FACTOR_TYPE_1" localSheetId="94">'x-726'!$B$9</definedName>
    <definedName name="TABLE_FACTOR_TYPE_1" localSheetId="95">'x-727'!$B$9</definedName>
    <definedName name="TABLE_FACTOR_TYPE_1" localSheetId="96">'x-728'!$B$9</definedName>
    <definedName name="TABLE_FACTOR_TYPE_1" localSheetId="97">'x-729'!$B$9</definedName>
    <definedName name="TABLE_FACTOR_TYPE_1" localSheetId="98">'x-730'!$B$9</definedName>
    <definedName name="TABLE_FACTOR_TYPE_1" localSheetId="99">'x-731'!$B$9</definedName>
    <definedName name="TABLE_FACTOR_TYPE_1" localSheetId="100">'x-732'!$B$9</definedName>
    <definedName name="TABLE_FACTOR_TYPE_1" localSheetId="101">'x-733'!$B$9</definedName>
    <definedName name="TABLE_FACTOR_TYPE_1" localSheetId="102">'x-734'!$B$9</definedName>
    <definedName name="TABLE_FACTOR_TYPE_1" localSheetId="103">'x-735'!$B$9</definedName>
    <definedName name="TABLE_FACTOR_TYPE_1" localSheetId="104">'x-736'!$B$9</definedName>
    <definedName name="TABLE_FACTOR_TYPE_1" localSheetId="105">'x-801'!$B$9</definedName>
    <definedName name="TABLE_FACTOR_TYPE_1" localSheetId="106">'x-802'!$B$9</definedName>
    <definedName name="TABLE_FACTOR_TYPE_1" localSheetId="107">'x-803'!$B$9</definedName>
    <definedName name="TABLE_FACTOR_TYPE_1" localSheetId="108">'x-804'!$B$9</definedName>
    <definedName name="TABLE_FACTOR_TYPE_1" localSheetId="109">'x-805'!$B$9</definedName>
    <definedName name="TABLE_FACTOR_TYPE_1" localSheetId="110">'x-806'!$B$9</definedName>
    <definedName name="TABLE_FACTOR_TYPE_1" localSheetId="111">'x-807'!$B$9</definedName>
    <definedName name="TABLE_FACTOR_TYPE_1" localSheetId="112">'x-808'!$B$9</definedName>
    <definedName name="TABLE_FACTOR_TYPE_1" localSheetId="113">'x-810'!$B$9</definedName>
    <definedName name="TABLE_FACTOR_TYPE_1" localSheetId="114">'x-811'!$B$9</definedName>
    <definedName name="TABLE_FACTOR_TYPE_1" localSheetId="115">'x-812'!$B$9</definedName>
    <definedName name="TABLE_FACTOR_TYPE_1" localSheetId="116">'x-813'!$B$9</definedName>
    <definedName name="TABLE_FACTOR_TYPE_1" localSheetId="117">'x-814'!$B$9</definedName>
    <definedName name="TABLE_FACTOR_TYPE_1" localSheetId="118">'x-815'!$B$9</definedName>
    <definedName name="TABLE_FACTOR_TYPE_1" localSheetId="119">'x-816'!$B$9</definedName>
    <definedName name="TABLE_FACTOR_TYPE_1" localSheetId="120">'x-template'!$B$9</definedName>
    <definedName name="TABLE_FACTOR_TYPE_2" localSheetId="26">'x-305'!$I$9</definedName>
    <definedName name="TABLE_FACTOR_TYPE_2" localSheetId="37">'x-409'!$K$9</definedName>
    <definedName name="TABLE_FACTOR_TYPE_2" localSheetId="41">'x-413'!$K$9</definedName>
    <definedName name="TABLE_FACTOR_TYPE_2" localSheetId="61">'x-607'!$G$9</definedName>
    <definedName name="TABLE_FACTOR_TYPE_2" localSheetId="98">'x-730'!$Q$9</definedName>
    <definedName name="TABLE_FACTOR_TYPE_2" localSheetId="101">'x-733'!$P$9</definedName>
    <definedName name="TABLE_FACTOR_TYPE_3" localSheetId="98">'x-730'!$AU$9</definedName>
    <definedName name="TABLE_FACTOR_TYPE_3" localSheetId="101">'x-733'!$AS$9</definedName>
    <definedName name="TABLE_FACTOR_TYPE_4" localSheetId="98">'x-730'!$CN$9</definedName>
    <definedName name="TABLE_FACTOR_TYPE_4" localSheetId="101">'x-733'!$CK$9</definedName>
    <definedName name="TABLE_GENDER_1" localSheetId="5">'x-201'!$B$11</definedName>
    <definedName name="TABLE_GENDER_1" localSheetId="6">'x-202'!$B$11</definedName>
    <definedName name="TABLE_GENDER_1" localSheetId="7">'x-203'!$B$11</definedName>
    <definedName name="TABLE_GENDER_1" localSheetId="8">'x-204'!$B$11</definedName>
    <definedName name="TABLE_GENDER_1" localSheetId="9">'x-205'!$B$11</definedName>
    <definedName name="TABLE_GENDER_1" localSheetId="10">'x-207'!$B$11</definedName>
    <definedName name="TABLE_GENDER_1" localSheetId="11">'x-208'!$B$11</definedName>
    <definedName name="TABLE_GENDER_1" localSheetId="12">'x-209'!$B$11</definedName>
    <definedName name="TABLE_GENDER_1" localSheetId="13">'x-211'!$B$11</definedName>
    <definedName name="TABLE_GENDER_1" localSheetId="14">'x-212'!$B$11</definedName>
    <definedName name="TABLE_GENDER_1" localSheetId="15">'x-213'!$B$11</definedName>
    <definedName name="TABLE_GENDER_1" localSheetId="16">'x-214'!$B$11</definedName>
    <definedName name="TABLE_GENDER_1" localSheetId="17">'x-215'!$B$11</definedName>
    <definedName name="TABLE_GENDER_1" localSheetId="18">'x-216'!$B$11</definedName>
    <definedName name="TABLE_GENDER_1" localSheetId="19">'x-217'!$B$11</definedName>
    <definedName name="TABLE_GENDER_1" localSheetId="20">'x-218'!$B$11</definedName>
    <definedName name="TABLE_GENDER_1" localSheetId="21">'x-223'!$B$11</definedName>
    <definedName name="TABLE_GENDER_1" localSheetId="22">'x-301'!$B$11</definedName>
    <definedName name="TABLE_GENDER_1" localSheetId="23">'x-302'!$B$11</definedName>
    <definedName name="TABLE_GENDER_1" localSheetId="24">'x-303'!$B$11</definedName>
    <definedName name="TABLE_GENDER_1" localSheetId="25">'x-304'!$B$11</definedName>
    <definedName name="TABLE_GENDER_1" localSheetId="26">'x-305'!$B$11</definedName>
    <definedName name="TABLE_GENDER_1" localSheetId="27">'x-306'!$B$11</definedName>
    <definedName name="TABLE_GENDER_1" localSheetId="28">'x-307'!$B$11</definedName>
    <definedName name="TABLE_GENDER_1" localSheetId="29">'x-401'!$B$11</definedName>
    <definedName name="TABLE_GENDER_1" localSheetId="30">'x-402'!$B$11</definedName>
    <definedName name="TABLE_GENDER_1" localSheetId="31">'x-403'!$B$11</definedName>
    <definedName name="TABLE_GENDER_1" localSheetId="32">'x-404'!$B$11</definedName>
    <definedName name="TABLE_GENDER_1" localSheetId="33">'x-405'!$B$11</definedName>
    <definedName name="TABLE_GENDER_1" localSheetId="34">'x-406'!$B$11</definedName>
    <definedName name="TABLE_GENDER_1" localSheetId="35">'x-407'!$B$11</definedName>
    <definedName name="TABLE_GENDER_1" localSheetId="36">'x-408'!$B$11</definedName>
    <definedName name="TABLE_GENDER_1" localSheetId="37">'x-409'!$B$11</definedName>
    <definedName name="TABLE_GENDER_1" localSheetId="38">'x-410'!$B$11</definedName>
    <definedName name="TABLE_GENDER_1" localSheetId="39">'x-411'!$B$11</definedName>
    <definedName name="TABLE_GENDER_1" localSheetId="40">'x-412'!$B$11</definedName>
    <definedName name="TABLE_GENDER_1" localSheetId="41">'x-413'!$B$11</definedName>
    <definedName name="TABLE_GENDER_1" localSheetId="42">'x-414'!$B$11</definedName>
    <definedName name="TABLE_GENDER_1" localSheetId="43">'x-415'!$B$11</definedName>
    <definedName name="TABLE_GENDER_1" localSheetId="44">'x-416'!$B$11</definedName>
    <definedName name="TABLE_GENDER_1" localSheetId="45">'x-417'!$B$11</definedName>
    <definedName name="TABLE_GENDER_1" localSheetId="46">'x-418'!$B$11</definedName>
    <definedName name="TABLE_GENDER_1" localSheetId="47">'x-419'!$B$11</definedName>
    <definedName name="TABLE_GENDER_1" localSheetId="48">'x-420'!$B$11</definedName>
    <definedName name="TABLE_GENDER_1" localSheetId="49">'x-421'!$B$11</definedName>
    <definedName name="TABLE_GENDER_1" localSheetId="50">'x-501'!$B$11</definedName>
    <definedName name="TABLE_GENDER_1" localSheetId="51">'x-502'!$B$11</definedName>
    <definedName name="TABLE_GENDER_1" localSheetId="52">'x-503'!$B$11</definedName>
    <definedName name="TABLE_GENDER_1" localSheetId="53">'x-504'!$B$11</definedName>
    <definedName name="TABLE_GENDER_1" localSheetId="54">'x-505'!$B$11</definedName>
    <definedName name="TABLE_GENDER_1" localSheetId="55">'x-601'!$B$11</definedName>
    <definedName name="TABLE_GENDER_1" localSheetId="56">'x-602'!$B$11</definedName>
    <definedName name="TABLE_GENDER_1" localSheetId="57">'x-603'!$B$11</definedName>
    <definedName name="TABLE_GENDER_1" localSheetId="58">'x-604'!$B$11</definedName>
    <definedName name="TABLE_GENDER_1" localSheetId="59">'x-605'!$B$11</definedName>
    <definedName name="TABLE_GENDER_1" localSheetId="60">'x-606'!$B$11</definedName>
    <definedName name="TABLE_GENDER_1" localSheetId="61">'x-607'!$B$11</definedName>
    <definedName name="TABLE_GENDER_1" localSheetId="62">'x-608'!$B$11</definedName>
    <definedName name="TABLE_GENDER_1" localSheetId="63">'x-609'!$B$11</definedName>
    <definedName name="TABLE_GENDER_1" localSheetId="64">'x-610'!$B$11</definedName>
    <definedName name="TABLE_GENDER_1" localSheetId="65">'x-611'!$B$11</definedName>
    <definedName name="TABLE_GENDER_1" localSheetId="66">'x-612'!$B$11</definedName>
    <definedName name="TABLE_GENDER_1" localSheetId="67">'x-613'!$B$11</definedName>
    <definedName name="TABLE_GENDER_1" localSheetId="68">'x-614'!$B$11</definedName>
    <definedName name="TABLE_GENDER_1" localSheetId="69">'x-615'!$B$11</definedName>
    <definedName name="TABLE_GENDER_1" localSheetId="70">'x-616'!$B$11</definedName>
    <definedName name="TABLE_GENDER_1" localSheetId="71">'x-617'!$B$11</definedName>
    <definedName name="TABLE_GENDER_1" localSheetId="72">'x-701'!$B$11</definedName>
    <definedName name="TABLE_GENDER_1" localSheetId="73">'x-702'!$B$11</definedName>
    <definedName name="TABLE_GENDER_1" localSheetId="74">'x-703'!$B$11</definedName>
    <definedName name="TABLE_GENDER_1" localSheetId="75">'x-704'!$B$11</definedName>
    <definedName name="TABLE_GENDER_1" localSheetId="76">'x-705'!$B$11</definedName>
    <definedName name="TABLE_GENDER_1" localSheetId="77">'x-706'!$B$11</definedName>
    <definedName name="TABLE_GENDER_1" localSheetId="78">'x-707'!$B$11</definedName>
    <definedName name="TABLE_GENDER_1" localSheetId="79">'x-708'!$B$11</definedName>
    <definedName name="TABLE_GENDER_1" localSheetId="80">'x-709'!$B$11</definedName>
    <definedName name="TABLE_GENDER_1" localSheetId="81">'x-710'!$B$11</definedName>
    <definedName name="TABLE_GENDER_1" localSheetId="82">'x-711'!$B$11</definedName>
    <definedName name="TABLE_GENDER_1" localSheetId="83">'x-712'!$B$11</definedName>
    <definedName name="TABLE_GENDER_1" localSheetId="84">'x-713'!$B$11</definedName>
    <definedName name="TABLE_GENDER_1" localSheetId="85">'x-714'!$B$11</definedName>
    <definedName name="TABLE_GENDER_1" localSheetId="86">'x-715'!$B$11</definedName>
    <definedName name="TABLE_GENDER_1" localSheetId="87">'x-716'!$B$11</definedName>
    <definedName name="TABLE_GENDER_1" localSheetId="88">'x-717'!$B$11</definedName>
    <definedName name="TABLE_GENDER_1" localSheetId="89">'x-718'!$B$11</definedName>
    <definedName name="TABLE_GENDER_1" localSheetId="90">'x-719'!$B$11</definedName>
    <definedName name="TABLE_GENDER_1" localSheetId="91">'x-720'!$B$11</definedName>
    <definedName name="TABLE_GENDER_1" localSheetId="92">'x-721'!$B$11</definedName>
    <definedName name="TABLE_GENDER_1" localSheetId="93">'x-725'!$B$11</definedName>
    <definedName name="TABLE_GENDER_1" localSheetId="94">'x-726'!$B$11</definedName>
    <definedName name="TABLE_GENDER_1" localSheetId="95">'x-727'!$B$11</definedName>
    <definedName name="TABLE_GENDER_1" localSheetId="96">'x-728'!$B$11</definedName>
    <definedName name="TABLE_GENDER_1" localSheetId="97">'x-729'!$B$11</definedName>
    <definedName name="TABLE_GENDER_1" localSheetId="98">'x-730'!$B$11</definedName>
    <definedName name="TABLE_GENDER_1" localSheetId="99">'x-731'!$B$11</definedName>
    <definedName name="TABLE_GENDER_1" localSheetId="100">'x-732'!$B$11</definedName>
    <definedName name="TABLE_GENDER_1" localSheetId="101">'x-733'!$B$11</definedName>
    <definedName name="TABLE_GENDER_1" localSheetId="102">'x-734'!$B$11</definedName>
    <definedName name="TABLE_GENDER_1" localSheetId="103">'x-735'!$B$11</definedName>
    <definedName name="TABLE_GENDER_1" localSheetId="104">'x-736'!$B$11</definedName>
    <definedName name="TABLE_GENDER_1" localSheetId="105">'x-801'!$B$11</definedName>
    <definedName name="TABLE_GENDER_1" localSheetId="106">'x-802'!$B$11</definedName>
    <definedName name="TABLE_GENDER_1" localSheetId="107">'x-803'!$B$11</definedName>
    <definedName name="TABLE_GENDER_1" localSheetId="108">'x-804'!$B$11</definedName>
    <definedName name="TABLE_GENDER_1" localSheetId="109">'x-805'!$B$11</definedName>
    <definedName name="TABLE_GENDER_1" localSheetId="110">'x-806'!$B$11</definedName>
    <definedName name="TABLE_GENDER_1" localSheetId="111">'x-807'!$B$11</definedName>
    <definedName name="TABLE_GENDER_1" localSheetId="112">'x-808'!$B$11</definedName>
    <definedName name="TABLE_GENDER_1" localSheetId="113">'x-810'!$B$11</definedName>
    <definedName name="TABLE_GENDER_1" localSheetId="114">'x-811'!$B$11</definedName>
    <definedName name="TABLE_GENDER_1" localSheetId="115">'x-812'!$B$11</definedName>
    <definedName name="TABLE_GENDER_1" localSheetId="116">'x-813'!$B$11</definedName>
    <definedName name="TABLE_GENDER_1" localSheetId="117">'x-814'!$B$11</definedName>
    <definedName name="TABLE_GENDER_1" localSheetId="118">'x-815'!$B$11</definedName>
    <definedName name="TABLE_GENDER_1" localSheetId="119">'x-816'!$B$11</definedName>
    <definedName name="TABLE_GENDER_1" localSheetId="120">'x-template'!$B$11</definedName>
    <definedName name="TABLE_GENDER_2" localSheetId="26">'x-305'!$I$11</definedName>
    <definedName name="TABLE_GENDER_2" localSheetId="37">'x-409'!$K$11</definedName>
    <definedName name="TABLE_GENDER_2" localSheetId="41">'x-413'!$K$11</definedName>
    <definedName name="TABLE_GENDER_2" localSheetId="61">'x-607'!$G$11</definedName>
    <definedName name="TABLE_GENDER_2" localSheetId="98">'x-730'!$Q$11</definedName>
    <definedName name="TABLE_GENDER_2" localSheetId="101">'x-733'!$P$11</definedName>
    <definedName name="TABLE_GENDER_3" localSheetId="98">'x-730'!$AU$11</definedName>
    <definedName name="TABLE_GENDER_3" localSheetId="101">'x-733'!$AS$11</definedName>
    <definedName name="TABLE_GENDER_4" localSheetId="98">'x-730'!$CN$11</definedName>
    <definedName name="TABLE_GENDER_4" localSheetId="101">'x-733'!$CK$11</definedName>
    <definedName name="TABLE_INFO_1" localSheetId="5">'x-201'!$A$6:$B$21</definedName>
    <definedName name="TABLE_INFO_1" localSheetId="6">'x-202'!$A$6:$B$21</definedName>
    <definedName name="TABLE_INFO_1" localSheetId="7">'x-203'!$A$6:$B$21</definedName>
    <definedName name="TABLE_INFO_1" localSheetId="8">'x-204'!$A$6:$B$21</definedName>
    <definedName name="TABLE_INFO_1" localSheetId="9">'x-205'!$A$6:$B$21</definedName>
    <definedName name="TABLE_INFO_1" localSheetId="10">'x-207'!$A$6:$B$21</definedName>
    <definedName name="TABLE_INFO_1" localSheetId="11">'x-208'!$A$6:$B$21</definedName>
    <definedName name="TABLE_INFO_1" localSheetId="12">'x-209'!$A$6:$B$21</definedName>
    <definedName name="TABLE_INFO_1" localSheetId="13">'x-211'!$A$6:$B$21</definedName>
    <definedName name="TABLE_INFO_1" localSheetId="14">'x-212'!$A$6:$B$21</definedName>
    <definedName name="TABLE_INFO_1" localSheetId="15">'x-213'!$A$6:$B$21</definedName>
    <definedName name="TABLE_INFO_1" localSheetId="16">'x-214'!$A$6:$B$21</definedName>
    <definedName name="TABLE_INFO_1" localSheetId="17">'x-215'!$A$6:$B$21</definedName>
    <definedName name="TABLE_INFO_1" localSheetId="18">'x-216'!$A$6:$B$21</definedName>
    <definedName name="TABLE_INFO_1" localSheetId="19">'x-217'!$A$6:$B$21</definedName>
    <definedName name="TABLE_INFO_1" localSheetId="20">'x-218'!$A$6:$B$21</definedName>
    <definedName name="TABLE_INFO_1" localSheetId="21">'x-223'!$A$6:$B$21</definedName>
    <definedName name="TABLE_INFO_1" localSheetId="22">'x-301'!$A$6:$B$21</definedName>
    <definedName name="TABLE_INFO_1" localSheetId="23">'x-302'!$A$6:$B$21</definedName>
    <definedName name="TABLE_INFO_1" localSheetId="24">'x-303'!$A$6:$B$21</definedName>
    <definedName name="TABLE_INFO_1" localSheetId="25">'x-304'!$A$6:$B$21</definedName>
    <definedName name="TABLE_INFO_1" localSheetId="26">'x-305'!$A$6:$B$21</definedName>
    <definedName name="TABLE_INFO_1" localSheetId="27">'x-306'!$A$6:$B$21</definedName>
    <definedName name="TABLE_INFO_1" localSheetId="28">'x-307'!$A$6:$B$21</definedName>
    <definedName name="TABLE_INFO_1" localSheetId="29">'x-401'!$A$6:$B$21</definedName>
    <definedName name="TABLE_INFO_1" localSheetId="30">'x-402'!$A$6:$B$21</definedName>
    <definedName name="TABLE_INFO_1" localSheetId="31">'x-403'!$A$6:$B$21</definedName>
    <definedName name="TABLE_INFO_1" localSheetId="32">'x-404'!$A$6:$B$21</definedName>
    <definedName name="TABLE_INFO_1" localSheetId="33">'x-405'!$A$6:$B$21</definedName>
    <definedName name="TABLE_INFO_1" localSheetId="34">'x-406'!$A$6:$B$21</definedName>
    <definedName name="TABLE_INFO_1" localSheetId="35">'x-407'!$A$6:$B$21</definedName>
    <definedName name="TABLE_INFO_1" localSheetId="36">'x-408'!$A$6:$B$21</definedName>
    <definedName name="TABLE_INFO_1" localSheetId="37">'x-409'!$A$6:$B$21</definedName>
    <definedName name="TABLE_INFO_1" localSheetId="38">'x-410'!$A$6:$B$21</definedName>
    <definedName name="TABLE_INFO_1" localSheetId="39">'x-411'!$A$6:$B$21</definedName>
    <definedName name="TABLE_INFO_1" localSheetId="40">'x-412'!$A$6:$B$21</definedName>
    <definedName name="TABLE_INFO_1" localSheetId="41">'x-413'!$A$6:$B$21</definedName>
    <definedName name="TABLE_INFO_1" localSheetId="42">'x-414'!$A$6:$B$21</definedName>
    <definedName name="TABLE_INFO_1" localSheetId="43">'x-415'!$A$6:$B$21</definedName>
    <definedName name="TABLE_INFO_1" localSheetId="44">'x-416'!$A$6:$B$21</definedName>
    <definedName name="TABLE_INFO_1" localSheetId="45">'x-417'!$A$6:$B$21</definedName>
    <definedName name="TABLE_INFO_1" localSheetId="46">'x-418'!$A$6:$B$21</definedName>
    <definedName name="TABLE_INFO_1" localSheetId="47">'x-419'!$A$6:$B$21</definedName>
    <definedName name="TABLE_INFO_1" localSheetId="48">'x-420'!$A$6:$B$21</definedName>
    <definedName name="TABLE_INFO_1" localSheetId="49">'x-421'!$A$6:$B$21</definedName>
    <definedName name="TABLE_INFO_1" localSheetId="50">'x-501'!$A$6:$B$21</definedName>
    <definedName name="TABLE_INFO_1" localSheetId="51">'x-502'!$A$6:$B$21</definedName>
    <definedName name="TABLE_INFO_1" localSheetId="52">'x-503'!$A$6:$B$21</definedName>
    <definedName name="TABLE_INFO_1" localSheetId="53">'x-504'!$A$6:$B$21</definedName>
    <definedName name="TABLE_INFO_1" localSheetId="54">'x-505'!$A$6:$B$21</definedName>
    <definedName name="TABLE_INFO_1" localSheetId="55">'x-601'!$A$6:$B$21</definedName>
    <definedName name="TABLE_INFO_1" localSheetId="56">'x-602'!$A$6:$B$21</definedName>
    <definedName name="TABLE_INFO_1" localSheetId="57">'x-603'!$A$6:$B$21</definedName>
    <definedName name="TABLE_INFO_1" localSheetId="58">'x-604'!$A$6:$B$21</definedName>
    <definedName name="TABLE_INFO_1" localSheetId="59">'x-605'!$A$6:$B$21</definedName>
    <definedName name="TABLE_INFO_1" localSheetId="60">'x-606'!$A$6:$B$21</definedName>
    <definedName name="TABLE_INFO_1" localSheetId="61">'x-607'!$A$6:$B$21</definedName>
    <definedName name="TABLE_INFO_1" localSheetId="62">'x-608'!$A$6:$B$21</definedName>
    <definedName name="TABLE_INFO_1" localSheetId="63">'x-609'!$A$6:$B$21</definedName>
    <definedName name="TABLE_INFO_1" localSheetId="64">'x-610'!$A$6:$B$21</definedName>
    <definedName name="TABLE_INFO_1" localSheetId="65">'x-611'!$A$6:$B$21</definedName>
    <definedName name="TABLE_INFO_1" localSheetId="66">'x-612'!$A$6:$B$21</definedName>
    <definedName name="TABLE_INFO_1" localSheetId="67">'x-613'!$A$6:$B$21</definedName>
    <definedName name="TABLE_INFO_1" localSheetId="68">'x-614'!$A$6:$B$21</definedName>
    <definedName name="TABLE_INFO_1" localSheetId="69">'x-615'!$A$6:$B$21</definedName>
    <definedName name="TABLE_INFO_1" localSheetId="70">'x-616'!$A$6:$B$21</definedName>
    <definedName name="TABLE_INFO_1" localSheetId="71">'x-617'!$A$6:$B$21</definedName>
    <definedName name="TABLE_INFO_1" localSheetId="72">'x-701'!$A$6:$B$21</definedName>
    <definedName name="TABLE_INFO_1" localSheetId="73">'x-702'!$A$6:$B$21</definedName>
    <definedName name="TABLE_INFO_1" localSheetId="74">'x-703'!$A$6:$B$21</definedName>
    <definedName name="TABLE_INFO_1" localSheetId="75">'x-704'!$A$6:$B$21</definedName>
    <definedName name="TABLE_INFO_1" localSheetId="76">'x-705'!$A$6:$B$21</definedName>
    <definedName name="TABLE_INFO_1" localSheetId="77">'x-706'!$A$6:$B$21</definedName>
    <definedName name="TABLE_INFO_1" localSheetId="78">'x-707'!$A$6:$B$21</definedName>
    <definedName name="TABLE_INFO_1" localSheetId="79">'x-708'!$A$6:$B$21</definedName>
    <definedName name="TABLE_INFO_1" localSheetId="80">'x-709'!$A$6:$B$21</definedName>
    <definedName name="TABLE_INFO_1" localSheetId="81">'x-710'!$A$6:$B$21</definedName>
    <definedName name="TABLE_INFO_1" localSheetId="82">'x-711'!$A$6:$B$21</definedName>
    <definedName name="TABLE_INFO_1" localSheetId="83">'x-712'!$A$6:$B$21</definedName>
    <definedName name="TABLE_INFO_1" localSheetId="84">'x-713'!$A$6:$B$21</definedName>
    <definedName name="TABLE_INFO_1" localSheetId="85">'x-714'!$A$6:$B$21</definedName>
    <definedName name="TABLE_INFO_1" localSheetId="86">'x-715'!$A$6:$B$21</definedName>
    <definedName name="TABLE_INFO_1" localSheetId="87">'x-716'!$A$6:$B$21</definedName>
    <definedName name="TABLE_INFO_1" localSheetId="88">'x-717'!$A$6:$B$21</definedName>
    <definedName name="TABLE_INFO_1" localSheetId="89">'x-718'!$A$6:$B$21</definedName>
    <definedName name="TABLE_INFO_1" localSheetId="90">'x-719'!$A$6:$B$21</definedName>
    <definedName name="TABLE_INFO_1" localSheetId="91">'x-720'!$A$6:$B$21</definedName>
    <definedName name="TABLE_INFO_1" localSheetId="92">'x-721'!$A$6:$B$21</definedName>
    <definedName name="TABLE_INFO_1" localSheetId="93">'x-725'!$A$6:$B$21</definedName>
    <definedName name="TABLE_INFO_1" localSheetId="94">'x-726'!$A$6:$B$21</definedName>
    <definedName name="TABLE_INFO_1" localSheetId="95">'x-727'!$A$6:$B$21</definedName>
    <definedName name="TABLE_INFO_1" localSheetId="96">'x-728'!$A$6:$B$21</definedName>
    <definedName name="TABLE_INFO_1" localSheetId="97">'x-729'!$A$6:$B$21</definedName>
    <definedName name="TABLE_INFO_1" localSheetId="98">'x-730'!$A$6:$B$21</definedName>
    <definedName name="TABLE_INFO_1" localSheetId="99">'x-731'!$A$6:$B$21</definedName>
    <definedName name="TABLE_INFO_1" localSheetId="100">'x-732'!$A$6:$B$21</definedName>
    <definedName name="TABLE_INFO_1" localSheetId="101">'x-733'!$A$6:$B$21</definedName>
    <definedName name="TABLE_INFO_1" localSheetId="102">'x-734'!$A$6:$B$21</definedName>
    <definedName name="TABLE_INFO_1" localSheetId="103">'x-735'!$A$6:$B$21</definedName>
    <definedName name="TABLE_INFO_1" localSheetId="104">'x-736'!$A$6:$B$21</definedName>
    <definedName name="TABLE_INFO_1" localSheetId="105">'x-801'!$A$6:$B$21</definedName>
    <definedName name="TABLE_INFO_1" localSheetId="106">'x-802'!$A$6:$B$21</definedName>
    <definedName name="TABLE_INFO_1" localSheetId="107">'x-803'!$A$6:$B$21</definedName>
    <definedName name="TABLE_INFO_1" localSheetId="108">'x-804'!$A$6:$B$21</definedName>
    <definedName name="TABLE_INFO_1" localSheetId="109">'x-805'!$A$6:$B$21</definedName>
    <definedName name="TABLE_INFO_1" localSheetId="110">'x-806'!$A$6:$B$21</definedName>
    <definedName name="TABLE_INFO_1" localSheetId="111">'x-807'!$A$6:$B$21</definedName>
    <definedName name="TABLE_INFO_1" localSheetId="112">'x-808'!$A$6:$B$21</definedName>
    <definedName name="TABLE_INFO_1" localSheetId="113">'x-810'!$A$6:$B$21</definedName>
    <definedName name="TABLE_INFO_1" localSheetId="114">'x-811'!$A$6:$B$21</definedName>
    <definedName name="TABLE_INFO_1" localSheetId="115">'x-812'!$A$6:$B$21</definedName>
    <definedName name="TABLE_INFO_1" localSheetId="116">'x-813'!$A$6:$B$21</definedName>
    <definedName name="TABLE_INFO_1" localSheetId="117">'x-814'!$A$6:$B$21</definedName>
    <definedName name="TABLE_INFO_1" localSheetId="118">'x-815'!$A$6:$B$21</definedName>
    <definedName name="TABLE_INFO_1" localSheetId="119">'x-816'!$A$6:$B$21</definedName>
    <definedName name="TABLE_INFO_1" localSheetId="120">'x-template'!$A$6:$B$21</definedName>
    <definedName name="TABLE_INFO_2" localSheetId="26">'x-305'!$H$6:$I$21</definedName>
    <definedName name="TABLE_INFO_2" localSheetId="37">'x-409'!$J$6:$K$21</definedName>
    <definedName name="TABLE_INFO_2" localSheetId="41">'x-413'!$J$6:$K$21</definedName>
    <definedName name="TABLE_INFO_2" localSheetId="61">'x-607'!$F$6:$G$21</definedName>
    <definedName name="TABLE_INFO_2" localSheetId="98">'x-730'!$P$6:$Q$21</definedName>
    <definedName name="TABLE_INFO_2" localSheetId="101">'x-733'!$O$6:$P$21</definedName>
    <definedName name="TABLE_INFO_3" localSheetId="98">'x-730'!$AE$6:$AF$21</definedName>
    <definedName name="TABLE_INFO_3" localSheetId="101">'x-733'!$AD$6:$AE$21</definedName>
    <definedName name="TABLE_INFO_4" localSheetId="98">'x-730'!$AT$6:$AU$21</definedName>
    <definedName name="TABLE_INFO_4" localSheetId="101">'x-733'!$AS$6:$AT$21</definedName>
    <definedName name="TABLE_REFERENCE_1" localSheetId="5">'x-201'!$B$15</definedName>
    <definedName name="TABLE_REFERENCE_1" localSheetId="6">'x-202'!$B$15</definedName>
    <definedName name="TABLE_REFERENCE_1" localSheetId="7">'x-203'!$B$15</definedName>
    <definedName name="TABLE_REFERENCE_1" localSheetId="8">'x-204'!$B$15</definedName>
    <definedName name="TABLE_REFERENCE_1" localSheetId="9">'x-205'!$B$15</definedName>
    <definedName name="TABLE_REFERENCE_1" localSheetId="10">'x-207'!$B$15</definedName>
    <definedName name="TABLE_REFERENCE_1" localSheetId="11">'x-208'!$B$15</definedName>
    <definedName name="TABLE_REFERENCE_1" localSheetId="12">'x-209'!$B$15</definedName>
    <definedName name="TABLE_REFERENCE_1" localSheetId="13">'x-211'!$B$15</definedName>
    <definedName name="TABLE_REFERENCE_1" localSheetId="14">'x-212'!$B$15</definedName>
    <definedName name="TABLE_REFERENCE_1" localSheetId="15">'x-213'!$B$15</definedName>
    <definedName name="TABLE_REFERENCE_1" localSheetId="16">'x-214'!$B$15</definedName>
    <definedName name="TABLE_REFERENCE_1" localSheetId="17">'x-215'!$B$15</definedName>
    <definedName name="TABLE_REFERENCE_1" localSheetId="18">'x-216'!$B$15</definedName>
    <definedName name="TABLE_REFERENCE_1" localSheetId="19">'x-217'!$B$15</definedName>
    <definedName name="TABLE_REFERENCE_1" localSheetId="20">'x-218'!$B$15</definedName>
    <definedName name="TABLE_REFERENCE_1" localSheetId="21">'x-223'!$B$15</definedName>
    <definedName name="TABLE_REFERENCE_1" localSheetId="22">'x-301'!$B$15</definedName>
    <definedName name="TABLE_REFERENCE_1" localSheetId="23">'x-302'!$B$15</definedName>
    <definedName name="TABLE_REFERENCE_1" localSheetId="24">'x-303'!$B$15</definedName>
    <definedName name="TABLE_REFERENCE_1" localSheetId="25">'x-304'!$B$15</definedName>
    <definedName name="TABLE_REFERENCE_1" localSheetId="26">'x-305'!$B$15</definedName>
    <definedName name="TABLE_REFERENCE_1" localSheetId="27">'x-306'!$B$15</definedName>
    <definedName name="TABLE_REFERENCE_1" localSheetId="28">'x-307'!$B$15</definedName>
    <definedName name="TABLE_REFERENCE_1" localSheetId="29">'x-401'!$B$15</definedName>
    <definedName name="TABLE_REFERENCE_1" localSheetId="30">'x-402'!$B$15</definedName>
    <definedName name="TABLE_REFERENCE_1" localSheetId="31">'x-403'!$B$15</definedName>
    <definedName name="TABLE_REFERENCE_1" localSheetId="32">'x-404'!$B$15</definedName>
    <definedName name="TABLE_REFERENCE_1" localSheetId="33">'x-405'!$B$15</definedName>
    <definedName name="TABLE_REFERENCE_1" localSheetId="34">'x-406'!$B$15</definedName>
    <definedName name="TABLE_REFERENCE_1" localSheetId="35">'x-407'!$B$15</definedName>
    <definedName name="TABLE_REFERENCE_1" localSheetId="36">'x-408'!$B$15</definedName>
    <definedName name="TABLE_REFERENCE_1" localSheetId="37">'x-409'!$B$15</definedName>
    <definedName name="TABLE_REFERENCE_1" localSheetId="38">'x-410'!$B$15</definedName>
    <definedName name="TABLE_REFERENCE_1" localSheetId="39">'x-411'!$B$15</definedName>
    <definedName name="TABLE_REFERENCE_1" localSheetId="40">'x-412'!$B$15</definedName>
    <definedName name="TABLE_REFERENCE_1" localSheetId="41">'x-413'!$B$15</definedName>
    <definedName name="TABLE_REFERENCE_1" localSheetId="42">'x-414'!$B$15</definedName>
    <definedName name="TABLE_REFERENCE_1" localSheetId="43">'x-415'!$B$15</definedName>
    <definedName name="TABLE_REFERENCE_1" localSheetId="44">'x-416'!$B$15</definedName>
    <definedName name="TABLE_REFERENCE_1" localSheetId="45">'x-417'!$B$15</definedName>
    <definedName name="TABLE_REFERENCE_1" localSheetId="46">'x-418'!$B$15</definedName>
    <definedName name="TABLE_REFERENCE_1" localSheetId="47">'x-419'!$B$15</definedName>
    <definedName name="TABLE_REFERENCE_1" localSheetId="48">'x-420'!$B$15</definedName>
    <definedName name="TABLE_REFERENCE_1" localSheetId="49">'x-421'!$B$15</definedName>
    <definedName name="TABLE_REFERENCE_1" localSheetId="50">'x-501'!$B$15</definedName>
    <definedName name="TABLE_REFERENCE_1" localSheetId="51">'x-502'!$B$15</definedName>
    <definedName name="TABLE_REFERENCE_1" localSheetId="52">'x-503'!$B$15</definedName>
    <definedName name="TABLE_REFERENCE_1" localSheetId="53">'x-504'!$B$15</definedName>
    <definedName name="TABLE_REFERENCE_1" localSheetId="54">'x-505'!$B$15</definedName>
    <definedName name="TABLE_REFERENCE_1" localSheetId="55">'x-601'!$B$15</definedName>
    <definedName name="TABLE_REFERENCE_1" localSheetId="56">'x-602'!$B$15</definedName>
    <definedName name="TABLE_REFERENCE_1" localSheetId="57">'x-603'!$B$15</definedName>
    <definedName name="TABLE_REFERENCE_1" localSheetId="58">'x-604'!$B$15</definedName>
    <definedName name="TABLE_REFERENCE_1" localSheetId="59">'x-605'!$B$15</definedName>
    <definedName name="TABLE_REFERENCE_1" localSheetId="60">'x-606'!$B$15</definedName>
    <definedName name="TABLE_REFERENCE_1" localSheetId="61">'x-607'!$B$15</definedName>
    <definedName name="TABLE_REFERENCE_1" localSheetId="62">'x-608'!$B$15</definedName>
    <definedName name="TABLE_REFERENCE_1" localSheetId="63">'x-609'!$B$15</definedName>
    <definedName name="TABLE_REFERENCE_1" localSheetId="64">'x-610'!$B$15</definedName>
    <definedName name="TABLE_REFERENCE_1" localSheetId="65">'x-611'!$B$15</definedName>
    <definedName name="TABLE_REFERENCE_1" localSheetId="66">'x-612'!$B$15</definedName>
    <definedName name="TABLE_REFERENCE_1" localSheetId="67">'x-613'!$B$15</definedName>
    <definedName name="TABLE_REFERENCE_1" localSheetId="68">'x-614'!$B$15</definedName>
    <definedName name="TABLE_REFERENCE_1" localSheetId="69">'x-615'!$B$15</definedName>
    <definedName name="TABLE_REFERENCE_1" localSheetId="70">'x-616'!$B$15</definedName>
    <definedName name="TABLE_REFERENCE_1" localSheetId="71">'x-617'!$B$15</definedName>
    <definedName name="TABLE_REFERENCE_1" localSheetId="72">'x-701'!$B$15</definedName>
    <definedName name="TABLE_REFERENCE_1" localSheetId="73">'x-702'!$B$15</definedName>
    <definedName name="TABLE_REFERENCE_1" localSheetId="74">'x-703'!$B$15</definedName>
    <definedName name="TABLE_REFERENCE_1" localSheetId="75">'x-704'!$B$15</definedName>
    <definedName name="TABLE_REFERENCE_1" localSheetId="76">'x-705'!$B$15</definedName>
    <definedName name="TABLE_REFERENCE_1" localSheetId="77">'x-706'!$B$15</definedName>
    <definedName name="TABLE_REFERENCE_1" localSheetId="78">'x-707'!$B$15</definedName>
    <definedName name="TABLE_REFERENCE_1" localSheetId="79">'x-708'!$B$15</definedName>
    <definedName name="TABLE_REFERENCE_1" localSheetId="80">'x-709'!$B$15</definedName>
    <definedName name="TABLE_REFERENCE_1" localSheetId="81">'x-710'!$B$15</definedName>
    <definedName name="TABLE_REFERENCE_1" localSheetId="82">'x-711'!$B$15</definedName>
    <definedName name="TABLE_REFERENCE_1" localSheetId="83">'x-712'!$B$15</definedName>
    <definedName name="TABLE_REFERENCE_1" localSheetId="84">'x-713'!$B$15</definedName>
    <definedName name="TABLE_REFERENCE_1" localSheetId="85">'x-714'!$B$15</definedName>
    <definedName name="TABLE_REFERENCE_1" localSheetId="86">'x-715'!$B$15</definedName>
    <definedName name="TABLE_REFERENCE_1" localSheetId="87">'x-716'!$B$15</definedName>
    <definedName name="TABLE_REFERENCE_1" localSheetId="88">'x-717'!$B$15</definedName>
    <definedName name="TABLE_REFERENCE_1" localSheetId="89">'x-718'!$B$15</definedName>
    <definedName name="TABLE_REFERENCE_1" localSheetId="90">'x-719'!$B$15</definedName>
    <definedName name="TABLE_REFERENCE_1" localSheetId="91">'x-720'!$B$15</definedName>
    <definedName name="TABLE_REFERENCE_1" localSheetId="92">'x-721'!$B$15</definedName>
    <definedName name="TABLE_REFERENCE_1" localSheetId="93">'x-725'!$B$15</definedName>
    <definedName name="TABLE_REFERENCE_1" localSheetId="94">'x-726'!$B$15</definedName>
    <definedName name="TABLE_REFERENCE_1" localSheetId="95">'x-727'!$B$15</definedName>
    <definedName name="TABLE_REFERENCE_1" localSheetId="96">'x-728'!$B$15</definedName>
    <definedName name="TABLE_REFERENCE_1" localSheetId="97">'x-729'!$B$15</definedName>
    <definedName name="TABLE_REFERENCE_1" localSheetId="98">'x-730'!$B$15</definedName>
    <definedName name="TABLE_REFERENCE_1" localSheetId="99">'x-731'!$B$15</definedName>
    <definedName name="TABLE_REFERENCE_1" localSheetId="100">'x-732'!$B$15</definedName>
    <definedName name="TABLE_REFERENCE_1" localSheetId="101">'x-733'!$B$15</definedName>
    <definedName name="TABLE_REFERENCE_1" localSheetId="102">'x-734'!$B$15</definedName>
    <definedName name="TABLE_REFERENCE_1" localSheetId="103">'x-735'!$B$15</definedName>
    <definedName name="TABLE_REFERENCE_1" localSheetId="104">'x-736'!$B$15</definedName>
    <definedName name="TABLE_REFERENCE_1" localSheetId="105">'x-801'!$B$15</definedName>
    <definedName name="TABLE_REFERENCE_1" localSheetId="106">'x-802'!$B$15</definedName>
    <definedName name="TABLE_REFERENCE_1" localSheetId="107">'x-803'!$B$15</definedName>
    <definedName name="TABLE_REFERENCE_1" localSheetId="108">'x-804'!$B$15</definedName>
    <definedName name="TABLE_REFERENCE_1" localSheetId="109">'x-805'!$B$15</definedName>
    <definedName name="TABLE_REFERENCE_1" localSheetId="110">'x-806'!$B$15</definedName>
    <definedName name="TABLE_REFERENCE_1" localSheetId="111">'x-807'!$B$15</definedName>
    <definedName name="TABLE_REFERENCE_1" localSheetId="112">'x-808'!$B$15</definedName>
    <definedName name="TABLE_REFERENCE_1" localSheetId="113">'x-810'!$B$15</definedName>
    <definedName name="TABLE_REFERENCE_1" localSheetId="114">'x-811'!$B$15</definedName>
    <definedName name="TABLE_REFERENCE_1" localSheetId="115">'x-812'!$B$15</definedName>
    <definedName name="TABLE_REFERENCE_1" localSheetId="116">'x-813'!$B$15</definedName>
    <definedName name="TABLE_REFERENCE_1" localSheetId="117">'x-814'!$B$15</definedName>
    <definedName name="TABLE_REFERENCE_1" localSheetId="118">'x-815'!$B$15</definedName>
    <definedName name="TABLE_REFERENCE_1" localSheetId="119">'x-816'!$B$15</definedName>
    <definedName name="TABLE_REFERENCE_1" localSheetId="120">'x-template'!$B$15</definedName>
    <definedName name="TABLE_REFERENCE_2" localSheetId="26">'x-305'!$I$15</definedName>
    <definedName name="TABLE_REFERENCE_2" localSheetId="37">'x-409'!$K$15</definedName>
    <definedName name="TABLE_REFERENCE_2" localSheetId="41">'x-413'!$K$15</definedName>
    <definedName name="TABLE_REFERENCE_2" localSheetId="61">'x-607'!$G$15</definedName>
    <definedName name="TABLE_REFERENCE_2" localSheetId="98">'x-730'!$Q$15</definedName>
    <definedName name="TABLE_REFERENCE_2" localSheetId="101">'x-733'!$P$15</definedName>
    <definedName name="TABLE_REFERENCE_3" localSheetId="98">'x-730'!$AU$15</definedName>
    <definedName name="TABLE_REFERENCE_3" localSheetId="101">'x-733'!$AS$15</definedName>
    <definedName name="TABLE_REFERENCE_4" localSheetId="98">'x-730'!$CN$15</definedName>
    <definedName name="TABLE_REFERENCE_4" localSheetId="101">'x-733'!$CK$15</definedName>
    <definedName name="TABLE_REFERENCE_GUIDANCE_1" localSheetId="5">'x-201'!$B$16</definedName>
    <definedName name="TABLE_REFERENCE_GUIDANCE_1" localSheetId="6">'x-202'!$B$16</definedName>
    <definedName name="TABLE_REFERENCE_GUIDANCE_1" localSheetId="7">'x-203'!$B$16</definedName>
    <definedName name="TABLE_REFERENCE_GUIDANCE_1" localSheetId="8">'x-204'!$B$16</definedName>
    <definedName name="TABLE_REFERENCE_GUIDANCE_1" localSheetId="9">'x-205'!$B$16</definedName>
    <definedName name="TABLE_REFERENCE_GUIDANCE_1" localSheetId="10">'x-207'!$B$16</definedName>
    <definedName name="TABLE_REFERENCE_GUIDANCE_1" localSheetId="11">'x-208'!$B$16</definedName>
    <definedName name="TABLE_REFERENCE_GUIDANCE_1" localSheetId="12">'x-209'!$B$16</definedName>
    <definedName name="TABLE_REFERENCE_GUIDANCE_1" localSheetId="13">'x-211'!$B$16</definedName>
    <definedName name="TABLE_REFERENCE_GUIDANCE_1" localSheetId="14">'x-212'!$B$16</definedName>
    <definedName name="TABLE_REFERENCE_GUIDANCE_1" localSheetId="15">'x-213'!$B$16</definedName>
    <definedName name="TABLE_REFERENCE_GUIDANCE_1" localSheetId="16">'x-214'!$B$16</definedName>
    <definedName name="TABLE_REFERENCE_GUIDANCE_1" localSheetId="17">'x-215'!$B$16</definedName>
    <definedName name="TABLE_REFERENCE_GUIDANCE_1" localSheetId="18">'x-216'!$B$16</definedName>
    <definedName name="TABLE_REFERENCE_GUIDANCE_1" localSheetId="19">'x-217'!$B$16</definedName>
    <definedName name="TABLE_REFERENCE_GUIDANCE_1" localSheetId="20">'x-218'!$B$16</definedName>
    <definedName name="TABLE_REFERENCE_GUIDANCE_1" localSheetId="21">'x-223'!$B$16</definedName>
    <definedName name="TABLE_REFERENCE_GUIDANCE_1" localSheetId="22">'x-301'!$B$16</definedName>
    <definedName name="TABLE_REFERENCE_GUIDANCE_1" localSheetId="23">'x-302'!$B$16</definedName>
    <definedName name="TABLE_REFERENCE_GUIDANCE_1" localSheetId="24">'x-303'!$B$16</definedName>
    <definedName name="TABLE_REFERENCE_GUIDANCE_1" localSheetId="25">'x-304'!$B$16</definedName>
    <definedName name="TABLE_REFERENCE_GUIDANCE_1" localSheetId="26">'x-305'!$B$16</definedName>
    <definedName name="TABLE_REFERENCE_GUIDANCE_1" localSheetId="27">'x-306'!$B$16</definedName>
    <definedName name="TABLE_REFERENCE_GUIDANCE_1" localSheetId="28">'x-307'!$B$16</definedName>
    <definedName name="TABLE_REFERENCE_GUIDANCE_1" localSheetId="29">'x-401'!$B$16</definedName>
    <definedName name="TABLE_REFERENCE_GUIDANCE_1" localSheetId="30">'x-402'!$B$16</definedName>
    <definedName name="TABLE_REFERENCE_GUIDANCE_1" localSheetId="31">'x-403'!$B$16</definedName>
    <definedName name="TABLE_REFERENCE_GUIDANCE_1" localSheetId="32">'x-404'!$B$16</definedName>
    <definedName name="TABLE_REFERENCE_GUIDANCE_1" localSheetId="33">'x-405'!$B$16</definedName>
    <definedName name="TABLE_REFERENCE_GUIDANCE_1" localSheetId="34">'x-406'!$B$16</definedName>
    <definedName name="TABLE_REFERENCE_GUIDANCE_1" localSheetId="35">'x-407'!$B$16</definedName>
    <definedName name="TABLE_REFERENCE_GUIDANCE_1" localSheetId="36">'x-408'!$B$16</definedName>
    <definedName name="TABLE_REFERENCE_GUIDANCE_1" localSheetId="37">'x-409'!$B$16</definedName>
    <definedName name="TABLE_REFERENCE_GUIDANCE_1" localSheetId="38">'x-410'!$B$16</definedName>
    <definedName name="TABLE_REFERENCE_GUIDANCE_1" localSheetId="39">'x-411'!$B$16</definedName>
    <definedName name="TABLE_REFERENCE_GUIDANCE_1" localSheetId="40">'x-412'!$B$16</definedName>
    <definedName name="TABLE_REFERENCE_GUIDANCE_1" localSheetId="41">'x-413'!$B$16</definedName>
    <definedName name="TABLE_REFERENCE_GUIDANCE_1" localSheetId="42">'x-414'!$B$16</definedName>
    <definedName name="TABLE_REFERENCE_GUIDANCE_1" localSheetId="43">'x-415'!$B$16</definedName>
    <definedName name="TABLE_REFERENCE_GUIDANCE_1" localSheetId="44">'x-416'!$B$16</definedName>
    <definedName name="TABLE_REFERENCE_GUIDANCE_1" localSheetId="45">'x-417'!$B$16</definedName>
    <definedName name="TABLE_REFERENCE_GUIDANCE_1" localSheetId="46">'x-418'!$B$16</definedName>
    <definedName name="TABLE_REFERENCE_GUIDANCE_1" localSheetId="47">'x-419'!$B$16</definedName>
    <definedName name="TABLE_REFERENCE_GUIDANCE_1" localSheetId="48">'x-420'!$B$16</definedName>
    <definedName name="TABLE_REFERENCE_GUIDANCE_1" localSheetId="49">'x-421'!$B$16</definedName>
    <definedName name="TABLE_REFERENCE_GUIDANCE_1" localSheetId="50">'x-501'!$B$16</definedName>
    <definedName name="TABLE_REFERENCE_GUIDANCE_1" localSheetId="51">'x-502'!$B$16</definedName>
    <definedName name="TABLE_REFERENCE_GUIDANCE_1" localSheetId="52">'x-503'!$B$16</definedName>
    <definedName name="TABLE_REFERENCE_GUIDANCE_1" localSheetId="53">'x-504'!$B$16</definedName>
    <definedName name="TABLE_REFERENCE_GUIDANCE_1" localSheetId="54">'x-505'!$B$16</definedName>
    <definedName name="TABLE_REFERENCE_GUIDANCE_1" localSheetId="55">'x-601'!$B$16</definedName>
    <definedName name="TABLE_REFERENCE_GUIDANCE_1" localSheetId="56">'x-602'!$B$16</definedName>
    <definedName name="TABLE_REFERENCE_GUIDANCE_1" localSheetId="57">'x-603'!$B$16</definedName>
    <definedName name="TABLE_REFERENCE_GUIDANCE_1" localSheetId="58">'x-604'!$B$16</definedName>
    <definedName name="TABLE_REFERENCE_GUIDANCE_1" localSheetId="59">'x-605'!$B$16</definedName>
    <definedName name="TABLE_REFERENCE_GUIDANCE_1" localSheetId="60">'x-606'!$B$16</definedName>
    <definedName name="TABLE_REFERENCE_GUIDANCE_1" localSheetId="61">'x-607'!$B$16</definedName>
    <definedName name="TABLE_REFERENCE_GUIDANCE_1" localSheetId="62">'x-608'!$B$16</definedName>
    <definedName name="TABLE_REFERENCE_GUIDANCE_1" localSheetId="63">'x-609'!$B$16</definedName>
    <definedName name="TABLE_REFERENCE_GUIDANCE_1" localSheetId="64">'x-610'!$B$16</definedName>
    <definedName name="TABLE_REFERENCE_GUIDANCE_1" localSheetId="65">'x-611'!$B$16</definedName>
    <definedName name="TABLE_REFERENCE_GUIDANCE_1" localSheetId="66">'x-612'!$B$16</definedName>
    <definedName name="TABLE_REFERENCE_GUIDANCE_1" localSheetId="67">'x-613'!$B$16</definedName>
    <definedName name="TABLE_REFERENCE_GUIDANCE_1" localSheetId="68">'x-614'!$B$16</definedName>
    <definedName name="TABLE_REFERENCE_GUIDANCE_1" localSheetId="69">'x-615'!$B$16</definedName>
    <definedName name="TABLE_REFERENCE_GUIDANCE_1" localSheetId="70">'x-616'!$B$16</definedName>
    <definedName name="TABLE_REFERENCE_GUIDANCE_1" localSheetId="71">'x-617'!$B$16</definedName>
    <definedName name="TABLE_REFERENCE_GUIDANCE_1" localSheetId="72">'x-701'!$B$16</definedName>
    <definedName name="TABLE_REFERENCE_GUIDANCE_1" localSheetId="73">'x-702'!$B$16</definedName>
    <definedName name="TABLE_REFERENCE_GUIDANCE_1" localSheetId="74">'x-703'!$B$16</definedName>
    <definedName name="TABLE_REFERENCE_GUIDANCE_1" localSheetId="75">'x-704'!$B$16</definedName>
    <definedName name="TABLE_REFERENCE_GUIDANCE_1" localSheetId="76">'x-705'!$B$16</definedName>
    <definedName name="TABLE_REFERENCE_GUIDANCE_1" localSheetId="77">'x-706'!$B$16</definedName>
    <definedName name="TABLE_REFERENCE_GUIDANCE_1" localSheetId="78">'x-707'!$B$16</definedName>
    <definedName name="TABLE_REFERENCE_GUIDANCE_1" localSheetId="79">'x-708'!$B$16</definedName>
    <definedName name="TABLE_REFERENCE_GUIDANCE_1" localSheetId="80">'x-709'!$B$16</definedName>
    <definedName name="TABLE_REFERENCE_GUIDANCE_1" localSheetId="81">'x-710'!$B$16</definedName>
    <definedName name="TABLE_REFERENCE_GUIDANCE_1" localSheetId="82">'x-711'!$B$16</definedName>
    <definedName name="TABLE_REFERENCE_GUIDANCE_1" localSheetId="83">'x-712'!$B$16</definedName>
    <definedName name="TABLE_REFERENCE_GUIDANCE_1" localSheetId="84">'x-713'!$B$16</definedName>
    <definedName name="TABLE_REFERENCE_GUIDANCE_1" localSheetId="85">'x-714'!$B$16</definedName>
    <definedName name="TABLE_REFERENCE_GUIDANCE_1" localSheetId="86">'x-715'!$B$16</definedName>
    <definedName name="TABLE_REFERENCE_GUIDANCE_1" localSheetId="87">'x-716'!$B$16</definedName>
    <definedName name="TABLE_REFERENCE_GUIDANCE_1" localSheetId="88">'x-717'!$B$16</definedName>
    <definedName name="TABLE_REFERENCE_GUIDANCE_1" localSheetId="89">'x-718'!$B$16</definedName>
    <definedName name="TABLE_REFERENCE_GUIDANCE_1" localSheetId="90">'x-719'!$B$16</definedName>
    <definedName name="TABLE_REFERENCE_GUIDANCE_1" localSheetId="91">'x-720'!$B$16</definedName>
    <definedName name="TABLE_REFERENCE_GUIDANCE_1" localSheetId="92">'x-721'!$B$16</definedName>
    <definedName name="TABLE_REFERENCE_GUIDANCE_1" localSheetId="93">'x-725'!$B$16</definedName>
    <definedName name="TABLE_REFERENCE_GUIDANCE_1" localSheetId="94">'x-726'!$B$16</definedName>
    <definedName name="TABLE_REFERENCE_GUIDANCE_1" localSheetId="95">'x-727'!$B$16</definedName>
    <definedName name="TABLE_REFERENCE_GUIDANCE_1" localSheetId="96">'x-728'!$B$16</definedName>
    <definedName name="TABLE_REFERENCE_GUIDANCE_1" localSheetId="97">'x-729'!$B$16</definedName>
    <definedName name="TABLE_REFERENCE_GUIDANCE_1" localSheetId="98">'x-730'!$B$16</definedName>
    <definedName name="TABLE_REFERENCE_GUIDANCE_1" localSheetId="99">'x-731'!$B$16</definedName>
    <definedName name="TABLE_REFERENCE_GUIDANCE_1" localSheetId="100">'x-732'!$B$16</definedName>
    <definedName name="TABLE_REFERENCE_GUIDANCE_1" localSheetId="101">'x-733'!$B$16</definedName>
    <definedName name="TABLE_REFERENCE_GUIDANCE_1" localSheetId="102">'x-734'!$B$16</definedName>
    <definedName name="TABLE_REFERENCE_GUIDANCE_1" localSheetId="103">'x-735'!$B$16</definedName>
    <definedName name="TABLE_REFERENCE_GUIDANCE_1" localSheetId="104">'x-736'!$B$16</definedName>
    <definedName name="TABLE_REFERENCE_GUIDANCE_1" localSheetId="105">'x-801'!$B$16</definedName>
    <definedName name="TABLE_REFERENCE_GUIDANCE_1" localSheetId="106">'x-802'!$B$16</definedName>
    <definedName name="TABLE_REFERENCE_GUIDANCE_1" localSheetId="107">'x-803'!$B$16</definedName>
    <definedName name="TABLE_REFERENCE_GUIDANCE_1" localSheetId="108">'x-804'!$B$16</definedName>
    <definedName name="TABLE_REFERENCE_GUIDANCE_1" localSheetId="109">'x-805'!$B$16</definedName>
    <definedName name="TABLE_REFERENCE_GUIDANCE_1" localSheetId="110">'x-806'!$B$16</definedName>
    <definedName name="TABLE_REFERENCE_GUIDANCE_1" localSheetId="111">'x-807'!$B$16</definedName>
    <definedName name="TABLE_REFERENCE_GUIDANCE_1" localSheetId="112">'x-808'!$B$16</definedName>
    <definedName name="TABLE_REFERENCE_GUIDANCE_1" localSheetId="113">'x-810'!$B$16</definedName>
    <definedName name="TABLE_REFERENCE_GUIDANCE_1" localSheetId="114">'x-811'!$B$16</definedName>
    <definedName name="TABLE_REFERENCE_GUIDANCE_1" localSheetId="115">'x-812'!$B$16</definedName>
    <definedName name="TABLE_REFERENCE_GUIDANCE_1" localSheetId="116">'x-813'!$B$16</definedName>
    <definedName name="TABLE_REFERENCE_GUIDANCE_1" localSheetId="117">'x-814'!$B$16</definedName>
    <definedName name="TABLE_REFERENCE_GUIDANCE_1" localSheetId="118">'x-815'!$B$16</definedName>
    <definedName name="TABLE_REFERENCE_GUIDANCE_1" localSheetId="119">'x-816'!$B$16</definedName>
    <definedName name="TABLE_REFERENCE_GUIDANCE_1" localSheetId="120">'x-template'!$B$16</definedName>
    <definedName name="TABLE_REFERENCE_GUIDANCE_2" localSheetId="26">'x-305'!$I$16</definedName>
    <definedName name="TABLE_REFERENCE_GUIDANCE_2" localSheetId="37">'x-409'!$K$16</definedName>
    <definedName name="TABLE_REFERENCE_GUIDANCE_2" localSheetId="41">'x-413'!$K$16</definedName>
    <definedName name="TABLE_REFERENCE_GUIDANCE_2" localSheetId="61">'x-607'!$G$16</definedName>
    <definedName name="TABLE_REFERENCE_GUIDANCE_2" localSheetId="98">'x-730'!$Q$16</definedName>
    <definedName name="TABLE_REFERENCE_GUIDANCE_2" localSheetId="101">'x-733'!$P$16</definedName>
    <definedName name="TABLE_REFERENCE_GUIDANCE_3" localSheetId="98">'x-730'!$AU$16</definedName>
    <definedName name="TABLE_REFERENCE_GUIDANCE_3" localSheetId="101">'x-733'!$AS$16</definedName>
    <definedName name="TABLE_REFERENCE_GUIDANCE_4" localSheetId="98">'x-730'!$CN$16</definedName>
    <definedName name="TABLE_REFERENCE_GUIDANCE_4" localSheetId="101">'x-733'!$CK$16</definedName>
    <definedName name="TABLE_RELATED_1" localSheetId="5">'x-201'!$B$17</definedName>
    <definedName name="TABLE_RELATED_1" localSheetId="6">'x-202'!$B$17</definedName>
    <definedName name="TABLE_RELATED_1" localSheetId="7">'x-203'!$B$17</definedName>
    <definedName name="TABLE_RELATED_1" localSheetId="8">'x-204'!$B$17</definedName>
    <definedName name="TABLE_RELATED_1" localSheetId="9">'x-205'!$B$17</definedName>
    <definedName name="TABLE_RELATED_1" localSheetId="10">'x-207'!$B$17</definedName>
    <definedName name="TABLE_RELATED_1" localSheetId="11">'x-208'!$B$17</definedName>
    <definedName name="TABLE_RELATED_1" localSheetId="12">'x-209'!$B$17</definedName>
    <definedName name="TABLE_RELATED_1" localSheetId="13">'x-211'!$B$17</definedName>
    <definedName name="TABLE_RELATED_1" localSheetId="14">'x-212'!$B$17</definedName>
    <definedName name="TABLE_RELATED_1" localSheetId="15">'x-213'!$B$17</definedName>
    <definedName name="TABLE_RELATED_1" localSheetId="16">'x-214'!$B$17</definedName>
    <definedName name="TABLE_RELATED_1" localSheetId="17">'x-215'!$B$17</definedName>
    <definedName name="TABLE_RELATED_1" localSheetId="18">'x-216'!$B$17</definedName>
    <definedName name="TABLE_RELATED_1" localSheetId="19">'x-217'!$B$17</definedName>
    <definedName name="TABLE_RELATED_1" localSheetId="20">'x-218'!$B$17</definedName>
    <definedName name="TABLE_RELATED_1" localSheetId="21">'x-223'!$B$17</definedName>
    <definedName name="TABLE_RELATED_1" localSheetId="22">'x-301'!$B$17</definedName>
    <definedName name="TABLE_RELATED_1" localSheetId="23">'x-302'!$B$17</definedName>
    <definedName name="TABLE_RELATED_1" localSheetId="24">'x-303'!$B$17</definedName>
    <definedName name="TABLE_RELATED_1" localSheetId="25">'x-304'!$B$17</definedName>
    <definedName name="TABLE_RELATED_1" localSheetId="26">'x-305'!$B$17</definedName>
    <definedName name="TABLE_RELATED_1" localSheetId="27">'x-306'!$B$17</definedName>
    <definedName name="TABLE_RELATED_1" localSheetId="28">'x-307'!$B$17</definedName>
    <definedName name="TABLE_RELATED_1" localSheetId="29">'x-401'!$B$17</definedName>
    <definedName name="TABLE_RELATED_1" localSheetId="30">'x-402'!$B$17</definedName>
    <definedName name="TABLE_RELATED_1" localSheetId="31">'x-403'!$B$17</definedName>
    <definedName name="TABLE_RELATED_1" localSheetId="32">'x-404'!$B$17</definedName>
    <definedName name="TABLE_RELATED_1" localSheetId="33">'x-405'!$B$17</definedName>
    <definedName name="TABLE_RELATED_1" localSheetId="34">'x-406'!$B$17</definedName>
    <definedName name="TABLE_RELATED_1" localSheetId="35">'x-407'!$B$17</definedName>
    <definedName name="TABLE_RELATED_1" localSheetId="36">'x-408'!$B$17</definedName>
    <definedName name="TABLE_RELATED_1" localSheetId="37">'x-409'!$B$17</definedName>
    <definedName name="TABLE_RELATED_1" localSheetId="38">'x-410'!$B$17</definedName>
    <definedName name="TABLE_RELATED_1" localSheetId="39">'x-411'!$B$17</definedName>
    <definedName name="TABLE_RELATED_1" localSheetId="40">'x-412'!$B$17</definedName>
    <definedName name="TABLE_RELATED_1" localSheetId="41">'x-413'!$B$17</definedName>
    <definedName name="TABLE_RELATED_1" localSheetId="42">'x-414'!$B$17</definedName>
    <definedName name="TABLE_RELATED_1" localSheetId="43">'x-415'!$B$17</definedName>
    <definedName name="TABLE_RELATED_1" localSheetId="44">'x-416'!$B$17</definedName>
    <definedName name="TABLE_RELATED_1" localSheetId="45">'x-417'!$B$17</definedName>
    <definedName name="TABLE_RELATED_1" localSheetId="46">'x-418'!$B$17</definedName>
    <definedName name="TABLE_RELATED_1" localSheetId="47">'x-419'!$B$17</definedName>
    <definedName name="TABLE_RELATED_1" localSheetId="48">'x-420'!$B$17</definedName>
    <definedName name="TABLE_RELATED_1" localSheetId="49">'x-421'!$B$17</definedName>
    <definedName name="TABLE_RELATED_1" localSheetId="50">'x-501'!$B$17</definedName>
    <definedName name="TABLE_RELATED_1" localSheetId="51">'x-502'!$B$17</definedName>
    <definedName name="TABLE_RELATED_1" localSheetId="52">'x-503'!$B$17</definedName>
    <definedName name="TABLE_RELATED_1" localSheetId="53">'x-504'!$B$17</definedName>
    <definedName name="TABLE_RELATED_1" localSheetId="54">'x-505'!$B$17</definedName>
    <definedName name="TABLE_RELATED_1" localSheetId="55">'x-601'!$B$17</definedName>
    <definedName name="TABLE_RELATED_1" localSheetId="56">'x-602'!$B$17</definedName>
    <definedName name="TABLE_RELATED_1" localSheetId="57">'x-603'!$B$17</definedName>
    <definedName name="TABLE_RELATED_1" localSheetId="58">'x-604'!$B$17</definedName>
    <definedName name="TABLE_RELATED_1" localSheetId="59">'x-605'!$B$17</definedName>
    <definedName name="TABLE_RELATED_1" localSheetId="60">'x-606'!$B$17</definedName>
    <definedName name="TABLE_RELATED_1" localSheetId="61">'x-607'!$B$17</definedName>
    <definedName name="TABLE_RELATED_1" localSheetId="62">'x-608'!$B$17</definedName>
    <definedName name="TABLE_RELATED_1" localSheetId="63">'x-609'!$B$17</definedName>
    <definedName name="TABLE_RELATED_1" localSheetId="64">'x-610'!$B$17</definedName>
    <definedName name="TABLE_RELATED_1" localSheetId="65">'x-611'!$B$17</definedName>
    <definedName name="TABLE_RELATED_1" localSheetId="66">'x-612'!$B$17</definedName>
    <definedName name="TABLE_RELATED_1" localSheetId="67">'x-613'!$B$17</definedName>
    <definedName name="TABLE_RELATED_1" localSheetId="68">'x-614'!$B$17</definedName>
    <definedName name="TABLE_RELATED_1" localSheetId="69">'x-615'!$B$17</definedName>
    <definedName name="TABLE_RELATED_1" localSheetId="70">'x-616'!$B$17</definedName>
    <definedName name="TABLE_RELATED_1" localSheetId="71">'x-617'!$B$17</definedName>
    <definedName name="TABLE_RELATED_1" localSheetId="72">'x-701'!$B$17</definedName>
    <definedName name="TABLE_RELATED_1" localSheetId="73">'x-702'!$B$17</definedName>
    <definedName name="TABLE_RELATED_1" localSheetId="74">'x-703'!$B$17</definedName>
    <definedName name="TABLE_RELATED_1" localSheetId="75">'x-704'!$B$17</definedName>
    <definedName name="TABLE_RELATED_1" localSheetId="76">'x-705'!$B$17</definedName>
    <definedName name="TABLE_RELATED_1" localSheetId="77">'x-706'!$B$17</definedName>
    <definedName name="TABLE_RELATED_1" localSheetId="78">'x-707'!$B$17</definedName>
    <definedName name="TABLE_RELATED_1" localSheetId="79">'x-708'!$B$17</definedName>
    <definedName name="TABLE_RELATED_1" localSheetId="80">'x-709'!$B$17</definedName>
    <definedName name="TABLE_RELATED_1" localSheetId="81">'x-710'!$B$17</definedName>
    <definedName name="TABLE_RELATED_1" localSheetId="82">'x-711'!$B$17</definedName>
    <definedName name="TABLE_RELATED_1" localSheetId="83">'x-712'!$B$17</definedName>
    <definedName name="TABLE_RELATED_1" localSheetId="84">'x-713'!$B$17</definedName>
    <definedName name="TABLE_RELATED_1" localSheetId="85">'x-714'!$B$17</definedName>
    <definedName name="TABLE_RELATED_1" localSheetId="86">'x-715'!$B$17</definedName>
    <definedName name="TABLE_RELATED_1" localSheetId="87">'x-716'!$B$17</definedName>
    <definedName name="TABLE_RELATED_1" localSheetId="88">'x-717'!$B$17</definedName>
    <definedName name="TABLE_RELATED_1" localSheetId="89">'x-718'!$B$17</definedName>
    <definedName name="TABLE_RELATED_1" localSheetId="90">'x-719'!$B$17</definedName>
    <definedName name="TABLE_RELATED_1" localSheetId="91">'x-720'!$B$17</definedName>
    <definedName name="TABLE_RELATED_1" localSheetId="92">'x-721'!$B$17</definedName>
    <definedName name="TABLE_RELATED_1" localSheetId="93">'x-725'!$B$17</definedName>
    <definedName name="TABLE_RELATED_1" localSheetId="94">'x-726'!$B$17</definedName>
    <definedName name="TABLE_RELATED_1" localSheetId="95">'x-727'!$B$17</definedName>
    <definedName name="TABLE_RELATED_1" localSheetId="96">'x-728'!$B$17</definedName>
    <definedName name="TABLE_RELATED_1" localSheetId="97">'x-729'!$B$17</definedName>
    <definedName name="TABLE_RELATED_1" localSheetId="98">'x-730'!$B$17</definedName>
    <definedName name="TABLE_RELATED_1" localSheetId="99">'x-731'!$B$17</definedName>
    <definedName name="TABLE_RELATED_1" localSheetId="100">'x-732'!$B$17</definedName>
    <definedName name="TABLE_RELATED_1" localSheetId="101">'x-733'!$B$17</definedName>
    <definedName name="TABLE_RELATED_1" localSheetId="102">'x-734'!$B$17</definedName>
    <definedName name="TABLE_RELATED_1" localSheetId="103">'x-735'!$B$17</definedName>
    <definedName name="TABLE_RELATED_1" localSheetId="104">'x-736'!$B$17</definedName>
    <definedName name="TABLE_RELATED_1" localSheetId="105">'x-801'!$B$17</definedName>
    <definedName name="TABLE_RELATED_1" localSheetId="106">'x-802'!$B$17</definedName>
    <definedName name="TABLE_RELATED_1" localSheetId="107">'x-803'!$B$17</definedName>
    <definedName name="TABLE_RELATED_1" localSheetId="108">'x-804'!$B$17</definedName>
    <definedName name="TABLE_RELATED_1" localSheetId="109">'x-805'!$B$17</definedName>
    <definedName name="TABLE_RELATED_1" localSheetId="110">'x-806'!$B$17</definedName>
    <definedName name="TABLE_RELATED_1" localSheetId="111">'x-807'!$B$17</definedName>
    <definedName name="TABLE_RELATED_1" localSheetId="112">'x-808'!$B$17</definedName>
    <definedName name="TABLE_RELATED_1" localSheetId="113">'x-810'!$B$17</definedName>
    <definedName name="TABLE_RELATED_1" localSheetId="114">'x-811'!$B$17</definedName>
    <definedName name="TABLE_RELATED_1" localSheetId="115">'x-812'!$B$17</definedName>
    <definedName name="TABLE_RELATED_1" localSheetId="116">'x-813'!$B$17</definedName>
    <definedName name="TABLE_RELATED_1" localSheetId="117">'x-814'!$B$17</definedName>
    <definedName name="TABLE_RELATED_1" localSheetId="118">'x-815'!$B$17</definedName>
    <definedName name="TABLE_RELATED_1" localSheetId="119">'x-816'!$B$17</definedName>
    <definedName name="TABLE_RELATED_1" localSheetId="120">'x-template'!$B$17</definedName>
    <definedName name="TABLE_RELATED_2" localSheetId="26">'x-305'!$I$17</definedName>
    <definedName name="TABLE_RELATED_2" localSheetId="37">'x-409'!$K$17</definedName>
    <definedName name="TABLE_RELATED_2" localSheetId="41">'x-413'!$K$17</definedName>
    <definedName name="TABLE_RELATED_2" localSheetId="61">'x-607'!$G$17</definedName>
    <definedName name="TABLE_RELATED_2" localSheetId="98">'x-730'!$Q$17</definedName>
    <definedName name="TABLE_RELATED_2" localSheetId="101">'x-733'!$P$17</definedName>
    <definedName name="TABLE_RELATED_3" localSheetId="98">'x-730'!$AU$17</definedName>
    <definedName name="TABLE_RELATED_3" localSheetId="101">'x-733'!$AS$17</definedName>
    <definedName name="TABLE_RELATED_4" localSheetId="98">'x-730'!$CN$17</definedName>
    <definedName name="TABLE_RELATED_4" localSheetId="101">'x-733'!$CK$17</definedName>
    <definedName name="TABLE_SECTION_1" localSheetId="5">'x-201'!$B$8</definedName>
    <definedName name="TABLE_SECTION_1" localSheetId="6">'x-202'!$B$8</definedName>
    <definedName name="TABLE_SECTION_1" localSheetId="7">'x-203'!$B$8</definedName>
    <definedName name="TABLE_SECTION_1" localSheetId="8">'x-204'!$B$8</definedName>
    <definedName name="TABLE_SECTION_1" localSheetId="9">'x-205'!$B$8</definedName>
    <definedName name="TABLE_SECTION_1" localSheetId="10">'x-207'!$B$8</definedName>
    <definedName name="TABLE_SECTION_1" localSheetId="11">'x-208'!$B$8</definedName>
    <definedName name="TABLE_SECTION_1" localSheetId="12">'x-209'!$B$8</definedName>
    <definedName name="TABLE_SECTION_1" localSheetId="13">'x-211'!$B$8</definedName>
    <definedName name="TABLE_SECTION_1" localSheetId="14">'x-212'!$B$8</definedName>
    <definedName name="TABLE_SECTION_1" localSheetId="15">'x-213'!$B$8</definedName>
    <definedName name="TABLE_SECTION_1" localSheetId="16">'x-214'!$B$8</definedName>
    <definedName name="TABLE_SECTION_1" localSheetId="17">'x-215'!$B$8</definedName>
    <definedName name="TABLE_SECTION_1" localSheetId="18">'x-216'!$B$8</definedName>
    <definedName name="TABLE_SECTION_1" localSheetId="19">'x-217'!$B$8</definedName>
    <definedName name="TABLE_SECTION_1" localSheetId="20">'x-218'!$B$8</definedName>
    <definedName name="TABLE_SECTION_1" localSheetId="21">'x-223'!$B$8</definedName>
    <definedName name="TABLE_SECTION_1" localSheetId="22">'x-301'!$B$8</definedName>
    <definedName name="TABLE_SECTION_1" localSheetId="23">'x-302'!$B$8</definedName>
    <definedName name="TABLE_SECTION_1" localSheetId="24">'x-303'!$B$8</definedName>
    <definedName name="TABLE_SECTION_1" localSheetId="25">'x-304'!$B$8</definedName>
    <definedName name="TABLE_SECTION_1" localSheetId="26">'x-305'!$B$8</definedName>
    <definedName name="TABLE_SECTION_1" localSheetId="27">'x-306'!$B$8</definedName>
    <definedName name="TABLE_SECTION_1" localSheetId="28">'x-307'!$B$8</definedName>
    <definedName name="TABLE_SECTION_1" localSheetId="29">'x-401'!$B$8</definedName>
    <definedName name="TABLE_SECTION_1" localSheetId="30">'x-402'!$B$8</definedName>
    <definedName name="TABLE_SECTION_1" localSheetId="31">'x-403'!$B$8</definedName>
    <definedName name="TABLE_SECTION_1" localSheetId="32">'x-404'!$B$8</definedName>
    <definedName name="TABLE_SECTION_1" localSheetId="33">'x-405'!$B$8</definedName>
    <definedName name="TABLE_SECTION_1" localSheetId="34">'x-406'!$B$8</definedName>
    <definedName name="TABLE_SECTION_1" localSheetId="35">'x-407'!$B$8</definedName>
    <definedName name="TABLE_SECTION_1" localSheetId="36">'x-408'!$B$8</definedName>
    <definedName name="TABLE_SECTION_1" localSheetId="37">'x-409'!$B$8</definedName>
    <definedName name="TABLE_SECTION_1" localSheetId="38">'x-410'!$B$8</definedName>
    <definedName name="TABLE_SECTION_1" localSheetId="39">'x-411'!$B$8</definedName>
    <definedName name="TABLE_SECTION_1" localSheetId="40">'x-412'!$B$8</definedName>
    <definedName name="TABLE_SECTION_1" localSheetId="41">'x-413'!$B$8</definedName>
    <definedName name="TABLE_SECTION_1" localSheetId="42">'x-414'!$B$8</definedName>
    <definedName name="TABLE_SECTION_1" localSheetId="43">'x-415'!$B$8</definedName>
    <definedName name="TABLE_SECTION_1" localSheetId="44">'x-416'!$B$8</definedName>
    <definedName name="TABLE_SECTION_1" localSheetId="45">'x-417'!$B$8</definedName>
    <definedName name="TABLE_SECTION_1" localSheetId="46">'x-418'!$B$8</definedName>
    <definedName name="TABLE_SECTION_1" localSheetId="47">'x-419'!$B$8</definedName>
    <definedName name="TABLE_SECTION_1" localSheetId="48">'x-420'!$B$8</definedName>
    <definedName name="TABLE_SECTION_1" localSheetId="49">'x-421'!$B$8</definedName>
    <definedName name="TABLE_SECTION_1" localSheetId="50">'x-501'!$B$8</definedName>
    <definedName name="TABLE_SECTION_1" localSheetId="51">'x-502'!$B$8</definedName>
    <definedName name="TABLE_SECTION_1" localSheetId="52">'x-503'!$B$8</definedName>
    <definedName name="TABLE_SECTION_1" localSheetId="53">'x-504'!$B$8</definedName>
    <definedName name="TABLE_SECTION_1" localSheetId="54">'x-505'!$B$8</definedName>
    <definedName name="TABLE_SECTION_1" localSheetId="55">'x-601'!$B$8</definedName>
    <definedName name="TABLE_SECTION_1" localSheetId="56">'x-602'!$B$8</definedName>
    <definedName name="TABLE_SECTION_1" localSheetId="57">'x-603'!$B$8</definedName>
    <definedName name="TABLE_SECTION_1" localSheetId="58">'x-604'!$B$8</definedName>
    <definedName name="TABLE_SECTION_1" localSheetId="59">'x-605'!$B$8</definedName>
    <definedName name="TABLE_SECTION_1" localSheetId="60">'x-606'!$B$8</definedName>
    <definedName name="TABLE_SECTION_1" localSheetId="61">'x-607'!$B$8</definedName>
    <definedName name="TABLE_SECTION_1" localSheetId="62">'x-608'!$B$8</definedName>
    <definedName name="TABLE_SECTION_1" localSheetId="63">'x-609'!$B$8</definedName>
    <definedName name="TABLE_SECTION_1" localSheetId="64">'x-610'!$B$8</definedName>
    <definedName name="TABLE_SECTION_1" localSheetId="65">'x-611'!$B$8</definedName>
    <definedName name="TABLE_SECTION_1" localSheetId="66">'x-612'!$B$8</definedName>
    <definedName name="TABLE_SECTION_1" localSheetId="67">'x-613'!$B$8</definedName>
    <definedName name="TABLE_SECTION_1" localSheetId="68">'x-614'!$B$8</definedName>
    <definedName name="TABLE_SECTION_1" localSheetId="69">'x-615'!$B$8</definedName>
    <definedName name="TABLE_SECTION_1" localSheetId="70">'x-616'!$B$8</definedName>
    <definedName name="TABLE_SECTION_1" localSheetId="71">'x-617'!$B$8</definedName>
    <definedName name="TABLE_SECTION_1" localSheetId="72">'x-701'!$B$8</definedName>
    <definedName name="TABLE_SECTION_1" localSheetId="73">'x-702'!$B$8</definedName>
    <definedName name="TABLE_SECTION_1" localSheetId="74">'x-703'!$B$8</definedName>
    <definedName name="TABLE_SECTION_1" localSheetId="75">'x-704'!$B$8</definedName>
    <definedName name="TABLE_SECTION_1" localSheetId="76">'x-705'!$B$8</definedName>
    <definedName name="TABLE_SECTION_1" localSheetId="77">'x-706'!$B$8</definedName>
    <definedName name="TABLE_SECTION_1" localSheetId="78">'x-707'!$B$8</definedName>
    <definedName name="TABLE_SECTION_1" localSheetId="79">'x-708'!$B$8</definedName>
    <definedName name="TABLE_SECTION_1" localSheetId="80">'x-709'!$B$8</definedName>
    <definedName name="TABLE_SECTION_1" localSheetId="81">'x-710'!$B$8</definedName>
    <definedName name="TABLE_SECTION_1" localSheetId="82">'x-711'!$B$8</definedName>
    <definedName name="TABLE_SECTION_1" localSheetId="83">'x-712'!$B$8</definedName>
    <definedName name="TABLE_SECTION_1" localSheetId="84">'x-713'!$B$8</definedName>
    <definedName name="TABLE_SECTION_1" localSheetId="85">'x-714'!$B$8</definedName>
    <definedName name="TABLE_SECTION_1" localSheetId="86">'x-715'!$B$8</definedName>
    <definedName name="TABLE_SECTION_1" localSheetId="87">'x-716'!$B$8</definedName>
    <definedName name="TABLE_SECTION_1" localSheetId="88">'x-717'!$B$8</definedName>
    <definedName name="TABLE_SECTION_1" localSheetId="89">'x-718'!$B$8</definedName>
    <definedName name="TABLE_SECTION_1" localSheetId="90">'x-719'!$B$8</definedName>
    <definedName name="TABLE_SECTION_1" localSheetId="91">'x-720'!$B$8</definedName>
    <definedName name="TABLE_SECTION_1" localSheetId="92">'x-721'!$B$8</definedName>
    <definedName name="TABLE_SECTION_1" localSheetId="93">'x-725'!$B$8</definedName>
    <definedName name="TABLE_SECTION_1" localSheetId="94">'x-726'!$B$8</definedName>
    <definedName name="TABLE_SECTION_1" localSheetId="95">'x-727'!$B$8</definedName>
    <definedName name="TABLE_SECTION_1" localSheetId="96">'x-728'!$B$8</definedName>
    <definedName name="TABLE_SECTION_1" localSheetId="97">'x-729'!$B$8</definedName>
    <definedName name="TABLE_SECTION_1" localSheetId="98">'x-730'!$B$8</definedName>
    <definedName name="TABLE_SECTION_1" localSheetId="99">'x-731'!$B$8</definedName>
    <definedName name="TABLE_SECTION_1" localSheetId="100">'x-732'!$B$8</definedName>
    <definedName name="TABLE_SECTION_1" localSheetId="101">'x-733'!$B$8</definedName>
    <definedName name="TABLE_SECTION_1" localSheetId="102">'x-734'!$B$8</definedName>
    <definedName name="TABLE_SECTION_1" localSheetId="103">'x-735'!$B$8</definedName>
    <definedName name="TABLE_SECTION_1" localSheetId="104">'x-736'!$B$8</definedName>
    <definedName name="TABLE_SECTION_1" localSheetId="105">'x-801'!$B$8</definedName>
    <definedName name="TABLE_SECTION_1" localSheetId="106">'x-802'!$B$8</definedName>
    <definedName name="TABLE_SECTION_1" localSheetId="107">'x-803'!$B$8</definedName>
    <definedName name="TABLE_SECTION_1" localSheetId="108">'x-804'!$B$8</definedName>
    <definedName name="TABLE_SECTION_1" localSheetId="109">'x-805'!$B$8</definedName>
    <definedName name="TABLE_SECTION_1" localSheetId="110">'x-806'!$B$8</definedName>
    <definedName name="TABLE_SECTION_1" localSheetId="111">'x-807'!$B$8</definedName>
    <definedName name="TABLE_SECTION_1" localSheetId="112">'x-808'!$B$8</definedName>
    <definedName name="TABLE_SECTION_1" localSheetId="113">'x-810'!$B$8</definedName>
    <definedName name="TABLE_SECTION_1" localSheetId="114">'x-811'!$B$8</definedName>
    <definedName name="TABLE_SECTION_1" localSheetId="115">'x-812'!$B$8</definedName>
    <definedName name="TABLE_SECTION_1" localSheetId="116">'x-813'!$B$8</definedName>
    <definedName name="TABLE_SECTION_1" localSheetId="117">'x-814'!$B$8</definedName>
    <definedName name="TABLE_SECTION_1" localSheetId="118">'x-815'!$B$8</definedName>
    <definedName name="TABLE_SECTION_1" localSheetId="119">'x-816'!$B$8</definedName>
    <definedName name="TABLE_SECTION_1" localSheetId="120">'x-template'!$B$8</definedName>
    <definedName name="TABLE_SECTION_2" localSheetId="26">'x-305'!$I$8</definedName>
    <definedName name="TABLE_SECTION_2" localSheetId="37">'x-409'!$K$8</definedName>
    <definedName name="TABLE_SECTION_2" localSheetId="41">'x-413'!$K$8</definedName>
    <definedName name="TABLE_SECTION_2" localSheetId="61">'x-607'!$G$8</definedName>
    <definedName name="TABLE_SECTION_2" localSheetId="98">'x-730'!$Q$8</definedName>
    <definedName name="TABLE_SECTION_2" localSheetId="101">'x-733'!$P$8</definedName>
    <definedName name="TABLE_SECTION_3" localSheetId="98">'x-730'!$AU$8</definedName>
    <definedName name="TABLE_SECTION_3" localSheetId="101">'x-733'!$AS$8</definedName>
    <definedName name="TABLE_SECTION_4" localSheetId="98">'x-730'!$CN$8</definedName>
    <definedName name="TABLE_SECTION_4" localSheetId="101">'x-733'!$CK$8</definedName>
    <definedName name="TABLE_SECTION_NUMBER_1" localSheetId="5">'x-201'!$B$13</definedName>
    <definedName name="TABLE_SECTION_NUMBER_1" localSheetId="6">'x-202'!$B$13</definedName>
    <definedName name="TABLE_SECTION_NUMBER_1" localSheetId="7">'x-203'!$B$13</definedName>
    <definedName name="TABLE_SECTION_NUMBER_1" localSheetId="8">'x-204'!$B$13</definedName>
    <definedName name="TABLE_SECTION_NUMBER_1" localSheetId="9">'x-205'!$B$13</definedName>
    <definedName name="TABLE_SECTION_NUMBER_1" localSheetId="10">'x-207'!$B$13</definedName>
    <definedName name="TABLE_SECTION_NUMBER_1" localSheetId="11">'x-208'!$B$13</definedName>
    <definedName name="TABLE_SECTION_NUMBER_1" localSheetId="12">'x-209'!$B$13</definedName>
    <definedName name="TABLE_SECTION_NUMBER_1" localSheetId="13">'x-211'!$B$13</definedName>
    <definedName name="TABLE_SECTION_NUMBER_1" localSheetId="14">'x-212'!$B$13</definedName>
    <definedName name="TABLE_SECTION_NUMBER_1" localSheetId="15">'x-213'!$B$13</definedName>
    <definedName name="TABLE_SECTION_NUMBER_1" localSheetId="16">'x-214'!$B$13</definedName>
    <definedName name="TABLE_SECTION_NUMBER_1" localSheetId="17">'x-215'!$B$13</definedName>
    <definedName name="TABLE_SECTION_NUMBER_1" localSheetId="18">'x-216'!$B$13</definedName>
    <definedName name="TABLE_SECTION_NUMBER_1" localSheetId="19">'x-217'!$B$13</definedName>
    <definedName name="TABLE_SECTION_NUMBER_1" localSheetId="20">'x-218'!$B$13</definedName>
    <definedName name="TABLE_SECTION_NUMBER_1" localSheetId="21">'x-223'!$B$13</definedName>
    <definedName name="TABLE_SECTION_NUMBER_1" localSheetId="22">'x-301'!$B$13</definedName>
    <definedName name="TABLE_SECTION_NUMBER_1" localSheetId="23">'x-302'!$B$13</definedName>
    <definedName name="TABLE_SECTION_NUMBER_1" localSheetId="24">'x-303'!$B$13</definedName>
    <definedName name="TABLE_SECTION_NUMBER_1" localSheetId="25">'x-304'!$B$13</definedName>
    <definedName name="TABLE_SECTION_NUMBER_1" localSheetId="26">'x-305'!$B$13</definedName>
    <definedName name="TABLE_SECTION_NUMBER_1" localSheetId="27">'x-306'!$B$13</definedName>
    <definedName name="TABLE_SECTION_NUMBER_1" localSheetId="28">'x-307'!$B$13</definedName>
    <definedName name="TABLE_SECTION_NUMBER_1" localSheetId="29">'x-401'!$B$13</definedName>
    <definedName name="TABLE_SECTION_NUMBER_1" localSheetId="30">'x-402'!$B$13</definedName>
    <definedName name="TABLE_SECTION_NUMBER_1" localSheetId="31">'x-403'!$B$13</definedName>
    <definedName name="TABLE_SECTION_NUMBER_1" localSheetId="32">'x-404'!$B$13</definedName>
    <definedName name="TABLE_SECTION_NUMBER_1" localSheetId="33">'x-405'!$B$13</definedName>
    <definedName name="TABLE_SECTION_NUMBER_1" localSheetId="34">'x-406'!$B$13</definedName>
    <definedName name="TABLE_SECTION_NUMBER_1" localSheetId="35">'x-407'!$B$13</definedName>
    <definedName name="TABLE_SECTION_NUMBER_1" localSheetId="36">'x-408'!$B$13</definedName>
    <definedName name="TABLE_SECTION_NUMBER_1" localSheetId="37">'x-409'!$B$13</definedName>
    <definedName name="TABLE_SECTION_NUMBER_1" localSheetId="38">'x-410'!$B$13</definedName>
    <definedName name="TABLE_SECTION_NUMBER_1" localSheetId="39">'x-411'!$B$13</definedName>
    <definedName name="TABLE_SECTION_NUMBER_1" localSheetId="40">'x-412'!$B$13</definedName>
    <definedName name="TABLE_SECTION_NUMBER_1" localSheetId="41">'x-413'!$B$13</definedName>
    <definedName name="TABLE_SECTION_NUMBER_1" localSheetId="42">'x-414'!$B$13</definedName>
    <definedName name="TABLE_SECTION_NUMBER_1" localSheetId="43">'x-415'!$B$13</definedName>
    <definedName name="TABLE_SECTION_NUMBER_1" localSheetId="44">'x-416'!$B$13</definedName>
    <definedName name="TABLE_SECTION_NUMBER_1" localSheetId="45">'x-417'!$B$13</definedName>
    <definedName name="TABLE_SECTION_NUMBER_1" localSheetId="46">'x-418'!$B$13</definedName>
    <definedName name="TABLE_SECTION_NUMBER_1" localSheetId="47">'x-419'!$B$13</definedName>
    <definedName name="TABLE_SECTION_NUMBER_1" localSheetId="48">'x-420'!$B$13</definedName>
    <definedName name="TABLE_SECTION_NUMBER_1" localSheetId="49">'x-421'!$B$13</definedName>
    <definedName name="TABLE_SECTION_NUMBER_1" localSheetId="50">'x-501'!$B$13</definedName>
    <definedName name="TABLE_SECTION_NUMBER_1" localSheetId="51">'x-502'!$B$13</definedName>
    <definedName name="TABLE_SECTION_NUMBER_1" localSheetId="52">'x-503'!$B$13</definedName>
    <definedName name="TABLE_SECTION_NUMBER_1" localSheetId="53">'x-504'!$B$13</definedName>
    <definedName name="TABLE_SECTION_NUMBER_1" localSheetId="54">'x-505'!$B$13</definedName>
    <definedName name="TABLE_SECTION_NUMBER_1" localSheetId="55">'x-601'!$B$13</definedName>
    <definedName name="TABLE_SECTION_NUMBER_1" localSheetId="56">'x-602'!$B$13</definedName>
    <definedName name="TABLE_SECTION_NUMBER_1" localSheetId="57">'x-603'!$B$13</definedName>
    <definedName name="TABLE_SECTION_NUMBER_1" localSheetId="58">'x-604'!$B$13</definedName>
    <definedName name="TABLE_SECTION_NUMBER_1" localSheetId="59">'x-605'!$B$13</definedName>
    <definedName name="TABLE_SECTION_NUMBER_1" localSheetId="60">'x-606'!$B$13</definedName>
    <definedName name="TABLE_SECTION_NUMBER_1" localSheetId="61">'x-607'!$B$13</definedName>
    <definedName name="TABLE_SECTION_NUMBER_1" localSheetId="62">'x-608'!$B$13</definedName>
    <definedName name="TABLE_SECTION_NUMBER_1" localSheetId="63">'x-609'!$B$13</definedName>
    <definedName name="TABLE_SECTION_NUMBER_1" localSheetId="64">'x-610'!$B$13</definedName>
    <definedName name="TABLE_SECTION_NUMBER_1" localSheetId="65">'x-611'!$B$13</definedName>
    <definedName name="TABLE_SECTION_NUMBER_1" localSheetId="66">'x-612'!$B$13</definedName>
    <definedName name="TABLE_SECTION_NUMBER_1" localSheetId="67">'x-613'!$B$13</definedName>
    <definedName name="TABLE_SECTION_NUMBER_1" localSheetId="68">'x-614'!$B$13</definedName>
    <definedName name="TABLE_SECTION_NUMBER_1" localSheetId="69">'x-615'!$B$13</definedName>
    <definedName name="TABLE_SECTION_NUMBER_1" localSheetId="70">'x-616'!$B$13</definedName>
    <definedName name="TABLE_SECTION_NUMBER_1" localSheetId="71">'x-617'!$B$13</definedName>
    <definedName name="TABLE_SECTION_NUMBER_1" localSheetId="72">'x-701'!$B$13</definedName>
    <definedName name="TABLE_SECTION_NUMBER_1" localSheetId="73">'x-702'!$B$13</definedName>
    <definedName name="TABLE_SECTION_NUMBER_1" localSheetId="74">'x-703'!$B$13</definedName>
    <definedName name="TABLE_SECTION_NUMBER_1" localSheetId="75">'x-704'!$B$13</definedName>
    <definedName name="TABLE_SECTION_NUMBER_1" localSheetId="76">'x-705'!$B$13</definedName>
    <definedName name="TABLE_SECTION_NUMBER_1" localSheetId="77">'x-706'!$B$13</definedName>
    <definedName name="TABLE_SECTION_NUMBER_1" localSheetId="78">'x-707'!$B$13</definedName>
    <definedName name="TABLE_SECTION_NUMBER_1" localSheetId="79">'x-708'!$B$13</definedName>
    <definedName name="TABLE_SECTION_NUMBER_1" localSheetId="80">'x-709'!$B$13</definedName>
    <definedName name="TABLE_SECTION_NUMBER_1" localSheetId="81">'x-710'!$B$13</definedName>
    <definedName name="TABLE_SECTION_NUMBER_1" localSheetId="82">'x-711'!$B$13</definedName>
    <definedName name="TABLE_SECTION_NUMBER_1" localSheetId="83">'x-712'!$B$13</definedName>
    <definedName name="TABLE_SECTION_NUMBER_1" localSheetId="84">'x-713'!$B$13</definedName>
    <definedName name="TABLE_SECTION_NUMBER_1" localSheetId="85">'x-714'!$B$13</definedName>
    <definedName name="TABLE_SECTION_NUMBER_1" localSheetId="86">'x-715'!$B$13</definedName>
    <definedName name="TABLE_SECTION_NUMBER_1" localSheetId="87">'x-716'!$B$13</definedName>
    <definedName name="TABLE_SECTION_NUMBER_1" localSheetId="88">'x-717'!$B$13</definedName>
    <definedName name="TABLE_SECTION_NUMBER_1" localSheetId="89">'x-718'!$B$13</definedName>
    <definedName name="TABLE_SECTION_NUMBER_1" localSheetId="90">'x-719'!$B$13</definedName>
    <definedName name="TABLE_SECTION_NUMBER_1" localSheetId="91">'x-720'!$B$13</definedName>
    <definedName name="TABLE_SECTION_NUMBER_1" localSheetId="92">'x-721'!$B$13</definedName>
    <definedName name="TABLE_SECTION_NUMBER_1" localSheetId="93">'x-725'!$B$13</definedName>
    <definedName name="TABLE_SECTION_NUMBER_1" localSheetId="94">'x-726'!$B$13</definedName>
    <definedName name="TABLE_SECTION_NUMBER_1" localSheetId="95">'x-727'!$B$13</definedName>
    <definedName name="TABLE_SECTION_NUMBER_1" localSheetId="96">'x-728'!$B$13</definedName>
    <definedName name="TABLE_SECTION_NUMBER_1" localSheetId="97">'x-729'!$B$13</definedName>
    <definedName name="TABLE_SECTION_NUMBER_1" localSheetId="98">'x-730'!$B$13</definedName>
    <definedName name="TABLE_SECTION_NUMBER_1" localSheetId="99">'x-731'!$B$13</definedName>
    <definedName name="TABLE_SECTION_NUMBER_1" localSheetId="100">'x-732'!$B$13</definedName>
    <definedName name="TABLE_SECTION_NUMBER_1" localSheetId="101">'x-733'!$B$13</definedName>
    <definedName name="TABLE_SECTION_NUMBER_1" localSheetId="102">'x-734'!$B$13</definedName>
    <definedName name="TABLE_SECTION_NUMBER_1" localSheetId="103">'x-735'!$B$13</definedName>
    <definedName name="TABLE_SECTION_NUMBER_1" localSheetId="104">'x-736'!$B$13</definedName>
    <definedName name="TABLE_SECTION_NUMBER_1" localSheetId="105">'x-801'!$B$13</definedName>
    <definedName name="TABLE_SECTION_NUMBER_1" localSheetId="106">'x-802'!$B$13</definedName>
    <definedName name="TABLE_SECTION_NUMBER_1" localSheetId="107">'x-803'!$B$13</definedName>
    <definedName name="TABLE_SECTION_NUMBER_1" localSheetId="108">'x-804'!$B$13</definedName>
    <definedName name="TABLE_SECTION_NUMBER_1" localSheetId="109">'x-805'!$B$13</definedName>
    <definedName name="TABLE_SECTION_NUMBER_1" localSheetId="110">'x-806'!$B$13</definedName>
    <definedName name="TABLE_SECTION_NUMBER_1" localSheetId="111">'x-807'!$B$13</definedName>
    <definedName name="TABLE_SECTION_NUMBER_1" localSheetId="112">'x-808'!$B$13</definedName>
    <definedName name="TABLE_SECTION_NUMBER_1" localSheetId="113">'x-810'!$B$13</definedName>
    <definedName name="TABLE_SECTION_NUMBER_1" localSheetId="114">'x-811'!$B$13</definedName>
    <definedName name="TABLE_SECTION_NUMBER_1" localSheetId="115">'x-812'!$B$13</definedName>
    <definedName name="TABLE_SECTION_NUMBER_1" localSheetId="116">'x-813'!$B$13</definedName>
    <definedName name="TABLE_SECTION_NUMBER_1" localSheetId="117">'x-814'!$B$13</definedName>
    <definedName name="TABLE_SECTION_NUMBER_1" localSheetId="118">'x-815'!$B$13</definedName>
    <definedName name="TABLE_SECTION_NUMBER_1" localSheetId="119">'x-816'!$B$13</definedName>
    <definedName name="TABLE_SECTION_NUMBER_1" localSheetId="120">'x-template'!$B$13</definedName>
    <definedName name="TABLE_SECTION_NUMBER_2" localSheetId="26">'x-305'!$I$13</definedName>
    <definedName name="TABLE_SECTION_NUMBER_2" localSheetId="37">'x-409'!$K$13</definedName>
    <definedName name="TABLE_SECTION_NUMBER_2" localSheetId="41">'x-413'!$K$13</definedName>
    <definedName name="TABLE_SECTION_NUMBER_2" localSheetId="61">'x-607'!$G$13</definedName>
    <definedName name="TABLE_SECTION_NUMBER_2" localSheetId="98">'x-730'!$Q$13</definedName>
    <definedName name="TABLE_SECTION_NUMBER_2" localSheetId="101">'x-733'!$P$13</definedName>
    <definedName name="TABLE_SECTION_NUMBER_3" localSheetId="98">'x-730'!$AU$13</definedName>
    <definedName name="TABLE_SECTION_NUMBER_3" localSheetId="101">'x-733'!$AS$13</definedName>
    <definedName name="TABLE_SECTION_NUMBER_4" localSheetId="98">'x-730'!$CN$13</definedName>
    <definedName name="TABLE_SECTION_NUMBER_4" localSheetId="101">'x-733'!$CK$13</definedName>
    <definedName name="TABLE_SERIES_NUMBER_1" localSheetId="5">'x-201'!$B$14</definedName>
    <definedName name="TABLE_SERIES_NUMBER_1" localSheetId="6">'x-202'!$B$14</definedName>
    <definedName name="TABLE_SERIES_NUMBER_1" localSheetId="7">'x-203'!$B$14</definedName>
    <definedName name="TABLE_SERIES_NUMBER_1" localSheetId="8">'x-204'!$B$14</definedName>
    <definedName name="TABLE_SERIES_NUMBER_1" localSheetId="9">'x-205'!$B$14</definedName>
    <definedName name="TABLE_SERIES_NUMBER_1" localSheetId="10">'x-207'!$B$14</definedName>
    <definedName name="TABLE_SERIES_NUMBER_1" localSheetId="11">'x-208'!$B$14</definedName>
    <definedName name="TABLE_SERIES_NUMBER_1" localSheetId="12">'x-209'!$B$14</definedName>
    <definedName name="TABLE_SERIES_NUMBER_1" localSheetId="13">'x-211'!$B$14</definedName>
    <definedName name="TABLE_SERIES_NUMBER_1" localSheetId="14">'x-212'!$B$14</definedName>
    <definedName name="TABLE_SERIES_NUMBER_1" localSheetId="15">'x-213'!$B$14</definedName>
    <definedName name="TABLE_SERIES_NUMBER_1" localSheetId="16">'x-214'!$B$14</definedName>
    <definedName name="TABLE_SERIES_NUMBER_1" localSheetId="17">'x-215'!$B$14</definedName>
    <definedName name="TABLE_SERIES_NUMBER_1" localSheetId="18">'x-216'!$B$14</definedName>
    <definedName name="TABLE_SERIES_NUMBER_1" localSheetId="19">'x-217'!$B$14</definedName>
    <definedName name="TABLE_SERIES_NUMBER_1" localSheetId="20">'x-218'!$B$14</definedName>
    <definedName name="TABLE_SERIES_NUMBER_1" localSheetId="21">'x-223'!$B$14</definedName>
    <definedName name="TABLE_SERIES_NUMBER_1" localSheetId="22">'x-301'!$B$14</definedName>
    <definedName name="TABLE_SERIES_NUMBER_1" localSheetId="23">'x-302'!$B$14</definedName>
    <definedName name="TABLE_SERIES_NUMBER_1" localSheetId="24">'x-303'!$B$14</definedName>
    <definedName name="TABLE_SERIES_NUMBER_1" localSheetId="25">'x-304'!$B$14</definedName>
    <definedName name="TABLE_SERIES_NUMBER_1" localSheetId="26">'x-305'!$B$14</definedName>
    <definedName name="TABLE_SERIES_NUMBER_1" localSheetId="27">'x-306'!$B$14</definedName>
    <definedName name="TABLE_SERIES_NUMBER_1" localSheetId="28">'x-307'!$B$14</definedName>
    <definedName name="TABLE_SERIES_NUMBER_1" localSheetId="29">'x-401'!$B$14</definedName>
    <definedName name="TABLE_SERIES_NUMBER_1" localSheetId="30">'x-402'!$B$14</definedName>
    <definedName name="TABLE_SERIES_NUMBER_1" localSheetId="31">'x-403'!$B$14</definedName>
    <definedName name="TABLE_SERIES_NUMBER_1" localSheetId="32">'x-404'!$B$14</definedName>
    <definedName name="TABLE_SERIES_NUMBER_1" localSheetId="33">'x-405'!$B$14</definedName>
    <definedName name="TABLE_SERIES_NUMBER_1" localSheetId="34">'x-406'!$B$14</definedName>
    <definedName name="TABLE_SERIES_NUMBER_1" localSheetId="35">'x-407'!$B$14</definedName>
    <definedName name="TABLE_SERIES_NUMBER_1" localSheetId="36">'x-408'!$B$14</definedName>
    <definedName name="TABLE_SERIES_NUMBER_1" localSheetId="37">'x-409'!$B$14</definedName>
    <definedName name="TABLE_SERIES_NUMBER_1" localSheetId="38">'x-410'!$B$14</definedName>
    <definedName name="TABLE_SERIES_NUMBER_1" localSheetId="39">'x-411'!$B$14</definedName>
    <definedName name="TABLE_SERIES_NUMBER_1" localSheetId="40">'x-412'!$B$14</definedName>
    <definedName name="TABLE_SERIES_NUMBER_1" localSheetId="41">'x-413'!$B$14</definedName>
    <definedName name="TABLE_SERIES_NUMBER_1" localSheetId="42">'x-414'!$B$14</definedName>
    <definedName name="TABLE_SERIES_NUMBER_1" localSheetId="43">'x-415'!$B$14</definedName>
    <definedName name="TABLE_SERIES_NUMBER_1" localSheetId="44">'x-416'!$B$14</definedName>
    <definedName name="TABLE_SERIES_NUMBER_1" localSheetId="45">'x-417'!$B$14</definedName>
    <definedName name="TABLE_SERIES_NUMBER_1" localSheetId="46">'x-418'!$B$14</definedName>
    <definedName name="TABLE_SERIES_NUMBER_1" localSheetId="47">'x-419'!$B$14</definedName>
    <definedName name="TABLE_SERIES_NUMBER_1" localSheetId="48">'x-420'!$B$14</definedName>
    <definedName name="TABLE_SERIES_NUMBER_1" localSheetId="49">'x-421'!$B$14</definedName>
    <definedName name="TABLE_SERIES_NUMBER_1" localSheetId="50">'x-501'!$B$14</definedName>
    <definedName name="TABLE_SERIES_NUMBER_1" localSheetId="51">'x-502'!$B$14</definedName>
    <definedName name="TABLE_SERIES_NUMBER_1" localSheetId="52">'x-503'!$B$14</definedName>
    <definedName name="TABLE_SERIES_NUMBER_1" localSheetId="53">'x-504'!$B$14</definedName>
    <definedName name="TABLE_SERIES_NUMBER_1" localSheetId="54">'x-505'!$B$14</definedName>
    <definedName name="TABLE_SERIES_NUMBER_1" localSheetId="55">'x-601'!$B$14</definedName>
    <definedName name="TABLE_SERIES_NUMBER_1" localSheetId="56">'x-602'!$B$14</definedName>
    <definedName name="TABLE_SERIES_NUMBER_1" localSheetId="57">'x-603'!$B$14</definedName>
    <definedName name="TABLE_SERIES_NUMBER_1" localSheetId="58">'x-604'!$B$14</definedName>
    <definedName name="TABLE_SERIES_NUMBER_1" localSheetId="59">'x-605'!$B$14</definedName>
    <definedName name="TABLE_SERIES_NUMBER_1" localSheetId="60">'x-606'!$B$14</definedName>
    <definedName name="TABLE_SERIES_NUMBER_1" localSheetId="61">'x-607'!$B$14</definedName>
    <definedName name="TABLE_SERIES_NUMBER_1" localSheetId="62">'x-608'!$B$14</definedName>
    <definedName name="TABLE_SERIES_NUMBER_1" localSheetId="63">'x-609'!$B$14</definedName>
    <definedName name="TABLE_SERIES_NUMBER_1" localSheetId="64">'x-610'!$B$14</definedName>
    <definedName name="TABLE_SERIES_NUMBER_1" localSheetId="65">'x-611'!$B$14</definedName>
    <definedName name="TABLE_SERIES_NUMBER_1" localSheetId="66">'x-612'!$B$14</definedName>
    <definedName name="TABLE_SERIES_NUMBER_1" localSheetId="67">'x-613'!$B$14</definedName>
    <definedName name="TABLE_SERIES_NUMBER_1" localSheetId="68">'x-614'!$B$14</definedName>
    <definedName name="TABLE_SERIES_NUMBER_1" localSheetId="69">'x-615'!$B$14</definedName>
    <definedName name="TABLE_SERIES_NUMBER_1" localSheetId="70">'x-616'!$B$14</definedName>
    <definedName name="TABLE_SERIES_NUMBER_1" localSheetId="71">'x-617'!$B$14</definedName>
    <definedName name="TABLE_SERIES_NUMBER_1" localSheetId="72">'x-701'!$B$14</definedName>
    <definedName name="TABLE_SERIES_NUMBER_1" localSheetId="73">'x-702'!$B$14</definedName>
    <definedName name="TABLE_SERIES_NUMBER_1" localSheetId="74">'x-703'!$B$14</definedName>
    <definedName name="TABLE_SERIES_NUMBER_1" localSheetId="75">'x-704'!$B$14</definedName>
    <definedName name="TABLE_SERIES_NUMBER_1" localSheetId="76">'x-705'!$B$14</definedName>
    <definedName name="TABLE_SERIES_NUMBER_1" localSheetId="77">'x-706'!$B$14</definedName>
    <definedName name="TABLE_SERIES_NUMBER_1" localSheetId="78">'x-707'!$B$14</definedName>
    <definedName name="TABLE_SERIES_NUMBER_1" localSheetId="79">'x-708'!$B$14</definedName>
    <definedName name="TABLE_SERIES_NUMBER_1" localSheetId="80">'x-709'!$B$14</definedName>
    <definedName name="TABLE_SERIES_NUMBER_1" localSheetId="81">'x-710'!$B$14</definedName>
    <definedName name="TABLE_SERIES_NUMBER_1" localSheetId="82">'x-711'!$B$14</definedName>
    <definedName name="TABLE_SERIES_NUMBER_1" localSheetId="83">'x-712'!$B$14</definedName>
    <definedName name="TABLE_SERIES_NUMBER_1" localSheetId="84">'x-713'!$B$14</definedName>
    <definedName name="TABLE_SERIES_NUMBER_1" localSheetId="85">'x-714'!$B$14</definedName>
    <definedName name="TABLE_SERIES_NUMBER_1" localSheetId="86">'x-715'!$B$14</definedName>
    <definedName name="TABLE_SERIES_NUMBER_1" localSheetId="87">'x-716'!$B$14</definedName>
    <definedName name="TABLE_SERIES_NUMBER_1" localSheetId="88">'x-717'!$B$14</definedName>
    <definedName name="TABLE_SERIES_NUMBER_1" localSheetId="89">'x-718'!$B$14</definedName>
    <definedName name="TABLE_SERIES_NUMBER_1" localSheetId="90">'x-719'!$B$14</definedName>
    <definedName name="TABLE_SERIES_NUMBER_1" localSheetId="91">'x-720'!$B$14</definedName>
    <definedName name="TABLE_SERIES_NUMBER_1" localSheetId="92">'x-721'!$B$14</definedName>
    <definedName name="TABLE_SERIES_NUMBER_1" localSheetId="93">'x-725'!$B$14</definedName>
    <definedName name="TABLE_SERIES_NUMBER_1" localSheetId="94">'x-726'!$B$14</definedName>
    <definedName name="TABLE_SERIES_NUMBER_1" localSheetId="95">'x-727'!$B$14</definedName>
    <definedName name="TABLE_SERIES_NUMBER_1" localSheetId="96">'x-728'!$B$14</definedName>
    <definedName name="TABLE_SERIES_NUMBER_1" localSheetId="97">'x-729'!$B$14</definedName>
    <definedName name="TABLE_SERIES_NUMBER_1" localSheetId="98">'x-730'!$B$14</definedName>
    <definedName name="TABLE_SERIES_NUMBER_1" localSheetId="99">'x-731'!$B$14</definedName>
    <definedName name="TABLE_SERIES_NUMBER_1" localSheetId="100">'x-732'!$B$14</definedName>
    <definedName name="TABLE_SERIES_NUMBER_1" localSheetId="101">'x-733'!$B$14</definedName>
    <definedName name="TABLE_SERIES_NUMBER_1" localSheetId="102">'x-734'!$B$14</definedName>
    <definedName name="TABLE_SERIES_NUMBER_1" localSheetId="103">'x-735'!$B$14</definedName>
    <definedName name="TABLE_SERIES_NUMBER_1" localSheetId="104">'x-736'!$B$14</definedName>
    <definedName name="TABLE_SERIES_NUMBER_1" localSheetId="105">'x-801'!$B$14</definedName>
    <definedName name="TABLE_SERIES_NUMBER_1" localSheetId="106">'x-802'!$B$14</definedName>
    <definedName name="TABLE_SERIES_NUMBER_1" localSheetId="107">'x-803'!$B$14</definedName>
    <definedName name="TABLE_SERIES_NUMBER_1" localSheetId="108">'x-804'!$B$14</definedName>
    <definedName name="TABLE_SERIES_NUMBER_1" localSheetId="109">'x-805'!$B$14</definedName>
    <definedName name="TABLE_SERIES_NUMBER_1" localSheetId="110">'x-806'!$B$14</definedName>
    <definedName name="TABLE_SERIES_NUMBER_1" localSheetId="111">'x-807'!$B$14</definedName>
    <definedName name="TABLE_SERIES_NUMBER_1" localSheetId="112">'x-808'!$B$14</definedName>
    <definedName name="TABLE_SERIES_NUMBER_1" localSheetId="113">'x-810'!$B$14</definedName>
    <definedName name="TABLE_SERIES_NUMBER_1" localSheetId="114">'x-811'!$B$14</definedName>
    <definedName name="TABLE_SERIES_NUMBER_1" localSheetId="115">'x-812'!$B$14</definedName>
    <definedName name="TABLE_SERIES_NUMBER_1" localSheetId="116">'x-813'!$B$14</definedName>
    <definedName name="TABLE_SERIES_NUMBER_1" localSheetId="117">'x-814'!$B$14</definedName>
    <definedName name="TABLE_SERIES_NUMBER_1" localSheetId="118">'x-815'!$B$14</definedName>
    <definedName name="TABLE_SERIES_NUMBER_1" localSheetId="119">'x-816'!$B$14</definedName>
    <definedName name="TABLE_SERIES_NUMBER_1" localSheetId="120">'x-template'!$B$14</definedName>
    <definedName name="TABLE_SERIES_NUMBER_2" localSheetId="26">'x-305'!$I$14</definedName>
    <definedName name="TABLE_SERIES_NUMBER_2" localSheetId="37">'x-409'!$K$14</definedName>
    <definedName name="TABLE_SERIES_NUMBER_2" localSheetId="41">'x-413'!$K$14</definedName>
    <definedName name="TABLE_SERIES_NUMBER_2" localSheetId="61">'x-607'!$G$14</definedName>
    <definedName name="TABLE_SERIES_NUMBER_2" localSheetId="98">'x-730'!$Q$14</definedName>
    <definedName name="TABLE_SERIES_NUMBER_2" localSheetId="101">'x-733'!$P$14</definedName>
    <definedName name="TABLE_SERIES_NUMBER_3" localSheetId="98">'x-730'!$AU$14</definedName>
    <definedName name="TABLE_SERIES_NUMBER_3" localSheetId="101">'x-733'!$AS$14</definedName>
    <definedName name="TABLE_SERIES_NUMBER_4" localSheetId="98">'x-730'!$CN$14</definedName>
    <definedName name="TABLE_SERIES_NUMBER_4" localSheetId="101">'x-733'!$CK$14</definedName>
    <definedName name="update_from_factor_list">#REF!</definedName>
    <definedName name="wb_title">Cover!$B$2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 i="9" l="1"/>
  <c r="A9" i="9"/>
  <c r="A10" i="9"/>
  <c r="A11"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7" i="9"/>
  <c r="A68" i="9"/>
  <c r="A69" i="9"/>
  <c r="A70" i="9"/>
  <c r="A71" i="9"/>
  <c r="A72" i="9"/>
  <c r="A73" i="9"/>
  <c r="A74" i="9"/>
  <c r="A75" i="9"/>
  <c r="A76" i="9"/>
  <c r="A77" i="9"/>
  <c r="A78" i="9"/>
  <c r="A79" i="9"/>
  <c r="A80" i="9"/>
  <c r="A81" i="9"/>
  <c r="A82" i="9"/>
  <c r="A83" i="9"/>
  <c r="A84" i="9"/>
  <c r="A85" i="9"/>
  <c r="A86" i="9"/>
  <c r="A87" i="9"/>
  <c r="A88" i="9"/>
  <c r="A89" i="9"/>
  <c r="A90" i="9"/>
  <c r="A91" i="9"/>
  <c r="A92" i="9"/>
  <c r="A93" i="9"/>
  <c r="A94" i="9"/>
  <c r="A95" i="9"/>
  <c r="A96" i="9"/>
  <c r="A97" i="9"/>
  <c r="A98" i="9"/>
  <c r="A99" i="9"/>
  <c r="A100" i="9"/>
  <c r="A101" i="9"/>
  <c r="A102" i="9"/>
  <c r="A103" i="9"/>
  <c r="A104" i="9"/>
  <c r="A105" i="9"/>
  <c r="A106" i="9"/>
  <c r="A107" i="9"/>
  <c r="A108" i="9"/>
  <c r="A109" i="9"/>
  <c r="A110" i="9"/>
  <c r="A111" i="9"/>
  <c r="A112" i="9"/>
  <c r="A113" i="9"/>
  <c r="A114" i="9"/>
  <c r="A115" i="9"/>
  <c r="A116" i="9"/>
  <c r="A117" i="9"/>
  <c r="A118" i="9"/>
  <c r="A119" i="9"/>
  <c r="A120" i="9"/>
  <c r="A121" i="9"/>
  <c r="A122" i="9"/>
  <c r="A123" i="9"/>
  <c r="A124" i="9"/>
  <c r="A125" i="9"/>
  <c r="A126" i="9"/>
  <c r="A127" i="9"/>
  <c r="A128" i="9"/>
  <c r="A129" i="9"/>
  <c r="A130" i="9"/>
  <c r="A131" i="9"/>
  <c r="A132" i="9"/>
  <c r="B23" i="130"/>
  <c r="A23" i="130"/>
  <c r="B3" i="130"/>
  <c r="B23" i="129"/>
  <c r="A23" i="129"/>
  <c r="B3" i="129"/>
  <c r="B23" i="128"/>
  <c r="A23" i="128"/>
  <c r="B3" i="128"/>
  <c r="B23" i="127"/>
  <c r="A23" i="127"/>
  <c r="B3" i="127"/>
  <c r="B23" i="126"/>
  <c r="A23" i="126"/>
  <c r="B3" i="126"/>
  <c r="B23" i="125"/>
  <c r="A23" i="125"/>
  <c r="B3" i="125"/>
  <c r="B23" i="124"/>
  <c r="A23" i="124"/>
  <c r="B3" i="124"/>
  <c r="B23" i="123"/>
  <c r="A23" i="123"/>
  <c r="B3" i="123"/>
  <c r="B23" i="122"/>
  <c r="A23" i="122"/>
  <c r="B3" i="122"/>
  <c r="B23" i="121"/>
  <c r="A23" i="121"/>
  <c r="B3" i="121"/>
  <c r="B23" i="120"/>
  <c r="A23" i="120"/>
  <c r="B3" i="120"/>
  <c r="B23" i="119"/>
  <c r="A23" i="119"/>
  <c r="B3" i="119"/>
  <c r="B23" i="118"/>
  <c r="A23" i="118"/>
  <c r="B3" i="118"/>
  <c r="B23" i="117"/>
  <c r="A23" i="117"/>
  <c r="B3" i="117"/>
  <c r="B23" i="116"/>
  <c r="A23" i="116"/>
  <c r="B3" i="116"/>
  <c r="B23" i="115"/>
  <c r="A23" i="115"/>
  <c r="B3" i="115"/>
  <c r="B23" i="114"/>
  <c r="A23" i="114"/>
  <c r="B3" i="114"/>
  <c r="B23" i="113"/>
  <c r="A23" i="113"/>
  <c r="B3" i="113"/>
  <c r="B23" i="112"/>
  <c r="A23" i="112"/>
  <c r="B3" i="112"/>
  <c r="B23" i="111"/>
  <c r="A23" i="111"/>
  <c r="B3" i="111"/>
  <c r="B23" i="110"/>
  <c r="A23" i="110"/>
  <c r="B3" i="110"/>
  <c r="B23" i="109"/>
  <c r="A23" i="109"/>
  <c r="B3" i="109"/>
  <c r="B23" i="108"/>
  <c r="A23" i="108"/>
  <c r="B3" i="108"/>
  <c r="B23" i="107"/>
  <c r="A23" i="107"/>
  <c r="B3" i="107"/>
  <c r="B23" i="106"/>
  <c r="A23" i="106"/>
  <c r="B3" i="106"/>
  <c r="B23" i="105"/>
  <c r="A23" i="105"/>
  <c r="B3" i="105"/>
  <c r="B23" i="104"/>
  <c r="A23" i="104"/>
  <c r="B3" i="104"/>
  <c r="B23" i="103"/>
  <c r="A23" i="103"/>
  <c r="B3" i="103"/>
  <c r="B23" i="102"/>
  <c r="A23" i="102"/>
  <c r="B3" i="102"/>
  <c r="B23" i="101"/>
  <c r="A23" i="101"/>
  <c r="B3" i="101"/>
  <c r="B23" i="100"/>
  <c r="A23" i="100"/>
  <c r="B3" i="100"/>
  <c r="B23" i="99"/>
  <c r="A23" i="99"/>
  <c r="B3" i="99"/>
  <c r="B23" i="98"/>
  <c r="A23" i="98"/>
  <c r="B3" i="98"/>
  <c r="B23" i="97"/>
  <c r="A23" i="97"/>
  <c r="B3" i="97"/>
  <c r="B23" i="96"/>
  <c r="A23" i="96"/>
  <c r="B3" i="96"/>
  <c r="B23" i="95"/>
  <c r="A23" i="95"/>
  <c r="B3" i="95"/>
  <c r="B23" i="94"/>
  <c r="A23" i="94"/>
  <c r="B3" i="94"/>
  <c r="B23" i="93"/>
  <c r="A23" i="93"/>
  <c r="B3" i="93"/>
  <c r="B23" i="92"/>
  <c r="A23" i="92"/>
  <c r="B3" i="92"/>
  <c r="B23" i="91"/>
  <c r="A23" i="91"/>
  <c r="B3" i="91"/>
  <c r="B23" i="90"/>
  <c r="A23" i="90"/>
  <c r="B3" i="90"/>
  <c r="B23" i="89"/>
  <c r="A23" i="89"/>
  <c r="B3" i="89"/>
  <c r="B23" i="88"/>
  <c r="A23" i="88"/>
  <c r="B3" i="88"/>
  <c r="B23" i="87"/>
  <c r="A23" i="87"/>
  <c r="B3" i="87"/>
  <c r="B23" i="86"/>
  <c r="A23" i="86"/>
  <c r="B3" i="86"/>
  <c r="B23" i="85"/>
  <c r="A23" i="85"/>
  <c r="B3" i="85"/>
  <c r="B23" i="84"/>
  <c r="A23" i="84"/>
  <c r="B3" i="84"/>
  <c r="B23" i="83"/>
  <c r="A23" i="83"/>
  <c r="B3" i="83"/>
  <c r="B23" i="82"/>
  <c r="A23" i="82"/>
  <c r="B3" i="82"/>
  <c r="B23" i="81"/>
  <c r="A23" i="81"/>
  <c r="B3" i="81"/>
  <c r="B23" i="80"/>
  <c r="A23" i="80"/>
  <c r="B3" i="80"/>
  <c r="B23" i="79"/>
  <c r="A23" i="79"/>
  <c r="B3" i="79"/>
  <c r="B23" i="78"/>
  <c r="A23" i="78"/>
  <c r="B3" i="78"/>
  <c r="B23" i="77"/>
  <c r="A23" i="77"/>
  <c r="B3" i="77"/>
  <c r="B23" i="76"/>
  <c r="A23" i="76"/>
  <c r="B3" i="76"/>
  <c r="B23" i="75"/>
  <c r="A23" i="75"/>
  <c r="B3" i="75"/>
  <c r="B23" i="74"/>
  <c r="A23" i="74"/>
  <c r="B3" i="74"/>
  <c r="B23" i="73"/>
  <c r="A23" i="73"/>
  <c r="B3" i="73"/>
  <c r="B23" i="72"/>
  <c r="A23" i="72"/>
  <c r="B3" i="72"/>
  <c r="B23" i="71"/>
  <c r="A23" i="71"/>
  <c r="B3" i="71"/>
  <c r="B23" i="70"/>
  <c r="A23" i="70"/>
  <c r="B3" i="70"/>
  <c r="B23" i="69"/>
  <c r="A23" i="69"/>
  <c r="B3" i="69"/>
  <c r="B23" i="68"/>
  <c r="A23" i="68"/>
  <c r="B3" i="68"/>
  <c r="B23" i="67"/>
  <c r="A23" i="67"/>
  <c r="B3" i="67"/>
  <c r="B23" i="66"/>
  <c r="A23" i="66"/>
  <c r="B3" i="66"/>
  <c r="B23" i="65"/>
  <c r="A23" i="65"/>
  <c r="B3" i="65"/>
  <c r="B23" i="64"/>
  <c r="A23" i="64"/>
  <c r="B3" i="64"/>
  <c r="B23" i="63"/>
  <c r="A23" i="63"/>
  <c r="B3" i="63"/>
  <c r="B23" i="62"/>
  <c r="A23" i="62"/>
  <c r="B3" i="62"/>
  <c r="B23" i="61"/>
  <c r="A23" i="61"/>
  <c r="B3" i="61"/>
  <c r="B23" i="60"/>
  <c r="A23" i="60"/>
  <c r="B3" i="60"/>
  <c r="B23" i="59"/>
  <c r="A23" i="59"/>
  <c r="B3" i="59"/>
  <c r="B23" i="58"/>
  <c r="A23" i="58"/>
  <c r="B3" i="58"/>
  <c r="B23" i="57"/>
  <c r="A23" i="57"/>
  <c r="B3" i="57"/>
  <c r="B23" i="56"/>
  <c r="A23" i="56"/>
  <c r="B3" i="56"/>
  <c r="B23" i="55"/>
  <c r="A23" i="55"/>
  <c r="B3" i="55"/>
  <c r="B23" i="54"/>
  <c r="A23" i="54"/>
  <c r="B3" i="54"/>
  <c r="B23" i="53"/>
  <c r="A23" i="53"/>
  <c r="B3" i="53"/>
  <c r="B23" i="52"/>
  <c r="A23" i="52"/>
  <c r="B3" i="52"/>
  <c r="B23" i="51"/>
  <c r="A23" i="51"/>
  <c r="B3" i="51"/>
  <c r="B23" i="50"/>
  <c r="A23" i="50"/>
  <c r="B3" i="50"/>
  <c r="B23" i="49"/>
  <c r="A23" i="49"/>
  <c r="B3" i="49"/>
  <c r="B23" i="48"/>
  <c r="A23" i="48"/>
  <c r="B3" i="48"/>
  <c r="B23" i="47"/>
  <c r="A23" i="47"/>
  <c r="B3" i="47"/>
  <c r="B23" i="46"/>
  <c r="A23" i="46"/>
  <c r="B3" i="46"/>
  <c r="B23" i="45"/>
  <c r="A23" i="45"/>
  <c r="B3" i="45"/>
  <c r="B23" i="44"/>
  <c r="A23" i="44"/>
  <c r="B3" i="44"/>
  <c r="B23" i="43"/>
  <c r="A23" i="43"/>
  <c r="B3" i="43"/>
  <c r="B23" i="42"/>
  <c r="A23" i="42"/>
  <c r="B3" i="42"/>
  <c r="B23" i="41"/>
  <c r="A23" i="41"/>
  <c r="B3" i="41"/>
  <c r="B23" i="40"/>
  <c r="A23" i="40"/>
  <c r="B3" i="40"/>
  <c r="B23" i="39"/>
  <c r="A23" i="39"/>
  <c r="B3" i="39"/>
  <c r="B23" i="38"/>
  <c r="A23" i="38"/>
  <c r="B3" i="38"/>
  <c r="B23" i="37"/>
  <c r="A23" i="37"/>
  <c r="B3" i="37"/>
  <c r="B23" i="36"/>
  <c r="A23" i="36"/>
  <c r="B3" i="36"/>
  <c r="B23" i="35"/>
  <c r="A23" i="35"/>
  <c r="B3" i="35"/>
  <c r="B23" i="34"/>
  <c r="A23" i="34"/>
  <c r="B3" i="34"/>
  <c r="B23" i="33"/>
  <c r="A23" i="33"/>
  <c r="B3" i="33"/>
  <c r="B23" i="32"/>
  <c r="A23" i="32"/>
  <c r="B3" i="32"/>
  <c r="B23" i="31"/>
  <c r="A23" i="31"/>
  <c r="B3" i="31"/>
  <c r="B23" i="30"/>
  <c r="A23" i="30"/>
  <c r="B3" i="30"/>
  <c r="B23" i="29"/>
  <c r="A23" i="29"/>
  <c r="B3" i="29"/>
  <c r="B23" i="28"/>
  <c r="A23" i="28"/>
  <c r="B3" i="28"/>
  <c r="B23" i="27"/>
  <c r="A23" i="27"/>
  <c r="B3" i="27"/>
  <c r="B23" i="26"/>
  <c r="A23" i="26"/>
  <c r="B3" i="26"/>
  <c r="B23" i="25"/>
  <c r="A23" i="25"/>
  <c r="B3" i="25"/>
  <c r="B23" i="24"/>
  <c r="A23" i="24"/>
  <c r="B3" i="24"/>
  <c r="B23" i="23"/>
  <c r="A23" i="23"/>
  <c r="B3" i="23"/>
  <c r="B23" i="22"/>
  <c r="A23" i="22"/>
  <c r="B3" i="22"/>
  <c r="B23" i="21"/>
  <c r="A23" i="21"/>
  <c r="B3" i="21"/>
  <c r="B23" i="20"/>
  <c r="A23" i="20"/>
  <c r="B3" i="20"/>
  <c r="B23" i="19"/>
  <c r="A23" i="19"/>
  <c r="B3" i="19"/>
  <c r="B23" i="18"/>
  <c r="A23" i="18"/>
  <c r="B3" i="18"/>
  <c r="B23" i="17"/>
  <c r="A23" i="17"/>
  <c r="B3" i="17"/>
  <c r="B23" i="16"/>
  <c r="A23" i="16"/>
  <c r="B3" i="16"/>
  <c r="B3" i="14" l="1"/>
  <c r="A23" i="14"/>
  <c r="B23" i="14"/>
  <c r="A8" i="10"/>
  <c r="A6" i="7"/>
  <c r="B9" i="7"/>
  <c r="B8" i="7"/>
  <c r="B6" i="13"/>
  <c r="B2" i="13"/>
  <c r="B2" i="5" l="1"/>
  <c r="B2" i="129"/>
  <c r="B2" i="118"/>
  <c r="B2" i="107"/>
  <c r="B2" i="96"/>
  <c r="B2" i="85"/>
  <c r="B2" i="74"/>
  <c r="B2" i="63"/>
  <c r="B2" i="52"/>
  <c r="B2" i="41"/>
  <c r="B2" i="30"/>
  <c r="B2" i="19"/>
  <c r="B2" i="123"/>
  <c r="B2" i="112"/>
  <c r="B2" i="101"/>
  <c r="B2" i="90"/>
  <c r="B2" i="79"/>
  <c r="B2" i="68"/>
  <c r="B2" i="57"/>
  <c r="B2" i="46"/>
  <c r="B2" i="35"/>
  <c r="B2" i="24"/>
  <c r="B2" i="128"/>
  <c r="B2" i="117"/>
  <c r="B2" i="106"/>
  <c r="B2" i="95"/>
  <c r="B2" i="84"/>
  <c r="B2" i="73"/>
  <c r="B2" i="62"/>
  <c r="B2" i="51"/>
  <c r="B2" i="40"/>
  <c r="B2" i="29"/>
  <c r="B2" i="18"/>
  <c r="B2" i="122"/>
  <c r="B2" i="111"/>
  <c r="B2" i="100"/>
  <c r="B2" i="89"/>
  <c r="B2" i="78"/>
  <c r="B2" i="67"/>
  <c r="B2" i="56"/>
  <c r="B2" i="45"/>
  <c r="B2" i="34"/>
  <c r="B2" i="23"/>
  <c r="B2" i="127"/>
  <c r="B2" i="116"/>
  <c r="B2" i="105"/>
  <c r="B2" i="94"/>
  <c r="B2" i="83"/>
  <c r="B2" i="72"/>
  <c r="B2" i="61"/>
  <c r="B2" i="50"/>
  <c r="B2" i="39"/>
  <c r="B2" i="28"/>
  <c r="B2" i="17"/>
  <c r="B2" i="121"/>
  <c r="B2" i="110"/>
  <c r="B2" i="99"/>
  <c r="B2" i="88"/>
  <c r="B2" i="77"/>
  <c r="B2" i="66"/>
  <c r="B2" i="55"/>
  <c r="B2" i="44"/>
  <c r="B2" i="33"/>
  <c r="B2" i="22"/>
  <c r="B2" i="126"/>
  <c r="B2" i="115"/>
  <c r="B2" i="104"/>
  <c r="B2" i="93"/>
  <c r="B2" i="82"/>
  <c r="B2" i="71"/>
  <c r="B2" i="60"/>
  <c r="B2" i="49"/>
  <c r="B2" i="38"/>
  <c r="B2" i="27"/>
  <c r="B2" i="16"/>
  <c r="B2" i="120"/>
  <c r="B2" i="109"/>
  <c r="B2" i="98"/>
  <c r="B2" i="87"/>
  <c r="B2" i="76"/>
  <c r="B2" i="65"/>
  <c r="B2" i="54"/>
  <c r="B2" i="43"/>
  <c r="B2" i="32"/>
  <c r="B2" i="21"/>
  <c r="B2" i="125"/>
  <c r="B2" i="108"/>
  <c r="B2" i="81"/>
  <c r="B2" i="114"/>
  <c r="B2" i="20"/>
  <c r="B2" i="80"/>
  <c r="B2" i="53"/>
  <c r="B2" i="26"/>
  <c r="B2" i="86"/>
  <c r="B2" i="119"/>
  <c r="B2" i="92"/>
  <c r="B2" i="25"/>
  <c r="B2" i="58"/>
  <c r="B2" i="91"/>
  <c r="B2" i="64"/>
  <c r="B2" i="103"/>
  <c r="B2" i="130"/>
  <c r="B2" i="69"/>
  <c r="B2" i="42"/>
  <c r="B2" i="102"/>
  <c r="B2" i="75"/>
  <c r="B2" i="48"/>
  <c r="B2" i="47"/>
  <c r="B2" i="113"/>
  <c r="B2" i="59"/>
  <c r="B2" i="31"/>
  <c r="B2" i="37"/>
  <c r="B2" i="124"/>
  <c r="B2" i="97"/>
  <c r="B2" i="70"/>
  <c r="B2" i="36"/>
  <c r="B2" i="14"/>
  <c r="B2" i="9" l="1"/>
  <c r="B2" i="10"/>
  <c r="B2" i="7"/>
</calcChain>
</file>

<file path=xl/sharedStrings.xml><?xml version="1.0" encoding="utf-8"?>
<sst xmlns="http://schemas.openxmlformats.org/spreadsheetml/2006/main" count="5759" uniqueCount="765">
  <si>
    <t>Government Actuary's Department</t>
  </si>
  <si>
    <t>Workbook:</t>
  </si>
  <si>
    <t>Worksheet:</t>
  </si>
  <si>
    <t>Cover</t>
  </si>
  <si>
    <t>Specification</t>
  </si>
  <si>
    <t>Sheet</t>
  </si>
  <si>
    <t>Description</t>
  </si>
  <si>
    <t>Purpose of spreadsheet</t>
  </si>
  <si>
    <t>This sheet sets out the purpose of the spreadsheet and includes caveats on the use of the spreadsheet.</t>
  </si>
  <si>
    <t xml:space="preserve">Version Control </t>
  </si>
  <si>
    <t>This sheet is used to show which factor tables have been updated since the last issued version of the consolidated factor spreadsheet.</t>
  </si>
  <si>
    <t>Assumptions</t>
  </si>
  <si>
    <t>This sheet lists the assumptions that were used to derive the factor tables.</t>
  </si>
  <si>
    <t>Factor List</t>
  </si>
  <si>
    <t xml:space="preserve">This sheet lists the full suite of factors that are in force together with the following information: </t>
  </si>
  <si>
    <t>x-101 and onwards</t>
  </si>
  <si>
    <t>The 100 series factors contain the club transfer factors. Each different type of club transfer factor is set out on a separate sheet starting with sheet x-101, where x relates to the scheme section (if applicable).</t>
  </si>
  <si>
    <t>x-201 and onwards</t>
  </si>
  <si>
    <t>The 200 series factors contain the non club transfer factors. Each different type of non club transfer factor is set out on a separate sheet starting with sheet x-201, where x relates to the scheme section (if applicable).</t>
  </si>
  <si>
    <t>x-301 and onwards</t>
  </si>
  <si>
    <t>The 300 series factors contain the pension sharing on divorce factors. Each different type of pension sharing on divorce factor is set out on a separate sheet starting with sheet x-301, where x relates to the scheme section (if applicable).</t>
  </si>
  <si>
    <t>x-401 and onwards</t>
  </si>
  <si>
    <t>The 400 series factors contain the early of late retirement factors. Each different type of early or late retirement factor is set out on a separate sheet starting with sheet x-401, where x relates to the scheme section (if applicable).</t>
  </si>
  <si>
    <t>x-501 and onwards</t>
  </si>
  <si>
    <t>The 500 series factors contain the commutation factors. Each different type of commutation factor is set out on a separate sheet starting with sheet x-501, where x relates to the scheme section (if applicable).</t>
  </si>
  <si>
    <t>x-601 and onwards</t>
  </si>
  <si>
    <t>The 600 series factors contain the scheme pays factors. Each different type of scheme pays factor is set out on a separate sheet starting with sheet x-601, where x relates to the scheme section (if applicable).</t>
  </si>
  <si>
    <t>x-701 and onwards</t>
  </si>
  <si>
    <t>The 700 series factors contain the additional benefit or additional contribution factors. Each different type of additional benefit or additional contribution factor is set out on a separate sheet starting with sheet x-701, where x relates to the scheme section (if applicable).</t>
  </si>
  <si>
    <t>x-801 and onwards</t>
  </si>
  <si>
    <t>The 800 series factors contain the other scheme specific factors. Each different type of other scheme specific factor is set out on a separate sheet starting with sheet x-801, where x relates to the scheme section (if applicable).</t>
  </si>
  <si>
    <t>Civil Servants and Others Pension Scheme (CSOPS)</t>
  </si>
  <si>
    <t>Principal Civil Service Pension Scheme (PCSPS)</t>
  </si>
  <si>
    <t xml:space="preserve">This spreadsheet should not be made available online without the express permission of GAD. </t>
  </si>
  <si>
    <t xml:space="preserve">This spreadsheet is password protected. </t>
  </si>
  <si>
    <t>Version control</t>
  </si>
  <si>
    <t>Version control on this sheet commences with the 2017/18 factor review (version 2018-1)</t>
  </si>
  <si>
    <t>Provides the following new factor tables:</t>
  </si>
  <si>
    <t>Provides the following revised factors:</t>
  </si>
  <si>
    <t>Factors still to follow:</t>
  </si>
  <si>
    <t>Methodology changes:</t>
  </si>
  <si>
    <t>Date modified:</t>
  </si>
  <si>
    <t>Provides the following updated factor tables:</t>
  </si>
  <si>
    <t>Date Modified:</t>
  </si>
  <si>
    <t>Assumptions underlying factors</t>
  </si>
  <si>
    <t>2026 factor review set</t>
  </si>
  <si>
    <t>2023 factor review set</t>
  </si>
  <si>
    <t>Discount rate net of CPI</t>
  </si>
  <si>
    <t>2% pa</t>
  </si>
  <si>
    <t>1.7% pa</t>
  </si>
  <si>
    <t>Discount rate net of post88 GMP</t>
  </si>
  <si>
    <t>2.452% pa</t>
  </si>
  <si>
    <t>2.302% pa</t>
  </si>
  <si>
    <t>Nominal discount rate</t>
  </si>
  <si>
    <t>3.734% pa</t>
  </si>
  <si>
    <t>CPI</t>
  </si>
  <si>
    <t>Post 88 GMP increases</t>
  </si>
  <si>
    <t>1.55% pa</t>
  </si>
  <si>
    <t>1.4% pa</t>
  </si>
  <si>
    <t>RPI</t>
  </si>
  <si>
    <t>2.145% pa</t>
  </si>
  <si>
    <t>3.15% pa pre 2030
2.1% pa post 2030</t>
  </si>
  <si>
    <t>RPI capped at 5% pa</t>
  </si>
  <si>
    <t>n/a</t>
  </si>
  <si>
    <t>Long-term earnings growth</t>
  </si>
  <si>
    <t>3.8% pa</t>
  </si>
  <si>
    <t>Allowance for short term salary increases</t>
  </si>
  <si>
    <t>Nil</t>
  </si>
  <si>
    <t>CARE scheme in-service revaluation</t>
  </si>
  <si>
    <t>Male pensioners</t>
  </si>
  <si>
    <t>100% of S4NMA_M</t>
  </si>
  <si>
    <t>100% of S3NMA_M</t>
  </si>
  <si>
    <t>Female pensioners</t>
  </si>
  <si>
    <t>101% of S4NFA_H</t>
  </si>
  <si>
    <t>96% of S3NFA_H</t>
  </si>
  <si>
    <t>Male pensioners (ill-health)</t>
  </si>
  <si>
    <t>N/A</t>
  </si>
  <si>
    <t>Female pensioners (ill-health)</t>
  </si>
  <si>
    <t>Male dependants</t>
  </si>
  <si>
    <t>83% of S4DMA</t>
  </si>
  <si>
    <t>81% of S3DMA</t>
  </si>
  <si>
    <t>Female dependants</t>
  </si>
  <si>
    <t>102% of S4DFA_VL</t>
  </si>
  <si>
    <t>93% of S3DFA</t>
  </si>
  <si>
    <t>Future mortality improvements</t>
  </si>
  <si>
    <t>Based on ONS 2022 principal UK population projections</t>
  </si>
  <si>
    <t>Based on ONS 2020 principal UK population projections</t>
  </si>
  <si>
    <t>Year of use</t>
  </si>
  <si>
    <t>Proportion of male and female members for unisex factors</t>
  </si>
  <si>
    <t>Members: 50% male, 50% female
Dependants: 50% male, 50% female</t>
  </si>
  <si>
    <t>Expense loading</t>
  </si>
  <si>
    <t>Allowance for short-term dependants’ pensions</t>
  </si>
  <si>
    <t>Normal pension age in the 2015 scheme</t>
  </si>
  <si>
    <t>In line with HMT valuation directions</t>
  </si>
  <si>
    <t>Proportion partnered at retirement</t>
  </si>
  <si>
    <t>Generally in line with proposed 2024 valuation assumptions
100% for options where the member can purchase additional dependant benefits</t>
  </si>
  <si>
    <t>Generally in line with 2020 valuation assumptions
100% for options where the member can purchase additional dependant benefits</t>
  </si>
  <si>
    <t>Age difference between member and partner</t>
  </si>
  <si>
    <t>Male: 3 years older than partner
Female: 2 years younger than partner</t>
  </si>
  <si>
    <t>Rates of ill-health retirement</t>
  </si>
  <si>
    <t>In line with proposed 2024 valuation assumptions</t>
  </si>
  <si>
    <t>in line with 2020 valuation assumptions</t>
  </si>
  <si>
    <t>Mortality before retirement</t>
  </si>
  <si>
    <t>Rates of leaving service</t>
  </si>
  <si>
    <t>Retirement ages</t>
  </si>
  <si>
    <t>All retirements take place at normal pension age</t>
  </si>
  <si>
    <t>Salary scale for transfers-in</t>
  </si>
  <si>
    <t>Not applicable</t>
  </si>
  <si>
    <t>Allowance for commutation</t>
  </si>
  <si>
    <t>Factor list</t>
  </si>
  <si>
    <t>Link to Tables</t>
  </si>
  <si>
    <t>Scheme</t>
  </si>
  <si>
    <t>Section</t>
  </si>
  <si>
    <t>Factor Type</t>
  </si>
  <si>
    <t>Gender</t>
  </si>
  <si>
    <t>Factor Age/Period Definition</t>
  </si>
  <si>
    <t>Section Number (x)</t>
  </si>
  <si>
    <t>Series Number</t>
  </si>
  <si>
    <t>Table Reference
(Section-Series Number)</t>
  </si>
  <si>
    <t>Table Reference in Guidance</t>
  </si>
  <si>
    <t>Related Factor Guidance</t>
  </si>
  <si>
    <t>Date Factors Issued to Client</t>
  </si>
  <si>
    <t>Date Factors Implemented (if known)</t>
  </si>
  <si>
    <t>Factor Status</t>
  </si>
  <si>
    <t>Assumption set</t>
  </si>
  <si>
    <t>Alpha</t>
  </si>
  <si>
    <t>CETV</t>
  </si>
  <si>
    <t>Non club Alpha CETV factors for pension age of 60</t>
  </si>
  <si>
    <t>Male &amp; Female</t>
  </si>
  <si>
    <t>Age last birthday</t>
  </si>
  <si>
    <t>0-201</t>
  </si>
  <si>
    <t>P2CETV60</t>
  </si>
  <si>
    <t>Issued</t>
  </si>
  <si>
    <t>Non club Alpha CETV factors for pension age of 65</t>
  </si>
  <si>
    <t>0-202</t>
  </si>
  <si>
    <t>P2CETV65</t>
  </si>
  <si>
    <t>Non club Alpha CETV factors for pension age of 66</t>
  </si>
  <si>
    <t>0-203</t>
  </si>
  <si>
    <t>P2CETV66</t>
  </si>
  <si>
    <t>Non club Alpha CETV factors for pension age 67</t>
  </si>
  <si>
    <t>0-204</t>
  </si>
  <si>
    <t>P2CETV67</t>
  </si>
  <si>
    <t>Non club Alpha CETV factors for pension age 68</t>
  </si>
  <si>
    <t>0-205</t>
  </si>
  <si>
    <t>P2CETV68</t>
  </si>
  <si>
    <t>Classic, Classic Plus and Premium</t>
  </si>
  <si>
    <t>CETV factors for normal pension age of 60 - classic, classic plus and premium</t>
  </si>
  <si>
    <t>1-207</t>
  </si>
  <si>
    <t>P1CETV60</t>
  </si>
  <si>
    <t>CETV factors for normal pension age of 65 - classic, classic plus and premium</t>
  </si>
  <si>
    <t>1-208</t>
  </si>
  <si>
    <t>P1CETV65</t>
  </si>
  <si>
    <t>Nuvos</t>
  </si>
  <si>
    <t>CETV factors for normal pension age of 65 - nuvos</t>
  </si>
  <si>
    <t>1-209</t>
  </si>
  <si>
    <t>P1CETVN</t>
  </si>
  <si>
    <t>Classic</t>
  </si>
  <si>
    <t>CETV factors for added pension benefits - Classic</t>
  </si>
  <si>
    <t>1-211</t>
  </si>
  <si>
    <t>P1CETVAPC</t>
  </si>
  <si>
    <t>Classic Plus and Premium</t>
  </si>
  <si>
    <t>CETV factors for added pension benefits - classic plus and premium</t>
  </si>
  <si>
    <t>1-212</t>
  </si>
  <si>
    <t>P1CETVAPP</t>
  </si>
  <si>
    <t>Alpha revaluation factors</t>
  </si>
  <si>
    <t>Unisex</t>
  </si>
  <si>
    <t>Number of 1 Aprils between Calculation Date and NPA</t>
  </si>
  <si>
    <t>0-213</t>
  </si>
  <si>
    <t>P2CETVREVAL</t>
  </si>
  <si>
    <t>Nuvos revaluation factors</t>
  </si>
  <si>
    <t>1-214</t>
  </si>
  <si>
    <t>P1CETVREVAL</t>
  </si>
  <si>
    <t>TV In (non-club)</t>
  </si>
  <si>
    <t>Non Club alpha transfers in factors for NPA of 65</t>
  </si>
  <si>
    <t>Age</t>
  </si>
  <si>
    <t>0-215</t>
  </si>
  <si>
    <t>P2TVIN65</t>
  </si>
  <si>
    <t>Non Club alpha transfers in factors for NPA of 66</t>
  </si>
  <si>
    <t>0-216</t>
  </si>
  <si>
    <t>P2TVIN66</t>
  </si>
  <si>
    <t>Non Club alpha transfers in factors for NPA of 67</t>
  </si>
  <si>
    <t>0-217</t>
  </si>
  <si>
    <t>P2TVIN67</t>
  </si>
  <si>
    <t>Non Club alpha transfers in factors for NPA of 68</t>
  </si>
  <si>
    <t>0-218</t>
  </si>
  <si>
    <t>P2TVIN68</t>
  </si>
  <si>
    <t xml:space="preserve">Non-club alpha Revaluation factors </t>
  </si>
  <si>
    <t>Number of 1 Aprils</t>
  </si>
  <si>
    <t>0-223</t>
  </si>
  <si>
    <t>P2TVINREVAL</t>
  </si>
  <si>
    <t>Pensioner CE</t>
  </si>
  <si>
    <t>Pensioner cash equivalents on divorce factors - pensioners not on ill health</t>
  </si>
  <si>
    <t>0-301</t>
  </si>
  <si>
    <t>P2CENH1</t>
  </si>
  <si>
    <t>Pensioner cash equivalents on divorce factors - pensioners on ill health</t>
  </si>
  <si>
    <t>0-302</t>
  </si>
  <si>
    <t>P2CEIH1</t>
  </si>
  <si>
    <t>All Sections</t>
  </si>
  <si>
    <t>Pensioner cash equivalents on divorce factors - pensioner not on ill health</t>
  </si>
  <si>
    <t>1-303</t>
  </si>
  <si>
    <t>P1CENH1</t>
  </si>
  <si>
    <t>1-304</t>
  </si>
  <si>
    <t>P1CEIH1</t>
  </si>
  <si>
    <t>Pension Credit</t>
  </si>
  <si>
    <t xml:space="preserve">Alpha - factors to convert pension credit to pension for a male pension credit member </t>
  </si>
  <si>
    <t>Male</t>
  </si>
  <si>
    <t>Age last birthday at relevant date</t>
  </si>
  <si>
    <t>0-305A</t>
  </si>
  <si>
    <t>P2PCM1</t>
  </si>
  <si>
    <t xml:space="preserve">Alpha - factors to convert pension credit to pension for a female pension credit member </t>
  </si>
  <si>
    <t>Female</t>
  </si>
  <si>
    <t>0-305B</t>
  </si>
  <si>
    <t>P2PCF1</t>
  </si>
  <si>
    <t>PCSPS - factors to convert pension credit to pension for a classic, classic plus or premium pension credit member</t>
  </si>
  <si>
    <t>1-306</t>
  </si>
  <si>
    <t>P1PCCP1</t>
  </si>
  <si>
    <t>Nuvos - factors to convert pension credit to pension for a nuvos pension credit member</t>
  </si>
  <si>
    <t>1-307</t>
  </si>
  <si>
    <t>P1PCNU1</t>
  </si>
  <si>
    <t>ERF</t>
  </si>
  <si>
    <t>Early payment reduction factors for EEPA 60</t>
  </si>
  <si>
    <t>Age at early retirement (complete years and months, ignoring part months)</t>
  </si>
  <si>
    <t>0-401</t>
  </si>
  <si>
    <t>P2ER60</t>
  </si>
  <si>
    <t>Early payment reduction factors for NPA/EPA 65</t>
  </si>
  <si>
    <t>0-402</t>
  </si>
  <si>
    <t>P2ER65</t>
  </si>
  <si>
    <t>Early payment reduction factors for NPA/EPA 66</t>
  </si>
  <si>
    <t>0-403</t>
  </si>
  <si>
    <t>P2ER66</t>
  </si>
  <si>
    <t>Early payment reduction factors for NPA/EPA 67</t>
  </si>
  <si>
    <t>0-404</t>
  </si>
  <si>
    <t>P2ER67</t>
  </si>
  <si>
    <t>Early payment reduction factors for NPA/EPA 68</t>
  </si>
  <si>
    <t>0-405</t>
  </si>
  <si>
    <t>P2ER68</t>
  </si>
  <si>
    <t>Classic and Premium</t>
  </si>
  <si>
    <t xml:space="preserve">Early retirement for all members except for those retiring before age 55 whose deemed date for pension increases is in an earlier financial year than when the date of early retirement occurs. (Circumstance 1) - Classic and Premium NPA 60 members. Factors for calculating the actuarially reduced pension </t>
  </si>
  <si>
    <t>Age at early retirement (in years and completed months)</t>
  </si>
  <si>
    <t>1-406</t>
  </si>
  <si>
    <t>P1ER60PEN1</t>
  </si>
  <si>
    <t xml:space="preserve">Early retirement for all members except for those retiring before age 55 whose deemed date for pension increases is in an earlier financial year than when the date of early retirement occurs. (Circumstance 1) - Classic NPA 60 members. Factors for calculating the actuarially reduced lump sum </t>
  </si>
  <si>
    <t>1-407</t>
  </si>
  <si>
    <t>P1ER60LS1</t>
  </si>
  <si>
    <t xml:space="preserve">Early retirement for members retiring before age 55 whose deemed date for pension increases is in an earlier financial year than when the date of early retirement occurs. (Circumstance 2) - Classic and Premium NPA 60 members. Factors for calculating the actuarially reduced pension </t>
  </si>
  <si>
    <t>1-408</t>
  </si>
  <si>
    <t>P1ER60PEN2</t>
  </si>
  <si>
    <t xml:space="preserve">Early retirement for members retiring before age 55 whose deemed date for pension increases is in an earlier financial year than when the date of early retirement occurs. (Circumstance 2) - Classic NPA 60 members. Factors for calculating the actuarially reduced lump sum </t>
  </si>
  <si>
    <t>1-409A</t>
  </si>
  <si>
    <t>P1ER60LS2 - Table B</t>
  </si>
  <si>
    <t>1-409B</t>
  </si>
  <si>
    <t>P1ER60LS2 - Table C</t>
  </si>
  <si>
    <t xml:space="preserve">Early retirement for all members except for those retiring before age 55 whose deemed date for pension increases is in an earlier financial year than when the date of early retirement occurs. (Circumstance 1) - Classic and Premium NPA 65 members. Factors for calculating the actuarially reduced pension </t>
  </si>
  <si>
    <t>1-410</t>
  </si>
  <si>
    <t>P1ER65PEN1</t>
  </si>
  <si>
    <t xml:space="preserve">Early retirement for all members except for those retiring before age 55 whose deemed date for pension increases is in an earlier financial year than when the date of early retirement occurs. (Circumstance 1) - Classic NPA 65 members. Factors for calculating the actuarially reduced lump sum </t>
  </si>
  <si>
    <t>1-411</t>
  </si>
  <si>
    <t>P1ER65LS1</t>
  </si>
  <si>
    <t xml:space="preserve">Early retirement for members before age 55 whose deemed date for pension increases is in an earlier financial year than when the date of early retirement occurs. (Circumstance 2) - Classic and Premium NPA 65 members. Factors for calculating the actuarially reduced pension </t>
  </si>
  <si>
    <t>1-412</t>
  </si>
  <si>
    <t>P1ER65PEN2</t>
  </si>
  <si>
    <t xml:space="preserve">Early retirement for members retiring before age 55 whose deemed date for pension increases is in an earlier financial year than when the date of early retirement occurs. (Circumstance 2) - Classic NPA 65 members. Factors for calculating the actuarially reduced lump sum </t>
  </si>
  <si>
    <t>1-413A</t>
  </si>
  <si>
    <t>P1ER65LS2 - Table B</t>
  </si>
  <si>
    <t>1-413B</t>
  </si>
  <si>
    <t>P1ER65LS2 - Table C</t>
  </si>
  <si>
    <t>Early retirement from nuvos scheme</t>
  </si>
  <si>
    <t>Determine age at retirement in years and complete months and subtract from 65 to determine period taken early</t>
  </si>
  <si>
    <t>4-414</t>
  </si>
  <si>
    <t>P1ER65NUV</t>
  </si>
  <si>
    <t>LRF</t>
  </si>
  <si>
    <t>Age addition factors across various NPA/EPAs - for use with all descriptions of pension except added (self only) pension</t>
  </si>
  <si>
    <t>Age at late retirement (in years and completed months)</t>
  </si>
  <si>
    <t>0-415</t>
  </si>
  <si>
    <t>P2AA1</t>
  </si>
  <si>
    <t>29 June 2023 (Extended table issued 15 September 2023)</t>
  </si>
  <si>
    <t>Age addition factors across various NPA/EPAs - for use with added (self only) pension</t>
  </si>
  <si>
    <t>0-416</t>
  </si>
  <si>
    <t>P2AA2</t>
  </si>
  <si>
    <t>Age addition factors in Nuvos</t>
  </si>
  <si>
    <t>Age last birthday at the date of retirement</t>
  </si>
  <si>
    <t>1-417</t>
  </si>
  <si>
    <t>P1AANUV</t>
  </si>
  <si>
    <t>Late Payment Supplement factors for Nuvos</t>
  </si>
  <si>
    <t>Period (in complete months) between NPA (or if later, from date member became a deferred member) and eventual retirement age. Ignore part months.</t>
  </si>
  <si>
    <t>1-418</t>
  </si>
  <si>
    <t>P1LPSNUV</t>
  </si>
  <si>
    <t>Late payment Supplement Factors across various NPAs for use where member's and contingent partner's pension will receive a LPS</t>
  </si>
  <si>
    <t>0-419</t>
  </si>
  <si>
    <t>P2LPS1</t>
  </si>
  <si>
    <t>Late payment supplement factors across various NPAs - for use with added (self only) pension</t>
  </si>
  <si>
    <t>0-420</t>
  </si>
  <si>
    <t>P2LPS2</t>
  </si>
  <si>
    <t>Early retirement for all members except for those retiring before age 55 whose deemed date for PI is in an earlier financial year then when date of ER occurs</t>
  </si>
  <si>
    <t>1-421</t>
  </si>
  <si>
    <t>F</t>
  </si>
  <si>
    <t>Triv Comm</t>
  </si>
  <si>
    <t>Trivial Commutation Factors (Amount of lump sum for every £1 of pension)</t>
  </si>
  <si>
    <t>0-501</t>
  </si>
  <si>
    <t>P2TC1</t>
  </si>
  <si>
    <t>Classic: Trivial commutation factors - Amount of lump sum for every £1 of pension</t>
  </si>
  <si>
    <t>1-502</t>
  </si>
  <si>
    <t>P1TCCL1</t>
  </si>
  <si>
    <t>Premium and Nuvos</t>
  </si>
  <si>
    <t>Premium and nuvos: trivial Commutation factors - Amount of lump sum for every £1 of pension</t>
  </si>
  <si>
    <t>1-503</t>
  </si>
  <si>
    <t>P1TCPN1</t>
  </si>
  <si>
    <t>Inverse Comm</t>
  </si>
  <si>
    <t>Classic: inverse commutation factors (Amount of additional pension for every £100 of lump sum)</t>
  </si>
  <si>
    <t>Age at retirement in years and complete months</t>
  </si>
  <si>
    <t>1-504</t>
  </si>
  <si>
    <t>P1IC1</t>
  </si>
  <si>
    <t>Classic: inverse commutation - age adjustment factor</t>
  </si>
  <si>
    <t>1-505</t>
  </si>
  <si>
    <t>P1IC2</t>
  </si>
  <si>
    <t>Scheme pays AA</t>
  </si>
  <si>
    <t>Alpha scheme pays factors - all NPAs</t>
  </si>
  <si>
    <t>0-601</t>
  </si>
  <si>
    <t>A1</t>
  </si>
  <si>
    <t>Pensioner members (normal health) - Scheme pays factors - All NPAs</t>
  </si>
  <si>
    <t>0-602</t>
  </si>
  <si>
    <t>D1</t>
  </si>
  <si>
    <t>Pensioner members (ill health) - Scheme pays factors - All NPAs</t>
  </si>
  <si>
    <t>0-603</t>
  </si>
  <si>
    <t>D2</t>
  </si>
  <si>
    <t>Classic and Premium scheme pays factors (NPA 60 and NPA 65)</t>
  </si>
  <si>
    <t>1-604</t>
  </si>
  <si>
    <t xml:space="preserve"> A1</t>
  </si>
  <si>
    <t>Nuvos scheme pays factors - NPA 65</t>
  </si>
  <si>
    <t>1-605</t>
  </si>
  <si>
    <t>A2</t>
  </si>
  <si>
    <t>Reduction to pension offset on ill health retirement - all sections</t>
  </si>
  <si>
    <t>Years until NPA at date of retirement</t>
  </si>
  <si>
    <t>1-606</t>
  </si>
  <si>
    <t>B1</t>
  </si>
  <si>
    <t>Scheme pays AA LRF</t>
  </si>
  <si>
    <t>Increases to pension and lump sum offset for retirement after NPA 60</t>
  </si>
  <si>
    <t>Years after NPA at date of retirement</t>
  </si>
  <si>
    <t>1-607A</t>
  </si>
  <si>
    <t>C1</t>
  </si>
  <si>
    <t>Increases to pension and lump sum offset for retirement after NPA 65</t>
  </si>
  <si>
    <t>1-607B</t>
  </si>
  <si>
    <t>Scheme pays factors where the member has already retired in normal health</t>
  </si>
  <si>
    <t>1-608</t>
  </si>
  <si>
    <t>Scheme pays factors where the member has already retired in ill health</t>
  </si>
  <si>
    <t>1-609</t>
  </si>
  <si>
    <t>Reduction to pension offset on ill health retirement</t>
  </si>
  <si>
    <t>0-610</t>
  </si>
  <si>
    <t>Increases to pension offset for retirement after NPA</t>
  </si>
  <si>
    <t>0-611</t>
  </si>
  <si>
    <t>Scheme pays LTA</t>
  </si>
  <si>
    <t>Factors to calculate pension offset for members retiring in normal health where Lifetime Allowance charge payable</t>
  </si>
  <si>
    <t>0-612</t>
  </si>
  <si>
    <t>P2LTANH</t>
  </si>
  <si>
    <t>Withdrawn</t>
  </si>
  <si>
    <t>Factors to calculate pension offset for members retiring in ill health where Lifetime Allowance charge payable</t>
  </si>
  <si>
    <t>0-613</t>
  </si>
  <si>
    <t>P2LTAIH</t>
  </si>
  <si>
    <t xml:space="preserve">Factors to calculate pension offset for members retiring in normal health where Lifetime Allowance charge payable. </t>
  </si>
  <si>
    <t>1-614</t>
  </si>
  <si>
    <t>P1LTANH</t>
  </si>
  <si>
    <t>1-615</t>
  </si>
  <si>
    <t>P1LTAIH</t>
  </si>
  <si>
    <t>0-616</t>
  </si>
  <si>
    <t>1-617</t>
  </si>
  <si>
    <t>A3</t>
  </si>
  <si>
    <t>ARBO</t>
  </si>
  <si>
    <t>Factors for actuarial reduction buy out (ARBO) for alpha members - Alpha ARBO factors for pension age of 60</t>
  </si>
  <si>
    <t>Age at early retirement</t>
  </si>
  <si>
    <t>0-701</t>
  </si>
  <si>
    <t>P2ARBO60</t>
  </si>
  <si>
    <t>Factors for actuarial reduction buy out (ARBO) for alpha members - Alpha ARBO factors for pension age of 65</t>
  </si>
  <si>
    <t>0-702</t>
  </si>
  <si>
    <t>P2ARBO65</t>
  </si>
  <si>
    <t>Factors for actuarial reduction buy out (ARBO) for alpha members - Alpha ARBO factors for pension age of 66</t>
  </si>
  <si>
    <t>0-703</t>
  </si>
  <si>
    <t>P2ARBO66</t>
  </si>
  <si>
    <t>Factors for actuarial reduction buy out (ARBO) for alpha members - Alpha ARBO factors for pension age of 67</t>
  </si>
  <si>
    <t>0-704</t>
  </si>
  <si>
    <t>P2ARBO67</t>
  </si>
  <si>
    <t>Factors for actuarial reduction buy out (ARBO) for alpha members - Alpha ARBO factors for pension age of 68</t>
  </si>
  <si>
    <t>0-705</t>
  </si>
  <si>
    <t>P2ARBO68</t>
  </si>
  <si>
    <t>Factors for actuarial reduction buy out (ARBO) - ARBO factors for classic or premium members with an NPA of 60</t>
  </si>
  <si>
    <t>1-706</t>
  </si>
  <si>
    <t>P1ARBO60</t>
  </si>
  <si>
    <t>Factors for actuarial reduction buy out (ARBO) - ARBO factors for classic or premium members with an NPA of 65</t>
  </si>
  <si>
    <t>1-707</t>
  </si>
  <si>
    <t>P1ARBO65FS</t>
  </si>
  <si>
    <t>Factors for actuarial reduction buy out (ARBO) - ARBO factors for nuvos members</t>
  </si>
  <si>
    <t>1-708</t>
  </si>
  <si>
    <t>P1ARBO65NUV</t>
  </si>
  <si>
    <t>Factors for actuarial reduction buy out (ARBO) - ARBO factors for nuvos pension credit members</t>
  </si>
  <si>
    <t>1-709</t>
  </si>
  <si>
    <t>P1ARBO60NUV</t>
  </si>
  <si>
    <t>ARBO before age 55 with PI deemed date before early retirement - Gx factors for all members</t>
  </si>
  <si>
    <t>1-710</t>
  </si>
  <si>
    <t>P1ARBOGX</t>
  </si>
  <si>
    <t>ARBO before age 55 with PI deemed date before early retirement - Hx factors for all members</t>
  </si>
  <si>
    <t>1-711</t>
  </si>
  <si>
    <t>P1ARBOHX</t>
  </si>
  <si>
    <t xml:space="preserve">Classic and Premium </t>
  </si>
  <si>
    <t>ARBO before age 55 with PI deemed date before early retirement - Fx factors for classic or premium members with NPA60</t>
  </si>
  <si>
    <t>1-712</t>
  </si>
  <si>
    <t>ARBO before age 55 with PI deemed date before early retirement - Fx factors for classic or premium members with NPA65</t>
  </si>
  <si>
    <t>1-713</t>
  </si>
  <si>
    <t>Added pension</t>
  </si>
  <si>
    <t>Alpha added pension by lump sum factors for normal pension age of 65</t>
  </si>
  <si>
    <t>Male and Female</t>
  </si>
  <si>
    <t>0-714</t>
  </si>
  <si>
    <t>P2APLS65</t>
  </si>
  <si>
    <t>Alpha Added Pension by lump sum factors for normal pension age of 66</t>
  </si>
  <si>
    <t>0-715</t>
  </si>
  <si>
    <t>P2APLS66</t>
  </si>
  <si>
    <t>Alpha Added Pension by lump sum factors for normal pension age of 67</t>
  </si>
  <si>
    <t>0-716</t>
  </si>
  <si>
    <t>P2APLS67</t>
  </si>
  <si>
    <t>Alpha Added Pension by lump sum for normal pension age of 68</t>
  </si>
  <si>
    <t>0-717</t>
  </si>
  <si>
    <t>P2APLS68</t>
  </si>
  <si>
    <t>Alpha Added Pension by periodical contribution factors for normal pension age of 65</t>
  </si>
  <si>
    <t>0-718</t>
  </si>
  <si>
    <t>P2APPC65</t>
  </si>
  <si>
    <t>Alpha Added Pension by periodical contribution factors for normal pension age of 66</t>
  </si>
  <si>
    <t>0-719</t>
  </si>
  <si>
    <t>P2APPC66</t>
  </si>
  <si>
    <t>Alpha Added Pension by periodical contribution factors for normal pension age of 67</t>
  </si>
  <si>
    <t>0-720</t>
  </si>
  <si>
    <t>P2APPC67</t>
  </si>
  <si>
    <t>Alpha Added Pension by periodical contribution factors for normal pension age of 68</t>
  </si>
  <si>
    <t>0-721</t>
  </si>
  <si>
    <t>P2APPC68</t>
  </si>
  <si>
    <t>Added Pension by periodical contribution factors for Classic</t>
  </si>
  <si>
    <t>1-725</t>
  </si>
  <si>
    <t>P1APPCCL1</t>
  </si>
  <si>
    <t xml:space="preserve">Added Pension by periodical contribution factors for Classic Plus and Premium </t>
  </si>
  <si>
    <t>1-726</t>
  </si>
  <si>
    <t>P1APPCCP1</t>
  </si>
  <si>
    <t>Added Pension by periodical contribution factors for Nuvos</t>
  </si>
  <si>
    <t>1-727</t>
  </si>
  <si>
    <t>P1APPCNU1</t>
  </si>
  <si>
    <t>Alpha Added Pension revaluation factors</t>
  </si>
  <si>
    <t>0-728</t>
  </si>
  <si>
    <t>Table 9</t>
  </si>
  <si>
    <t>All sections</t>
  </si>
  <si>
    <t xml:space="preserve">Added pension revaluation factors </t>
  </si>
  <si>
    <t>1-729</t>
  </si>
  <si>
    <t>Table 7</t>
  </si>
  <si>
    <t>EPA</t>
  </si>
  <si>
    <t>Contribution rates for EPA options - Retire 1 year early: NPA 65</t>
  </si>
  <si>
    <t>Age (complete years, ignoring part years) and NPA (in complete years and complete months, ignoring part
months)</t>
  </si>
  <si>
    <t>0-730A</t>
  </si>
  <si>
    <t>P2EPA1</t>
  </si>
  <si>
    <t>Contribution rates for EPA options - Retire 1 year early: NPA 66</t>
  </si>
  <si>
    <t>0-730B</t>
  </si>
  <si>
    <t>Contribution rates for EPA options - Retire 1 year early: NPA 67</t>
  </si>
  <si>
    <t>0-730C</t>
  </si>
  <si>
    <t>Contribution rates for EPA options - Retire 1 year early: NPA 68</t>
  </si>
  <si>
    <t>Age (complete years, ignoring part years)</t>
  </si>
  <si>
    <t>0-730D</t>
  </si>
  <si>
    <t>Contribution rates for EPA options - Retire 2 year early: NPA 66</t>
  </si>
  <si>
    <t>0-731A</t>
  </si>
  <si>
    <t>P2EPA2</t>
  </si>
  <si>
    <t>Contribution rates for EPA options - Retire 3 year early: NPA 67</t>
  </si>
  <si>
    <t>0-732A</t>
  </si>
  <si>
    <t>P2EPA3</t>
  </si>
  <si>
    <t>EEPA</t>
  </si>
  <si>
    <t>Contribution rates for EEPA options - NPA 65 to 66</t>
  </si>
  <si>
    <t>0-733A</t>
  </si>
  <si>
    <t>P2EEPA65</t>
  </si>
  <si>
    <t>Contribution rates for EEPA options - NPA 66 to 67</t>
  </si>
  <si>
    <t>0-733B</t>
  </si>
  <si>
    <t>Contribution rates for EEPA options - NPA 67 to 68</t>
  </si>
  <si>
    <t>0-733C</t>
  </si>
  <si>
    <t>Contribution rates for EEPA options - NPA 68</t>
  </si>
  <si>
    <t>0-733D</t>
  </si>
  <si>
    <t>EEPA and EPA options for alpha members
Contribution rates, 'headroom' calculation factors and guidance - All NPAs</t>
  </si>
  <si>
    <t>0-734</t>
  </si>
  <si>
    <t>P2EEPA60</t>
  </si>
  <si>
    <t>EPA and EEPA</t>
  </si>
  <si>
    <t>Headroom' factors - Prospective accrual accumulation factor
Period between Option commencement date and EPA (or EEPA) (in years and months, ignoring part months)</t>
  </si>
  <si>
    <t>Years</t>
  </si>
  <si>
    <t>0-735</t>
  </si>
  <si>
    <t>P2HR1</t>
  </si>
  <si>
    <t>Headroom' factors - Revaluation factor</t>
  </si>
  <si>
    <t>Number of years (ignoring part years) between Option commencement date and EPA (or EEPA)</t>
  </si>
  <si>
    <t>0-736</t>
  </si>
  <si>
    <t>P2HRRev1</t>
  </si>
  <si>
    <t>Allocation</t>
  </si>
  <si>
    <t>Alpha Allocation Pension factors for male member in favour of his wife or other female dependant</t>
  </si>
  <si>
    <t>Age of beneficiary/Age of officer</t>
  </si>
  <si>
    <t>0-801</t>
  </si>
  <si>
    <t>Table P2ALC1</t>
  </si>
  <si>
    <t>Alpha Allocation Pension factors for female member in favour of her husband or other male dependant</t>
  </si>
  <si>
    <t>0-802</t>
  </si>
  <si>
    <t>Table P2ALC2</t>
  </si>
  <si>
    <t>Alpha Allocation factors for male member in favour of a male dependant</t>
  </si>
  <si>
    <t>0-803</t>
  </si>
  <si>
    <t>Table P2ALC3</t>
  </si>
  <si>
    <t>Alpha Allocation factors for female member in favour of a female dependant</t>
  </si>
  <si>
    <t>0-804</t>
  </si>
  <si>
    <t>Table P2ALC4</t>
  </si>
  <si>
    <t>Pension Allocation factors for male member in favour of his wife or other female dependant</t>
  </si>
  <si>
    <t>1-805</t>
  </si>
  <si>
    <t>Table P1ALC1</t>
  </si>
  <si>
    <t xml:space="preserve">Pension Allocation factors for female member in favour of her husband or other male dependant </t>
  </si>
  <si>
    <t>1-806</t>
  </si>
  <si>
    <t>Table P1ALC2</t>
  </si>
  <si>
    <t xml:space="preserve">Pension Allocation factors for male member in favour of a male dependant  </t>
  </si>
  <si>
    <t>1-807</t>
  </si>
  <si>
    <t>Table P1ALC3</t>
  </si>
  <si>
    <t xml:space="preserve">Pension Allocation factors for female member in favour of a female dependant </t>
  </si>
  <si>
    <t>1-808</t>
  </si>
  <si>
    <t>Table P1ALC4</t>
  </si>
  <si>
    <t>CILON</t>
  </si>
  <si>
    <t>CILON factors for compensation for pension loss</t>
  </si>
  <si>
    <t>Age (years) on last day of service</t>
  </si>
  <si>
    <t>0-810</t>
  </si>
  <si>
    <t>Table 1: P2CIL1</t>
  </si>
  <si>
    <t>WPS refunds</t>
  </si>
  <si>
    <t>WPS refunds – Factors to calculate the premium for members retiring in normal health</t>
  </si>
  <si>
    <t>1-811</t>
  </si>
  <si>
    <t>P1WPS_NH1</t>
  </si>
  <si>
    <t>WPS refunds – Factors to calculate the premium for members retiring early in ill health</t>
  </si>
  <si>
    <t>1-812</t>
  </si>
  <si>
    <t>P1WPS_IH1</t>
  </si>
  <si>
    <t>Classic Plus</t>
  </si>
  <si>
    <t>WPS refunds – Factors to calculate the additional reduction for classic plus members retiring in normal health</t>
  </si>
  <si>
    <t>1-813</t>
  </si>
  <si>
    <t>P1WPS_NH2</t>
  </si>
  <si>
    <t>WPS refunds – Factors to calculate the additional reduction for classic plus members retiring early in ill health</t>
  </si>
  <si>
    <t>1-814</t>
  </si>
  <si>
    <t>P1WPS_IH2</t>
  </si>
  <si>
    <t>GMP test</t>
  </si>
  <si>
    <t>GMP test factors</t>
  </si>
  <si>
    <t>1-815</t>
  </si>
  <si>
    <t>GMP</t>
  </si>
  <si>
    <t>Principal Civil Servants Pension Scheme (PCSPS)</t>
  </si>
  <si>
    <t>Classic plus</t>
  </si>
  <si>
    <t>1-816</t>
  </si>
  <si>
    <t>Data Item</t>
  </si>
  <si>
    <t>Factor Table Information</t>
  </si>
  <si>
    <t>Client</t>
  </si>
  <si>
    <t>Section Number</t>
  </si>
  <si>
    <t>Table Reference</t>
  </si>
  <si>
    <t>Related Factor Table Reference</t>
  </si>
  <si>
    <t>Assumption Set</t>
  </si>
  <si>
    <t>Male - Member's pension</t>
  </si>
  <si>
    <t>Male - Partner's pension</t>
  </si>
  <si>
    <t>Female - Member's pension</t>
  </si>
  <si>
    <t>Female - Partner's pension</t>
  </si>
  <si>
    <t xml:space="preserve">Male - Partner's pension </t>
  </si>
  <si>
    <t>Male - Deduction for NI modification</t>
  </si>
  <si>
    <t>Male - Lump sum</t>
  </si>
  <si>
    <t>Female - Deduction for NI modification</t>
  </si>
  <si>
    <t>Female - Lump sum</t>
  </si>
  <si>
    <t>Male - member's factor</t>
  </si>
  <si>
    <t>Male - Partner's pension factor</t>
  </si>
  <si>
    <t>Male - Member + spouse's pension factor</t>
  </si>
  <si>
    <t>Female - member's factor</t>
  </si>
  <si>
    <t>Female - Partner's pension factor</t>
  </si>
  <si>
    <t>Female - Member + spouse's pension factor</t>
  </si>
  <si>
    <t>Male - Member's pension factor</t>
  </si>
  <si>
    <t>Female - Member's pension factor</t>
  </si>
  <si>
    <t>Factor</t>
  </si>
  <si>
    <t>Member's pension factor - Male</t>
  </si>
  <si>
    <t>Partner's pension factor - Male</t>
  </si>
  <si>
    <t>Member's pension factor - Female</t>
  </si>
  <si>
    <t>Partner's pension factor - Female</t>
  </si>
  <si>
    <t>Male - Gross pension of £1 a year</t>
  </si>
  <si>
    <t>Male - Partner's pension of £1 a year</t>
  </si>
  <si>
    <t>Male - Deduction for GMP of £1 a year (pre 88)</t>
  </si>
  <si>
    <t>Male - Deduction for GMP of £1 a year (post 88)</t>
  </si>
  <si>
    <t>Female - Gross pension of £1 a year</t>
  </si>
  <si>
    <t>Female - Partner's pension of £1 a year</t>
  </si>
  <si>
    <t>Female - Deduction for GMP of £1 a year (pre 88)</t>
  </si>
  <si>
    <t>Female - Deduction for GMP of £1 a year (post 88)</t>
  </si>
  <si>
    <t>Male - Deduction for GMP of £1 a year (Pre 88)</t>
  </si>
  <si>
    <t>Male - Deduction for GMP of £1 a year (Post 88)</t>
  </si>
  <si>
    <t>Female - Deduction for GMP of £1 a year (Pre 88)</t>
  </si>
  <si>
    <t>Female - Deduction for GMP of £1 a year (Post 88)</t>
  </si>
  <si>
    <t>Male - Deduction for NI modification of £1 a year</t>
  </si>
  <si>
    <t>Female - Deduction for NI modification of £1 a year</t>
  </si>
  <si>
    <t xml:space="preserve">Gross pension at £1 a year with NPA 65 </t>
  </si>
  <si>
    <t>Gross pension at £1 a year with NPA 66</t>
  </si>
  <si>
    <t>Gross pension at £1 a year with NPA 67</t>
  </si>
  <si>
    <t>Gross pension at £1 a year with NPA 68</t>
  </si>
  <si>
    <t>Gross pension at £1 a year with NPA 65</t>
  </si>
  <si>
    <t>Male - Gross pension at £1 a year: classic, classic plus or premium pension credit member</t>
  </si>
  <si>
    <t>Male - Lump sum of £1: classic pension credit member</t>
  </si>
  <si>
    <t>Female - Gross pension at £1 a year: classic, classic plus or premium pension credit member</t>
  </si>
  <si>
    <t>Female - Lump sum of £1: classic pension credit member</t>
  </si>
  <si>
    <t>Male - Gross pension of £1 a year: nuvos pension credit member</t>
  </si>
  <si>
    <t>Female - Gross pension of £1 a year: nuvos pension credit member</t>
  </si>
  <si>
    <t>Months/Age</t>
  </si>
  <si>
    <t>Factors are simple reductions of</t>
  </si>
  <si>
    <t>For the first 3 years that the member retires early</t>
  </si>
  <si>
    <t>For the next 3 years</t>
  </si>
  <si>
    <t>For each year above 6 years that the member retires early.</t>
  </si>
  <si>
    <t>Age Last</t>
  </si>
  <si>
    <t>Appropriate percentage</t>
  </si>
  <si>
    <t>65 to 66</t>
  </si>
  <si>
    <t>67 to 70</t>
  </si>
  <si>
    <t>71 and over</t>
  </si>
  <si>
    <t>65 to 69</t>
  </si>
  <si>
    <t>70 to 75</t>
  </si>
  <si>
    <t>76 and over</t>
  </si>
  <si>
    <t>NPA</t>
  </si>
  <si>
    <t>Former contributing member's and dependant's pension (Column 1)</t>
  </si>
  <si>
    <t>Dependant's pension (Column 2)</t>
  </si>
  <si>
    <t>Pension credit member's pension (Column 3)</t>
  </si>
  <si>
    <t>Member's and spouse's pension (Column 1)</t>
  </si>
  <si>
    <t>Member pension - Male member (Column 1)</t>
  </si>
  <si>
    <t>Member pension - Female member (column 2)</t>
  </si>
  <si>
    <t>Member and Spouse - Male member (Column 3)</t>
  </si>
  <si>
    <t>Member and Spouse - Female member (Column 4)</t>
  </si>
  <si>
    <t>from</t>
  </si>
  <si>
    <t>50 years and 0 months to 50 years and 5 months</t>
  </si>
  <si>
    <t>50 years and 6 months to 50 years and 11 months</t>
  </si>
  <si>
    <t>51 years and 0 months to 51 years and 5 months</t>
  </si>
  <si>
    <t>51 years and 6 months to 51 years and 11 months</t>
  </si>
  <si>
    <t>52 years and 0 months to 52 years and 5 months</t>
  </si>
  <si>
    <t>52 years and 6 months to 52 years and 11 months</t>
  </si>
  <si>
    <t>53 years and 0 months to 53 years and 5 months</t>
  </si>
  <si>
    <t>53 years and 6 months to 53 years and 11 months</t>
  </si>
  <si>
    <t>54 years and 0 months to 54 years and 5 months</t>
  </si>
  <si>
    <t>54 years and 6 months to 54 years and 11 months</t>
  </si>
  <si>
    <t>55 years and 0 months to 55 years and 5 months</t>
  </si>
  <si>
    <t>55 years and 6 months to 55 years and 11 months</t>
  </si>
  <si>
    <t>56 years and 0 months to 56 years and 5 months</t>
  </si>
  <si>
    <t>56 years and 6 months to 56 years and 11 months</t>
  </si>
  <si>
    <t>57 years and 0 months to 57 years and 5 months</t>
  </si>
  <si>
    <t>57 years and 6 months to 57 years and 11 months</t>
  </si>
  <si>
    <t>58 years and 0 months to 58 years and 5 months</t>
  </si>
  <si>
    <t>58 years and 6 months to 58 years and 11 months</t>
  </si>
  <si>
    <t>59 years and 0 months to 59 years and 5 months</t>
  </si>
  <si>
    <t xml:space="preserve">59 years and 6 months to 59 years and 11 months </t>
  </si>
  <si>
    <t>60 years and 0 months to 60 years and 5 months</t>
  </si>
  <si>
    <t>60 years and 6 months to 60 years and 11 months</t>
  </si>
  <si>
    <t>61 years and 0 months to 61 years and 5 months</t>
  </si>
  <si>
    <t>61 years and 6 months to 61 years and 11 months</t>
  </si>
  <si>
    <t>62 years and 0 months to 62 years and 5 months</t>
  </si>
  <si>
    <t>62 years and 6 months to 62 years and 11 months</t>
  </si>
  <si>
    <t>63 years and 0 months to 63 years and 5 months</t>
  </si>
  <si>
    <t>63 years and 6 months to 63 years and 11 months</t>
  </si>
  <si>
    <t>64 years and 0 months to 64 years and 5 months</t>
  </si>
  <si>
    <t>64 years and 6 months to 64 years and 11 months</t>
  </si>
  <si>
    <t>65 years and 0 months to 65 years and 5 months</t>
  </si>
  <si>
    <t>65 years and 6 months to 65 years and 11 months</t>
  </si>
  <si>
    <t xml:space="preserve">66 years and 0 months to 66 years and 5 months </t>
  </si>
  <si>
    <t>66 years and 6 months to 66 years and 11 months</t>
  </si>
  <si>
    <t>67 years and 0 months to 67 years and 5 monmths</t>
  </si>
  <si>
    <t>67 years and 6 months to 67 years and 11 months</t>
  </si>
  <si>
    <t>68 years and 0 months to 68 years and 5 months</t>
  </si>
  <si>
    <t>68 years and 6 months to 68 years and 11 months</t>
  </si>
  <si>
    <t>69 years and 0 months to 69 years and 5 months</t>
  </si>
  <si>
    <t>69 years and 6 months to 69 years and 11 months</t>
  </si>
  <si>
    <t>70 years and 0 months to 70 years and 5 months</t>
  </si>
  <si>
    <t>70 years and 6 months to 70 years and 11 months</t>
  </si>
  <si>
    <t>71 years and 0 months to 71 years and 5 months</t>
  </si>
  <si>
    <t>71 years and 6 months to 71 years and 11 months</t>
  </si>
  <si>
    <t>72 years and 0 months to 72 years and 5 months</t>
  </si>
  <si>
    <t>72 years and 6 months to 72 years and 11 months</t>
  </si>
  <si>
    <t>73 years and 0 months to 73 years and 5 months</t>
  </si>
  <si>
    <t>73 years and 6 months to 73 years and 11 months</t>
  </si>
  <si>
    <t>74 years and 0 months to 74 years and 5 months</t>
  </si>
  <si>
    <t>74 years and 6 months to 74 years and 11 months</t>
  </si>
  <si>
    <t>Item</t>
  </si>
  <si>
    <t>Percentage reduction per year</t>
  </si>
  <si>
    <t>Age reduction</t>
  </si>
  <si>
    <t xml:space="preserve">Note that the amount of extra pension should be adjusted where the member and spouse pension will both be increased (columns 3 and 4) and the member is more than 10 years older than their spouse.  The adjustment is a reduction of 0.5% for each complete year in excess of 10 years that the member is older than the spouse. </t>
  </si>
  <si>
    <t>Male NPA 65 Factor</t>
  </si>
  <si>
    <t>Female NPA 65 Factor</t>
  </si>
  <si>
    <t>Male NPA 66 Factor</t>
  </si>
  <si>
    <t>Female NPA 66 Factor</t>
  </si>
  <si>
    <t>Male NPA 67 Factor</t>
  </si>
  <si>
    <t>Female NPA 67 Factor</t>
  </si>
  <si>
    <t>Male NPA 68 Factor</t>
  </si>
  <si>
    <t>Female NPA 68 Factor</t>
  </si>
  <si>
    <t>Male NPA 60 - Pension Factor</t>
  </si>
  <si>
    <t>Male NPA 60 - Lump Sum Factor</t>
  </si>
  <si>
    <t>Female NPA 60 - Pension Factor</t>
  </si>
  <si>
    <t>Female NPA 60 - Lump Sum Factor</t>
  </si>
  <si>
    <t>Male NPA 65 - Pension Factor</t>
  </si>
  <si>
    <t>Male NPA 65 - Lump Sum Factor</t>
  </si>
  <si>
    <t>Female NPA 65 - Pension Factor</t>
  </si>
  <si>
    <t>Female NPA 65 - Lump Sum Factor</t>
  </si>
  <si>
    <t>Years Early</t>
  </si>
  <si>
    <t>Years Late</t>
  </si>
  <si>
    <t>NPA 60 Pension Factor</t>
  </si>
  <si>
    <t>NPA 60 Lump Sum Factor</t>
  </si>
  <si>
    <t>NPA 65 Pension Factor</t>
  </si>
  <si>
    <t>NPA 65 Lump Sum Factor</t>
  </si>
  <si>
    <t>Male Factor</t>
  </si>
  <si>
    <t>Female Factor</t>
  </si>
  <si>
    <t>Section(s)</t>
  </si>
  <si>
    <t>Scheme Number</t>
  </si>
  <si>
    <t>Table Reference Guidance</t>
  </si>
  <si>
    <t>Member's pension factor - Males</t>
  </si>
  <si>
    <t>Member's pension factor - Females</t>
  </si>
  <si>
    <t>Member + Spouse - Unisex</t>
  </si>
  <si>
    <t>Member + Spouse</t>
  </si>
  <si>
    <t>Age/Months</t>
  </si>
  <si>
    <t>P2EPA1 
Normal Pension Age 68 (years and whole months (rounded up))</t>
  </si>
  <si>
    <t>Contribution rates for EPA options - Retire 2 year early: NPA 68</t>
  </si>
  <si>
    <t>0-731C</t>
  </si>
  <si>
    <t>P2EPA2 
Normal Pension Age 68 (years and whole months (rounded up))</t>
  </si>
  <si>
    <t>Contribution rates for EPA options - Retire 3 year early: NPA 68</t>
  </si>
  <si>
    <t>0-732B</t>
  </si>
  <si>
    <t>P2EPA3 
Normal Pension Age 67 (years and whole months (rounded up))</t>
  </si>
  <si>
    <t>Years/Months Early</t>
  </si>
  <si>
    <t>Age of beneficiary \ Age of officer</t>
  </si>
  <si>
    <t>NPA 65</t>
  </si>
  <si>
    <t>NPA 66</t>
  </si>
  <si>
    <t>NPA 67</t>
  </si>
  <si>
    <t>NPA 68</t>
  </si>
  <si>
    <t>20 and under</t>
  </si>
  <si>
    <t>60 and above</t>
  </si>
  <si>
    <t>Age last birthday (at the relevant date)</t>
  </si>
  <si>
    <t>29 and under</t>
  </si>
  <si>
    <t>30-39</t>
  </si>
  <si>
    <t>40-49</t>
  </si>
  <si>
    <t>50 and over</t>
  </si>
  <si>
    <t>4.04% pa</t>
  </si>
  <si>
    <t>Version 2018 - 1 (9 November 2018)</t>
  </si>
  <si>
    <t>x-200 and x-300 series</t>
  </si>
  <si>
    <t>Confirms that the following factor table is no longer required by CO:</t>
  </si>
  <si>
    <t>x-100, x-400, x-500, x-600, x-700, and x800 series</t>
  </si>
  <si>
    <t>None - table should be used with existing guidance notes as referenced</t>
  </si>
  <si>
    <t>Version 2018 - 2 (7 December 2018)</t>
  </si>
  <si>
    <t>x-300, x-400, x-500, x-600, x-700 (AP and EPA/EEPA only)</t>
  </si>
  <si>
    <t>x-700(ARBO), and x800 series</t>
  </si>
  <si>
    <t>Version 2018 - 3 (21 December 2018)</t>
  </si>
  <si>
    <t>x-200 (215-223) (TV in factors only)</t>
  </si>
  <si>
    <t>Version 2019 - 1 (11 March 2019)</t>
  </si>
  <si>
    <t>x-100 (Club factors), x-700 (ARBO: 701-713), and x800 series (Allocation: 801 to 808, CILON factors: 809 and 810, and WPS refund factors: 811 to 814)</t>
  </si>
  <si>
    <t>None</t>
  </si>
  <si>
    <t>Version 2023-01</t>
  </si>
  <si>
    <t>x-201 to x-214, x-301 to x-307, x-601 to x-617</t>
  </si>
  <si>
    <t>x-206 and x-210 removed (GMP factors only)</t>
  </si>
  <si>
    <t>Version 2023-02</t>
  </si>
  <si>
    <t>x-215 to x-218</t>
  </si>
  <si>
    <t>x-223</t>
  </si>
  <si>
    <t>x-401 to x-421</t>
  </si>
  <si>
    <t>Withdrawn factor tables:</t>
  </si>
  <si>
    <t>x-219 to x-222 (final salary/nuvos transfer in factors)</t>
  </si>
  <si>
    <t>Version 2023-03</t>
  </si>
  <si>
    <t>x-501 to x-504</t>
  </si>
  <si>
    <t>x-701 to x-713</t>
  </si>
  <si>
    <t>Version 2023-04</t>
  </si>
  <si>
    <t>Club 2023 Tables 2-6 (copies of updated Club factors)</t>
  </si>
  <si>
    <t>x-714 to x-721, x-725 to x-736</t>
  </si>
  <si>
    <t>x-801 to x-808, x-810 to x-814</t>
  </si>
  <si>
    <t>x-809 (legacy scheme CILON factors),</t>
  </si>
  <si>
    <t>x-722 to x-724 (legacy AP LS factors),</t>
  </si>
  <si>
    <t>x-101 to x-110 (Old Club factors. These have been replaced by Club 2023 Tables 2 to 6).</t>
  </si>
  <si>
    <t>Version 2025-01</t>
  </si>
  <si>
    <t>x-505, x-815, x-816</t>
  </si>
  <si>
    <t>Other changes:</t>
  </si>
  <si>
    <t>The key assumptions underlying the factors have been added on a separate tab called "Assumptions".</t>
  </si>
  <si>
    <t>Version 2025-02</t>
  </si>
  <si>
    <t>x-612, x-613, x-614, x-615</t>
  </si>
  <si>
    <t>Updated to remove LTA tables</t>
  </si>
  <si>
    <t>Version 2026-01</t>
  </si>
  <si>
    <t>x-201 to x-205, x-207 to x-209, x-211 to x-214, x-301 to x-307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</si>
</sst>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00"/>
    <numFmt numFmtId="165" formatCode="0.0%"/>
  </numFmts>
  <fonts count="38" x14ac:knownFonts="1">
    <font>
      <sz val="10"/>
      <name val="Arial"/>
      <family val="2"/>
    </font>
    <font>
      <sz val="11"/>
      <color theme="1"/>
      <name val="Arial"/>
      <family val="2"/>
      <scheme val="minor"/>
    </font>
    <font>
      <b/>
      <sz val="12"/>
      <name val="Arial"/>
      <family val="2"/>
    </font>
    <font>
      <sz val="12"/>
      <color theme="8"/>
      <name val="Arial"/>
      <family val="2"/>
    </font>
    <font>
      <sz val="12"/>
      <color rgb="FF000000"/>
      <name val="Arial"/>
      <family val="2"/>
    </font>
    <font>
      <b/>
      <sz val="12"/>
      <color rgb="FF000000"/>
      <name val="Arial"/>
      <family val="2"/>
    </font>
    <font>
      <sz val="12"/>
      <color theme="9"/>
      <name val="Arial"/>
      <family val="2"/>
    </font>
    <font>
      <sz val="10"/>
      <name val="Arial"/>
      <family val="2"/>
    </font>
    <font>
      <b/>
      <sz val="11"/>
      <color rgb="FFFA7D00"/>
      <name val="Arial"/>
      <family val="2"/>
      <scheme val="minor"/>
    </font>
    <font>
      <i/>
      <sz val="11"/>
      <color rgb="FF7F7F7F"/>
      <name val="Arial"/>
      <family val="2"/>
      <scheme val="minor"/>
    </font>
    <font>
      <sz val="11"/>
      <color theme="9" tint="0.39994506668294322"/>
      <name val="Arial"/>
      <family val="2"/>
      <scheme val="minor"/>
    </font>
    <font>
      <sz val="10"/>
      <color theme="0"/>
      <name val="Arial"/>
      <family val="2"/>
    </font>
    <font>
      <sz val="18"/>
      <color theme="3"/>
      <name val="Arial"/>
      <family val="2"/>
      <scheme val="major"/>
    </font>
    <font>
      <b/>
      <sz val="15"/>
      <color theme="3"/>
      <name val="Arial"/>
      <family val="2"/>
    </font>
    <font>
      <b/>
      <sz val="13"/>
      <color theme="3"/>
      <name val="Arial"/>
      <family val="2"/>
    </font>
    <font>
      <b/>
      <sz val="11"/>
      <color theme="3"/>
      <name val="Arial"/>
      <family val="2"/>
    </font>
    <font>
      <sz val="12"/>
      <color rgb="FF006100"/>
      <name val="Arial"/>
      <family val="2"/>
    </font>
    <font>
      <sz val="12"/>
      <color rgb="FF9C0006"/>
      <name val="Arial"/>
      <family val="2"/>
    </font>
    <font>
      <b/>
      <sz val="12"/>
      <color rgb="FF3F3F3F"/>
      <name val="Arial"/>
      <family val="2"/>
    </font>
    <font>
      <sz val="12"/>
      <color rgb="FFFA7D00"/>
      <name val="Arial"/>
      <family val="2"/>
    </font>
    <font>
      <b/>
      <sz val="12"/>
      <color theme="0"/>
      <name val="Arial"/>
      <family val="2"/>
    </font>
    <font>
      <sz val="12"/>
      <color rgb="FFFF0000"/>
      <name val="Arial"/>
      <family val="2"/>
    </font>
    <font>
      <b/>
      <sz val="12"/>
      <color theme="1"/>
      <name val="Arial"/>
      <family val="2"/>
    </font>
    <font>
      <sz val="12"/>
      <color theme="7"/>
      <name val="Arial"/>
      <family val="2"/>
    </font>
    <font>
      <sz val="12"/>
      <color theme="6"/>
      <name val="Arial"/>
      <family val="2"/>
    </font>
    <font>
      <u/>
      <sz val="10"/>
      <color theme="10"/>
      <name val="Arial"/>
      <family val="2"/>
    </font>
    <font>
      <sz val="12"/>
      <color theme="3"/>
      <name val="Arial"/>
      <family val="2"/>
    </font>
    <font>
      <b/>
      <sz val="16"/>
      <color rgb="FF000000"/>
      <name val="Arial"/>
      <family val="2"/>
    </font>
    <font>
      <b/>
      <sz val="12"/>
      <color rgb="FF00635B"/>
      <name val="Arial"/>
      <family val="2"/>
    </font>
    <font>
      <b/>
      <sz val="10"/>
      <color rgb="FF808080"/>
      <name val="Arial"/>
      <family val="2"/>
    </font>
    <font>
      <sz val="10"/>
      <color rgb="FF808080"/>
      <name val="Arial"/>
      <family val="2"/>
    </font>
    <font>
      <u/>
      <sz val="10"/>
      <color rgb="FF0070C0"/>
      <name val="Arial"/>
      <family val="2"/>
    </font>
    <font>
      <b/>
      <sz val="10"/>
      <name val="Arial"/>
      <family val="2"/>
    </font>
    <font>
      <b/>
      <sz val="10"/>
      <color rgb="FF000000"/>
      <name val="Arial"/>
      <family val="2"/>
    </font>
    <font>
      <sz val="10"/>
      <color rgb="FF000000"/>
      <name val="Arial"/>
      <family val="2"/>
    </font>
    <font>
      <sz val="8"/>
      <name val="Arial"/>
      <family val="2"/>
    </font>
    <font>
      <b/>
      <sz val="10"/>
      <color rgb="FF757171"/>
      <name val="Arial"/>
      <family val="2"/>
    </font>
    <font>
      <sz val="10"/>
      <color rgb="FF757171"/>
      <name val="Arial"/>
      <family val="2"/>
    </font>
  </fonts>
  <fills count="17">
    <fill>
      <patternFill patternType="none"/>
    </fill>
    <fill>
      <patternFill patternType="gray125"/>
    </fill>
    <fill>
      <patternFill patternType="solid">
        <fgColor theme="9"/>
        <bgColor indexed="64"/>
      </patternFill>
    </fill>
    <fill>
      <patternFill patternType="solid">
        <fgColor theme="8" tint="0.59999389629810485"/>
        <bgColor indexed="64"/>
      </patternFill>
    </fill>
    <fill>
      <patternFill patternType="solid">
        <fgColor theme="4" tint="0.499984740745262"/>
        <bgColor indexed="64"/>
      </patternFill>
    </fill>
    <fill>
      <patternFill patternType="solid">
        <fgColor rgb="FFF2F2F2"/>
      </patternFill>
    </fill>
    <fill>
      <patternFill patternType="solid">
        <fgColor theme="4" tint="0.79998168889431442"/>
        <bgColor indexed="65"/>
      </patternFill>
    </fill>
    <fill>
      <patternFill patternType="solid">
        <fgColor theme="4" tint="0.59999389629810485"/>
        <bgColor indexed="65"/>
      </patternFill>
    </fill>
    <fill>
      <patternFill patternType="solid">
        <fgColor rgb="FFC6EFCE"/>
      </patternFill>
    </fill>
    <fill>
      <patternFill patternType="solid">
        <fgColor rgb="FFFFC7CE"/>
      </patternFill>
    </fill>
    <fill>
      <patternFill patternType="solid">
        <fgColor rgb="FFA5A5A5"/>
      </patternFill>
    </fill>
    <fill>
      <patternFill patternType="solid">
        <fgColor theme="2" tint="0.59999389629810485"/>
        <bgColor indexed="64"/>
      </patternFill>
    </fill>
    <fill>
      <patternFill patternType="solid">
        <fgColor theme="4" tint="0.59999389629810485"/>
        <bgColor indexed="64"/>
      </patternFill>
    </fill>
    <fill>
      <patternFill patternType="solid">
        <fgColor rgb="FFE3E3E3"/>
        <bgColor rgb="FF000000"/>
      </patternFill>
    </fill>
    <fill>
      <patternFill patternType="solid">
        <fgColor rgb="FFF7F7F7"/>
        <bgColor rgb="FF000000"/>
      </patternFill>
    </fill>
    <fill>
      <patternFill patternType="solid">
        <fgColor rgb="FFD9D9D9"/>
        <bgColor rgb="FF000000"/>
      </patternFill>
    </fill>
    <fill>
      <patternFill patternType="solid">
        <fgColor rgb="FFEDEDED"/>
        <bgColor rgb="FF000000"/>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3">
    <xf numFmtId="0" fontId="0" fillId="0" borderId="0" applyNumberFormat="0" applyFill="0" applyBorder="0" applyAlignment="0" applyProtection="0"/>
    <xf numFmtId="0" fontId="8" fillId="5" borderId="2" applyNumberFormat="0" applyAlignment="0" applyProtection="0"/>
    <xf numFmtId="0" fontId="9" fillId="0" borderId="0" applyNumberFormat="0" applyFill="0" applyBorder="0" applyAlignment="0" applyProtection="0"/>
    <xf numFmtId="0" fontId="1" fillId="6" borderId="0" applyNumberFormat="0" applyBorder="0" applyAlignment="0" applyProtection="0"/>
    <xf numFmtId="0" fontId="1" fillId="7" borderId="0" applyNumberFormat="0" applyBorder="0" applyAlignment="0" applyProtection="0"/>
    <xf numFmtId="9" fontId="7" fillId="0" borderId="0" applyFont="0" applyFill="0" applyBorder="0" applyAlignment="0" applyProtection="0"/>
    <xf numFmtId="0" fontId="10" fillId="0" borderId="2" applyNumberFormat="0" applyAlignment="0" applyProtection="0"/>
    <xf numFmtId="0" fontId="11" fillId="2" borderId="3" applyNumberFormat="0" applyAlignment="0" applyProtection="0"/>
    <xf numFmtId="0" fontId="12" fillId="0" borderId="0" applyNumberFormat="0" applyFill="0" applyBorder="0" applyAlignment="0" applyProtection="0"/>
    <xf numFmtId="0" fontId="13" fillId="0" borderId="4" applyNumberFormat="0" applyFill="0" applyAlignment="0" applyProtection="0"/>
    <xf numFmtId="0" fontId="14" fillId="0" borderId="5" applyNumberFormat="0" applyFill="0" applyAlignment="0" applyProtection="0"/>
    <xf numFmtId="0" fontId="15" fillId="0" borderId="6" applyNumberFormat="0" applyFill="0" applyAlignment="0" applyProtection="0"/>
    <xf numFmtId="0" fontId="15" fillId="0" borderId="0" applyNumberFormat="0" applyFill="0" applyBorder="0" applyAlignment="0" applyProtection="0"/>
    <xf numFmtId="0" fontId="16" fillId="8" borderId="0" applyNumberFormat="0" applyBorder="0" applyAlignment="0" applyProtection="0"/>
    <xf numFmtId="0" fontId="17" fillId="9" borderId="0" applyNumberFormat="0" applyBorder="0" applyAlignment="0" applyProtection="0"/>
    <xf numFmtId="0" fontId="7" fillId="0" borderId="0"/>
    <xf numFmtId="0" fontId="18" fillId="5" borderId="7" applyNumberFormat="0" applyAlignment="0" applyProtection="0"/>
    <xf numFmtId="0" fontId="19" fillId="0" borderId="8" applyNumberFormat="0" applyFill="0" applyAlignment="0" applyProtection="0"/>
    <xf numFmtId="0" fontId="20" fillId="10" borderId="9" applyNumberFormat="0" applyAlignment="0" applyProtection="0"/>
    <xf numFmtId="0" fontId="21" fillId="0" borderId="0" applyNumberFormat="0" applyFill="0" applyBorder="0" applyAlignment="0" applyProtection="0"/>
    <xf numFmtId="0" fontId="22" fillId="0" borderId="10" applyNumberFormat="0" applyFill="0" applyAlignment="0" applyProtection="0"/>
    <xf numFmtId="0" fontId="4" fillId="0" borderId="1">
      <alignment horizontal="left" vertical="top" wrapText="1"/>
    </xf>
    <xf numFmtId="0" fontId="6" fillId="0" borderId="1">
      <alignment horizontal="left" vertical="top" wrapText="1"/>
    </xf>
    <xf numFmtId="0" fontId="24" fillId="0" borderId="1">
      <alignment horizontal="left" vertical="top" wrapText="1"/>
    </xf>
    <xf numFmtId="0" fontId="26" fillId="0" borderId="1">
      <alignment horizontal="left" vertical="top" wrapText="1"/>
    </xf>
    <xf numFmtId="0" fontId="3" fillId="0" borderId="1">
      <alignment horizontal="left" vertical="top" wrapText="1"/>
    </xf>
    <xf numFmtId="0" fontId="2" fillId="4" borderId="1">
      <alignment horizontal="left" vertical="top" wrapText="1"/>
    </xf>
    <xf numFmtId="0" fontId="22" fillId="0" borderId="1">
      <alignment horizontal="left" vertical="top" wrapText="1"/>
    </xf>
    <xf numFmtId="0" fontId="23" fillId="0" borderId="1">
      <alignment horizontal="left" vertical="top" wrapText="1"/>
    </xf>
    <xf numFmtId="0" fontId="25" fillId="0" borderId="0" applyNumberFormat="0" applyFill="0" applyBorder="0" applyAlignment="0" applyProtection="0"/>
    <xf numFmtId="0" fontId="31" fillId="0" borderId="0" applyNumberFormat="0" applyFill="0" applyBorder="0" applyAlignment="0" applyProtection="0"/>
    <xf numFmtId="0" fontId="7" fillId="0" borderId="0"/>
    <xf numFmtId="9" fontId="7" fillId="0" borderId="0" applyFont="0" applyFill="0" applyBorder="0" applyAlignment="0" applyProtection="0"/>
  </cellStyleXfs>
  <cellXfs count="102">
    <xf numFmtId="0" fontId="0" fillId="0" borderId="0" xfId="0"/>
    <xf numFmtId="0" fontId="4" fillId="0" borderId="0" xfId="0" applyFont="1"/>
    <xf numFmtId="0" fontId="27" fillId="0" borderId="0" xfId="0" applyFont="1"/>
    <xf numFmtId="0" fontId="28" fillId="0" borderId="0" xfId="0" applyFont="1"/>
    <xf numFmtId="0" fontId="4" fillId="0" borderId="0" xfId="0" applyFont="1" applyAlignment="1">
      <alignment wrapText="1"/>
    </xf>
    <xf numFmtId="0" fontId="28" fillId="0" borderId="0" xfId="0" applyFont="1" applyAlignment="1">
      <alignment wrapText="1"/>
    </xf>
    <xf numFmtId="0" fontId="5" fillId="0" borderId="0" xfId="0" applyFont="1" applyAlignment="1">
      <alignment wrapText="1"/>
    </xf>
    <xf numFmtId="0" fontId="4" fillId="0" borderId="14" xfId="0" applyFont="1" applyBorder="1"/>
    <xf numFmtId="0" fontId="4" fillId="0" borderId="12" xfId="0" applyFont="1" applyBorder="1"/>
    <xf numFmtId="0" fontId="4" fillId="0" borderId="12" xfId="0" applyFont="1" applyBorder="1" applyAlignment="1">
      <alignment wrapText="1"/>
    </xf>
    <xf numFmtId="0" fontId="4" fillId="0" borderId="16" xfId="0" applyFont="1" applyBorder="1" applyAlignment="1">
      <alignment wrapText="1"/>
    </xf>
    <xf numFmtId="0" fontId="27" fillId="0" borderId="0" xfId="0" applyFont="1" applyAlignment="1">
      <alignment horizontal="left" indent="1"/>
    </xf>
    <xf numFmtId="0" fontId="4" fillId="0" borderId="0" xfId="0" applyFont="1" applyAlignment="1">
      <alignment horizontal="left" indent="1"/>
    </xf>
    <xf numFmtId="0" fontId="5" fillId="0" borderId="0" xfId="0" applyFont="1" applyAlignment="1">
      <alignment horizontal="left" indent="1"/>
    </xf>
    <xf numFmtId="0" fontId="4" fillId="11" borderId="0" xfId="0" applyFont="1" applyFill="1" applyAlignment="1">
      <alignment horizontal="left" indent="1"/>
    </xf>
    <xf numFmtId="0" fontId="4" fillId="12" borderId="0" xfId="0" applyFont="1" applyFill="1" applyAlignment="1">
      <alignment horizontal="left" indent="1"/>
    </xf>
    <xf numFmtId="0" fontId="4" fillId="3" borderId="0" xfId="0" applyFont="1" applyFill="1" applyAlignment="1">
      <alignment horizontal="left" indent="1"/>
    </xf>
    <xf numFmtId="0" fontId="5" fillId="0" borderId="13" xfId="0" applyFont="1" applyBorder="1" applyAlignment="1">
      <alignment horizontal="left" indent="1"/>
    </xf>
    <xf numFmtId="0" fontId="4" fillId="0" borderId="11" xfId="0" applyFont="1" applyBorder="1" applyAlignment="1">
      <alignment horizontal="left" indent="1"/>
    </xf>
    <xf numFmtId="0" fontId="4" fillId="0" borderId="15" xfId="0" applyFont="1" applyBorder="1" applyAlignment="1">
      <alignment horizontal="left" indent="1"/>
    </xf>
    <xf numFmtId="0" fontId="27" fillId="0" borderId="0" xfId="0" applyFont="1" applyAlignment="1"/>
    <xf numFmtId="0" fontId="4" fillId="0" borderId="0" xfId="0" applyFont="1" applyAlignment="1"/>
    <xf numFmtId="0" fontId="28" fillId="0" borderId="0" xfId="0" applyFont="1" applyAlignment="1"/>
    <xf numFmtId="0" fontId="31" fillId="0" borderId="0" xfId="30"/>
    <xf numFmtId="0" fontId="0" fillId="0" borderId="0" xfId="0" applyAlignment="1">
      <alignment wrapText="1"/>
    </xf>
    <xf numFmtId="0" fontId="5" fillId="0" borderId="0" xfId="0" applyFont="1" applyAlignment="1"/>
    <xf numFmtId="0" fontId="5" fillId="0" borderId="0" xfId="0" applyFont="1" applyBorder="1" applyAlignment="1">
      <alignment horizontal="left" indent="1"/>
    </xf>
    <xf numFmtId="0" fontId="4" fillId="0" borderId="0" xfId="0" applyFont="1" applyBorder="1"/>
    <xf numFmtId="0" fontId="4" fillId="0" borderId="0" xfId="0" applyFont="1" applyBorder="1" applyAlignment="1">
      <alignment horizontal="left" indent="1"/>
    </xf>
    <xf numFmtId="0" fontId="4" fillId="0" borderId="0" xfId="0" applyFont="1" applyBorder="1" applyAlignment="1">
      <alignment wrapText="1"/>
    </xf>
    <xf numFmtId="0" fontId="5" fillId="0" borderId="0" xfId="0" applyFont="1"/>
    <xf numFmtId="14" fontId="0" fillId="0" borderId="0" xfId="0" applyNumberFormat="1"/>
    <xf numFmtId="14" fontId="4" fillId="0" borderId="0" xfId="0" applyNumberFormat="1" applyFont="1"/>
    <xf numFmtId="0" fontId="34" fillId="0" borderId="0" xfId="0" applyFont="1"/>
    <xf numFmtId="14" fontId="34" fillId="0" borderId="0" xfId="0" applyNumberFormat="1" applyFont="1"/>
    <xf numFmtId="0" fontId="32" fillId="0" borderId="0" xfId="0" applyFont="1"/>
    <xf numFmtId="0" fontId="34" fillId="0" borderId="0" xfId="0" applyFont="1" applyAlignment="1">
      <alignment wrapText="1"/>
    </xf>
    <xf numFmtId="14" fontId="34" fillId="0" borderId="0" xfId="0" applyNumberFormat="1" applyFont="1" applyAlignment="1">
      <alignment wrapText="1"/>
    </xf>
    <xf numFmtId="0" fontId="33" fillId="0" borderId="0" xfId="0" applyFont="1" applyAlignment="1">
      <alignment wrapText="1"/>
    </xf>
    <xf numFmtId="0" fontId="34" fillId="0" borderId="0" xfId="0" applyFont="1" applyAlignment="1"/>
    <xf numFmtId="0" fontId="33" fillId="0" borderId="0" xfId="0" applyFont="1" applyAlignment="1"/>
    <xf numFmtId="0" fontId="0" fillId="0" borderId="0" xfId="0" applyFill="1"/>
    <xf numFmtId="0" fontId="0" fillId="0" borderId="0" xfId="0" applyFill="1" applyAlignment="1">
      <alignment wrapText="1"/>
    </xf>
    <xf numFmtId="1" fontId="0" fillId="0" borderId="0" xfId="0" applyNumberFormat="1" applyFill="1" applyAlignment="1">
      <alignment horizontal="center"/>
    </xf>
    <xf numFmtId="0" fontId="0" fillId="0" borderId="0" xfId="0" applyFill="1" applyAlignment="1">
      <alignment horizontal="center"/>
    </xf>
    <xf numFmtId="2" fontId="0" fillId="0" borderId="0" xfId="0" applyNumberFormat="1" applyFill="1" applyAlignment="1">
      <alignment horizontal="center"/>
    </xf>
    <xf numFmtId="164" fontId="0" fillId="0" borderId="0" xfId="0" applyNumberFormat="1" applyFill="1" applyAlignment="1">
      <alignment horizontal="center"/>
    </xf>
    <xf numFmtId="10" fontId="0" fillId="0" borderId="0" xfId="0" applyNumberFormat="1" applyFill="1" applyAlignment="1">
      <alignment horizontal="center"/>
    </xf>
    <xf numFmtId="165" fontId="0" fillId="0" borderId="0" xfId="0" applyNumberFormat="1" applyFill="1" applyAlignment="1">
      <alignment horizontal="center"/>
    </xf>
    <xf numFmtId="0" fontId="0" fillId="0" borderId="0" xfId="0" applyFill="1" applyAlignment="1">
      <alignment horizontal="centerContinuous" wrapText="1"/>
    </xf>
    <xf numFmtId="14" fontId="0" fillId="0" borderId="0" xfId="0" applyNumberFormat="1" applyFill="1" applyAlignment="1">
      <alignment horizontal="centerContinuous" wrapText="1"/>
    </xf>
    <xf numFmtId="0" fontId="33" fillId="0" borderId="0" xfId="0" applyFont="1" applyFill="1" applyAlignment="1"/>
    <xf numFmtId="0" fontId="34" fillId="0" borderId="0" xfId="0" applyFont="1" applyFill="1" applyAlignment="1"/>
    <xf numFmtId="0" fontId="34" fillId="0" borderId="0" xfId="0" applyFont="1" applyFill="1" applyAlignment="1">
      <alignment wrapText="1"/>
    </xf>
    <xf numFmtId="1" fontId="32" fillId="0" borderId="0" xfId="0" applyNumberFormat="1" applyFont="1" applyFill="1" applyAlignment="1">
      <alignment horizontal="center" vertical="center" wrapText="1"/>
    </xf>
    <xf numFmtId="0" fontId="32" fillId="0" borderId="0" xfId="0" applyFont="1" applyAlignment="1">
      <alignment vertical="center" wrapText="1"/>
    </xf>
    <xf numFmtId="0" fontId="32" fillId="0" borderId="0" xfId="0" applyFont="1" applyFill="1" applyAlignment="1">
      <alignment horizontal="center" vertical="center" wrapText="1"/>
    </xf>
    <xf numFmtId="10" fontId="32" fillId="0" borderId="0" xfId="0" applyNumberFormat="1" applyFont="1" applyFill="1" applyAlignment="1">
      <alignment horizontal="center" vertical="center" wrapText="1"/>
    </xf>
    <xf numFmtId="0" fontId="33" fillId="0" borderId="0" xfId="31" applyFont="1" applyAlignment="1">
      <alignment horizontal="centerContinuous" wrapText="1"/>
    </xf>
    <xf numFmtId="0" fontId="34" fillId="0" borderId="0" xfId="31" applyFont="1" applyAlignment="1">
      <alignment horizontal="centerContinuous" wrapText="1"/>
    </xf>
    <xf numFmtId="1" fontId="32" fillId="0" borderId="0" xfId="0" applyNumberFormat="1" applyFont="1" applyFill="1" applyAlignment="1">
      <alignment horizontal="center"/>
    </xf>
    <xf numFmtId="165" fontId="32" fillId="0" borderId="0" xfId="0" applyNumberFormat="1" applyFont="1" applyFill="1" applyAlignment="1">
      <alignment horizontal="center"/>
    </xf>
    <xf numFmtId="0" fontId="31" fillId="0" borderId="0" xfId="30" applyAlignment="1">
      <alignment vertical="center" wrapText="1"/>
    </xf>
    <xf numFmtId="0" fontId="34" fillId="0" borderId="0" xfId="0" applyFont="1" applyAlignment="1">
      <alignment vertical="center" wrapText="1"/>
    </xf>
    <xf numFmtId="14" fontId="34" fillId="0" borderId="0" xfId="0" applyNumberFormat="1" applyFont="1" applyAlignment="1">
      <alignment vertical="center" wrapText="1"/>
    </xf>
    <xf numFmtId="0" fontId="7" fillId="0" borderId="0" xfId="31"/>
    <xf numFmtId="0" fontId="29" fillId="13" borderId="0" xfId="0" applyFont="1" applyFill="1"/>
    <xf numFmtId="0" fontId="30" fillId="15" borderId="0" xfId="0" applyFont="1" applyFill="1" applyAlignment="1">
      <alignment vertical="top" wrapText="1"/>
    </xf>
    <xf numFmtId="0" fontId="30" fillId="16" borderId="0" xfId="0" applyFont="1" applyFill="1" applyAlignment="1">
      <alignment wrapText="1"/>
    </xf>
    <xf numFmtId="0" fontId="30" fillId="16" borderId="0" xfId="0" applyFont="1" applyFill="1" applyAlignment="1">
      <alignment vertical="top" wrapText="1"/>
    </xf>
    <xf numFmtId="0" fontId="30" fillId="13" borderId="0" xfId="0" applyFont="1" applyFill="1" applyAlignment="1">
      <alignment vertical="top" wrapText="1"/>
    </xf>
    <xf numFmtId="0" fontId="30" fillId="14" borderId="0" xfId="0" applyFont="1" applyFill="1" applyAlignment="1">
      <alignment wrapText="1"/>
    </xf>
    <xf numFmtId="0" fontId="30" fillId="14" borderId="0" xfId="0" applyFont="1" applyFill="1" applyAlignment="1">
      <alignment vertical="top" wrapText="1"/>
    </xf>
    <xf numFmtId="0" fontId="30" fillId="16" borderId="0" xfId="0" applyFont="1" applyFill="1" applyAlignment="1">
      <alignment horizontal="left" vertical="top" wrapText="1"/>
    </xf>
    <xf numFmtId="0" fontId="30" fillId="14" borderId="0" xfId="0" applyFont="1" applyFill="1"/>
    <xf numFmtId="14" fontId="30" fillId="14" borderId="0" xfId="0" applyNumberFormat="1" applyFont="1" applyFill="1"/>
    <xf numFmtId="0" fontId="30" fillId="15" borderId="0" xfId="0" applyFont="1" applyFill="1"/>
    <xf numFmtId="0" fontId="30" fillId="16" borderId="0" xfId="0" applyFont="1" applyFill="1"/>
    <xf numFmtId="0" fontId="30" fillId="13" borderId="0" xfId="0" applyFont="1" applyFill="1"/>
    <xf numFmtId="14" fontId="30" fillId="16" borderId="0" xfId="0" applyNumberFormat="1" applyFont="1" applyFill="1"/>
    <xf numFmtId="0" fontId="29" fillId="15" borderId="0" xfId="0" applyFont="1" applyFill="1"/>
    <xf numFmtId="0" fontId="36" fillId="15" borderId="0" xfId="0" applyFont="1" applyFill="1"/>
    <xf numFmtId="0" fontId="37" fillId="16" borderId="0" xfId="0" applyFont="1" applyFill="1"/>
    <xf numFmtId="0" fontId="37" fillId="13" borderId="0" xfId="0" applyFont="1" applyFill="1"/>
    <xf numFmtId="0" fontId="37" fillId="14" borderId="0" xfId="0" applyFont="1" applyFill="1"/>
    <xf numFmtId="0" fontId="37" fillId="14" borderId="0" xfId="0" applyFont="1" applyFill="1" applyAlignment="1">
      <alignment wrapText="1"/>
    </xf>
    <xf numFmtId="0" fontId="37" fillId="15" borderId="0" xfId="0" applyFont="1" applyFill="1"/>
    <xf numFmtId="0" fontId="37" fillId="16" borderId="0" xfId="0" applyFont="1" applyFill="1" applyAlignment="1">
      <alignment wrapText="1"/>
    </xf>
    <xf numFmtId="14" fontId="37" fillId="14" borderId="0" xfId="0" applyNumberFormat="1" applyFont="1" applyFill="1"/>
    <xf numFmtId="0" fontId="36" fillId="13" borderId="0" xfId="0" applyFont="1" applyFill="1"/>
    <xf numFmtId="14" fontId="34" fillId="0" borderId="0" xfId="0" applyNumberFormat="1" applyFont="1" applyFill="1" applyAlignment="1"/>
    <xf numFmtId="0" fontId="0" fillId="0" borderId="0" xfId="0"/>
    <xf numFmtId="0" fontId="29" fillId="14" borderId="0" xfId="0" applyFont="1" applyFill="1"/>
    <xf numFmtId="0" fontId="30" fillId="14" borderId="0" xfId="0" applyFont="1" applyFill="1"/>
    <xf numFmtId="0" fontId="30" fillId="16" borderId="0" xfId="0" applyFont="1" applyFill="1"/>
    <xf numFmtId="0" fontId="30" fillId="13" borderId="0" xfId="0" applyFont="1" applyFill="1"/>
    <xf numFmtId="0" fontId="30" fillId="15" borderId="0" xfId="0" applyFont="1" applyFill="1"/>
    <xf numFmtId="0" fontId="37" fillId="16" borderId="0" xfId="0" applyFont="1" applyFill="1"/>
    <xf numFmtId="0" fontId="37" fillId="15" borderId="0" xfId="0" applyFont="1" applyFill="1"/>
    <xf numFmtId="0" fontId="37" fillId="13" borderId="0" xfId="0" applyFont="1" applyFill="1"/>
    <xf numFmtId="0" fontId="37" fillId="14" borderId="0" xfId="0" applyFont="1" applyFill="1"/>
    <xf numFmtId="0" fontId="32" fillId="0" borderId="0" xfId="0" applyFont="1" applyAlignment="1">
      <alignment vertical="center" wrapText="1"/>
    </xf>
  </cellXfs>
  <cellStyles count="33">
    <cellStyle name="20% - Accent1" xfId="3" builtinId="30" customBuiltin="1"/>
    <cellStyle name="40% - Accent1" xfId="4" builtinId="31" customBuiltin="1"/>
    <cellStyle name="Assumptions" xfId="23" xr:uid="{893E497A-DC6D-432A-A7A6-F6AB189BB4F4}"/>
    <cellStyle name="Bad" xfId="14" builtinId="27" hidden="1"/>
    <cellStyle name="Calculation" xfId="1" builtinId="22" hidden="1" customBuiltin="1"/>
    <cellStyle name="Calculations" xfId="21" xr:uid="{56A1E66B-F870-4EF8-812E-25E3107A35F9}"/>
    <cellStyle name="Check Cell" xfId="18" builtinId="23" hidden="1"/>
    <cellStyle name="Checks" xfId="22" xr:uid="{962DF45F-6D61-46AF-BE3D-3A0189E23C07}"/>
    <cellStyle name="Explanatory Text" xfId="2" builtinId="53" hidden="1" customBuiltin="1"/>
    <cellStyle name="Good" xfId="13" builtinId="26" hidden="1"/>
    <cellStyle name="Heading 1" xfId="9" builtinId="16" hidden="1"/>
    <cellStyle name="Heading 2" xfId="10" builtinId="17" hidden="1"/>
    <cellStyle name="Heading 3" xfId="11" builtinId="18" hidden="1"/>
    <cellStyle name="Heading 4" xfId="12" builtinId="19" hidden="1"/>
    <cellStyle name="Hyperlink" xfId="29" builtinId="8" hidden="1"/>
    <cellStyle name="Hyperlink" xfId="30" builtinId="8" customBuiltin="1"/>
    <cellStyle name="Input" xfId="6" builtinId="20" hidden="1" customBuiltin="1"/>
    <cellStyle name="Input data" xfId="25" xr:uid="{403A6885-1FBC-477A-BDC5-D7AD98168C11}"/>
    <cellStyle name="Link from this workbook" xfId="24" xr:uid="{FDEF4AB4-BE14-4858-AAA2-060E5BDE7BD4}"/>
    <cellStyle name="Linked Cell" xfId="17" builtinId="24" hidden="1"/>
    <cellStyle name="Links to other workbook" xfId="28" xr:uid="{AC05BC44-E4DD-4F93-BBCA-A10B5F8F7968}"/>
    <cellStyle name="Neutral" xfId="15" builtinId="28" hidden="1" customBuiltin="1"/>
    <cellStyle name="Normal" xfId="0" builtinId="0" customBuiltin="1"/>
    <cellStyle name="Normal 2 2" xfId="31" xr:uid="{3E577FBE-5869-4D59-A31A-37FCAE9C5BD7}"/>
    <cellStyle name="Note" xfId="7" builtinId="10" hidden="1" customBuiltin="1"/>
    <cellStyle name="Output" xfId="16" builtinId="21" hidden="1"/>
    <cellStyle name="Percent" xfId="5" builtinId="5" customBuiltin="1"/>
    <cellStyle name="Percent 2" xfId="32" xr:uid="{2B2A4022-EEF9-4C94-A994-1270846D1062}"/>
    <cellStyle name="Quoted in external advice" xfId="26" xr:uid="{C1EEB66F-F562-45FC-AE15-D444B015E489}"/>
    <cellStyle name="Result" xfId="27" xr:uid="{5369E0A0-2274-4945-8459-C9B57E2F6203}"/>
    <cellStyle name="Title" xfId="8" builtinId="15" hidden="1"/>
    <cellStyle name="Total" xfId="20" builtinId="25" hidden="1"/>
    <cellStyle name="Warning Text" xfId="19" builtinId="11" hidden="1"/>
  </cellStyles>
  <dxfs count="1344">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numFmt numFmtId="166" formatCode="m/d/yyyy"/>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numFmt numFmtId="166" formatCode="m/d/yyyy"/>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ill>
        <patternFill>
          <bgColor rgb="FFF7F7F7"/>
        </patternFill>
      </fill>
    </dxf>
    <dxf>
      <fill>
        <patternFill patternType="solid">
          <fgColor theme="9" tint="0.79995117038483843"/>
          <bgColor rgb="FFEDEDED"/>
        </patternFill>
      </fill>
    </dxf>
    <dxf>
      <font>
        <b/>
        <color theme="9" tint="-0.249977111117893"/>
      </font>
    </dxf>
    <dxf>
      <font>
        <b val="0"/>
        <i val="0"/>
        <color auto="1"/>
      </font>
      <border>
        <right/>
      </border>
    </dxf>
    <dxf>
      <font>
        <b/>
        <color theme="9" tint="-0.249977111117893"/>
      </font>
      <border>
        <top style="thin">
          <color theme="9"/>
        </top>
      </border>
    </dxf>
    <dxf>
      <font>
        <b/>
        <i val="0"/>
        <color auto="1"/>
      </font>
      <border>
        <top/>
        <bottom/>
        <horizontal/>
      </border>
    </dxf>
    <dxf>
      <font>
        <color auto="1"/>
      </font>
      <border>
        <top/>
        <bottom/>
        <horizontal/>
      </border>
    </dxf>
    <dxf>
      <fill>
        <patternFill patternType="solid">
          <fgColor theme="9" tint="0.79998168889431442"/>
          <bgColor theme="9" tint="0.79998168889431442"/>
        </patternFill>
      </fill>
    </dxf>
    <dxf>
      <font>
        <b/>
        <color theme="9" tint="-0.249977111117893"/>
      </font>
    </dxf>
    <dxf>
      <font>
        <b val="0"/>
        <i val="0"/>
        <color auto="1"/>
      </font>
      <border>
        <right/>
      </border>
    </dxf>
    <dxf>
      <font>
        <b/>
        <color theme="9" tint="-0.249977111117893"/>
      </font>
      <border>
        <top style="thin">
          <color theme="9"/>
        </top>
      </border>
    </dxf>
    <dxf>
      <font>
        <b/>
        <i val="0"/>
        <color auto="1"/>
      </font>
      <border>
        <top/>
        <bottom/>
        <horizontal/>
      </border>
    </dxf>
    <dxf>
      <font>
        <color auto="1"/>
      </font>
      <border>
        <top/>
        <bottom/>
        <horizontal/>
      </border>
    </dxf>
  </dxfs>
  <tableStyles count="3" defaultTableStyle="factors_info_tables" defaultPivotStyle="PivotStyleLight16">
    <tableStyle name="factors_info_tables" pivot="0" count="6" xr9:uid="{937D02E8-1A60-4466-B749-97D521449642}">
      <tableStyleElement type="wholeTable" dxfId="1343"/>
      <tableStyleElement type="headerRow" dxfId="1342"/>
      <tableStyleElement type="totalRow" dxfId="1341"/>
      <tableStyleElement type="firstColumn" dxfId="1340"/>
      <tableStyleElement type="lastColumn" dxfId="1339"/>
      <tableStyleElement type="firstRowStripe" dxfId="1338"/>
    </tableStyle>
    <tableStyle name="factors_info_tables 2" pivot="0" count="7" xr9:uid="{D22B550F-3F00-4236-9241-1FB35649E727}">
      <tableStyleElement type="wholeTable" dxfId="1337"/>
      <tableStyleElement type="headerRow" dxfId="1336"/>
      <tableStyleElement type="totalRow" dxfId="1335"/>
      <tableStyleElement type="firstColumn" dxfId="1334"/>
      <tableStyleElement type="lastColumn" dxfId="1333"/>
      <tableStyleElement type="firstRowStripe" dxfId="1332"/>
      <tableStyleElement type="secondRowStripe" dxfId="1331"/>
    </tableStyle>
    <tableStyle name="Invisible" pivot="0" table="0" count="0" xr9:uid="{BD2F45AD-E6B1-48A0-986E-B3CE47C48FF5}"/>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469"/>
      <rgbColor rgb="00808000"/>
      <rgbColor rgb="00800080"/>
      <rgbColor rgb="00008080"/>
      <rgbColor rgb="00C0C0C0"/>
      <rgbColor rgb="00808080"/>
      <rgbColor rgb="00CBCEA9"/>
      <rgbColor rgb="00B9CED0"/>
      <rgbColor rgb="00D6C5A3"/>
      <rgbColor rgb="00DAD1C7"/>
      <rgbColor rgb="00660066"/>
      <rgbColor rgb="00FF8080"/>
      <rgbColor rgb="000066CC"/>
      <rgbColor rgb="00CCCCFF"/>
      <rgbColor rgb="00A8AD70"/>
      <rgbColor rgb="008AADB0"/>
      <rgbColor rgb="00BA9E66"/>
      <rgbColor rgb="00C2B3A1"/>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8AADB0"/>
      <rgbColor rgb="00339966"/>
      <rgbColor rgb="00BA9E66"/>
      <rgbColor rgb="00C2B3A1"/>
      <rgbColor rgb="00A8AD70"/>
      <rgbColor rgb="00993366"/>
      <rgbColor rgb="009C1F2E"/>
      <rgbColor rgb="00333333"/>
    </indexedColors>
    <mruColors>
      <color rgb="FFF9F9FD"/>
      <color rgb="FF00212E"/>
      <color rgb="FF002B24"/>
      <color rgb="FFC5EFF7"/>
      <color rgb="FFFFFFFF"/>
      <color rgb="FF000000"/>
      <color rgb="FFEDD7EC"/>
      <color rgb="FFDCAFD8"/>
      <color rgb="FFCA87C5"/>
      <color rgb="FFCFE2E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styles" Target="styles.xml"/><Relationship Id="rId128" Type="http://schemas.openxmlformats.org/officeDocument/2006/relationships/customXml" Target="../customXml/item3.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sharedStrings" Target="sharedStrings.xml"/><Relationship Id="rId129" Type="http://schemas.openxmlformats.org/officeDocument/2006/relationships/customXml" Target="../customXml/item4.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calcChain" Target="calcChain.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customXml" Target="../customXml/item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customXml" Target="../customXml/item2.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worksheet" Target="worksheets/sheet26.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867D1E3-03AB-4746-8B71-91C0E9F37CC6}" name="assumps_table" displayName="assumps_table" ref="A6:C36" totalsRowShown="0" headerRowDxfId="1330" dataDxfId="1329">
  <autoFilter ref="A6:C36" xr:uid="{5867D1E3-03AB-4746-8B71-91C0E9F37CC6}"/>
  <tableColumns count="3">
    <tableColumn id="1" xr3:uid="{A0123B3F-DD51-4E80-AF96-8EE75733E5DE}" name="Assumptions underlying factors" dataDxfId="1328"/>
    <tableColumn id="2" xr3:uid="{364EC9BF-E51C-4E91-BFDB-864F1F09D986}" name="2026 factor review set" dataDxfId="1327"/>
    <tableColumn id="3" xr3:uid="{5BB598A0-04CA-466B-B3CD-3613DDBE97F5}" name="2023 factor review set" dataDxfId="1326"/>
  </tableColumns>
  <tableStyleInfo name="factors_info_tables"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C0DB539-FF7D-4AE8-A136-71294137EDDD}" name="factor_list_table" displayName="factor_list_table" ref="A7:P132" totalsRowShown="0" headerRowDxfId="1325" dataDxfId="1324">
  <autoFilter ref="A7:P132" xr:uid="{3C0DB539-FF7D-4AE8-A136-71294137EDDD}"/>
  <tableColumns count="16">
    <tableColumn id="16" xr3:uid="{AD00A7A2-1E25-4CED-B71E-C04F52532AF9}" name="Link to Tables" dataDxfId="1323" dataCellStyle="Hyperlink">
      <calculatedColumnFormula>HYPERLINK("#'x-" &amp; factor_list_table[[#This Row],[Series Number]] &amp; "'!A1", "x-" &amp; factor_list_table[[#This Row],[Series Number]])</calculatedColumnFormula>
    </tableColumn>
    <tableColumn id="1" xr3:uid="{31EF05DA-0C14-4B08-9BF5-EE7FBBB4706E}" name="Scheme" dataDxfId="1322"/>
    <tableColumn id="2" xr3:uid="{8F58F67B-E05E-4DB6-BF88-E92042A8F804}" name="Section" dataDxfId="1321"/>
    <tableColumn id="3" xr3:uid="{C0CC1951-45CA-47FA-980B-1AD23814E39F}" name="Factor Type" dataDxfId="1320"/>
    <tableColumn id="4" xr3:uid="{9F12BD33-F9DF-49F8-9914-453AC95DF880}" name="Description" dataDxfId="1319"/>
    <tableColumn id="5" xr3:uid="{26876318-934A-41B2-B629-0C93C4B8D47A}" name="Gender" dataDxfId="1318"/>
    <tableColumn id="6" xr3:uid="{D347DB19-8E22-4CF2-926B-735C5B28F5EB}" name="Factor Age/Period Definition" dataDxfId="1317"/>
    <tableColumn id="7" xr3:uid="{751250A1-458B-4196-8A5C-382ED39D5917}" name="Section Number (x)" dataDxfId="1316"/>
    <tableColumn id="8" xr3:uid="{07B464F6-6BE5-4432-B85B-EF35BE710CF8}" name="Series Number" dataDxfId="1315"/>
    <tableColumn id="9" xr3:uid="{E6205105-7908-4AAF-80B1-0CCFB94FF453}" name="Table Reference_x000a_(Section-Series Number)" dataDxfId="1314"/>
    <tableColumn id="10" xr3:uid="{179ECF6B-3231-4E3A-8DC5-94232DF189CF}" name="Table Reference in Guidance" dataDxfId="1313"/>
    <tableColumn id="11" xr3:uid="{5DF71A96-CC23-450E-A89E-249924BE2DF8}" name="Related Factor Guidance" dataDxfId="1312"/>
    <tableColumn id="12" xr3:uid="{4BE7D75B-29B3-4D4D-81BC-2D76080A84A0}" name="Date Factors Issued to Client" dataDxfId="1311"/>
    <tableColumn id="13" xr3:uid="{17725A31-2931-4C1D-A856-4290CBCE5D78}" name="Date Factors Implemented (if known)" dataDxfId="1310"/>
    <tableColumn id="14" xr3:uid="{C0DEF26D-D1B8-482B-B0F3-D897795941C7}" name="Factor Status" dataDxfId="1309"/>
    <tableColumn id="15" xr3:uid="{85E54397-0AFF-41E7-A379-C974577BD7C4}" name="Assumption set" dataDxfId="1308"/>
  </tableColumns>
  <tableStyleInfo name="factors_info_tables"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E27C020-916E-4DC2-8111-45F8A28CBAFA}" name="x_201_template_table_1" displayName="x_201_template_table_1" ref="A6:B21" totalsRowShown="0">
  <autoFilter ref="A6:B21" xr:uid="{C725761B-DC0A-4807-ABBB-1B10DF3821F0}">
    <filterColumn colId="0" hiddenButton="1"/>
    <filterColumn colId="1" hiddenButton="1"/>
  </autoFilter>
  <tableColumns count="2">
    <tableColumn id="1" xr3:uid="{95844E05-057D-41C8-AF99-14BCB6CE9908}" name="Data Item" dataDxfId="1307"/>
    <tableColumn id="2" xr3:uid="{7C1F2BBE-EA50-47E9-BB6E-8FA7890C5BDD}" name="Factor Table Information" dataDxfId="1306"/>
  </tableColumns>
  <tableStyleInfo name="factors_info_tables" showFirstColumn="1"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2EBB23B-3403-46A2-A1A0-8F428ADD9615}" name="x_202_template_table_1" displayName="x_202_template_table_1" ref="A6:B21" totalsRowShown="0">
  <autoFilter ref="A6:B21" xr:uid="{C725761B-DC0A-4807-ABBB-1B10DF3821F0}">
    <filterColumn colId="0" hiddenButton="1"/>
    <filterColumn colId="1" hiddenButton="1"/>
  </autoFilter>
  <tableColumns count="2">
    <tableColumn id="1" xr3:uid="{DC52F9C6-617B-4DE3-B6D9-502DC8AD9961}" name="Data Item" dataDxfId="1305"/>
    <tableColumn id="2" xr3:uid="{2154183B-E561-412F-B897-959B76A82E4C}" name="Factor Table Information" dataDxfId="1304"/>
  </tableColumns>
  <tableStyleInfo name="factors_info_tables" showFirstColumn="1"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D555C3C9-FB15-45FC-89FF-61BCFF8D7694}" name="x_203_template_table_1" displayName="x_203_template_table_1" ref="A6:B21" totalsRowShown="0">
  <autoFilter ref="A6:B21" xr:uid="{C725761B-DC0A-4807-ABBB-1B10DF3821F0}">
    <filterColumn colId="0" hiddenButton="1"/>
    <filterColumn colId="1" hiddenButton="1"/>
  </autoFilter>
  <tableColumns count="2">
    <tableColumn id="1" xr3:uid="{8AD7B7AD-E855-4381-A082-7221450333A3}" name="Data Item" dataDxfId="1303"/>
    <tableColumn id="2" xr3:uid="{FA1E3752-FD80-4BB7-B518-020C8959105B}" name="Factor Table Information" dataDxfId="1302"/>
  </tableColumns>
  <tableStyleInfo name="factors_info_tables" showFirstColumn="1"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C4D1721-AA05-4EEA-8E9F-B7448913D4A5}" name="x_204_template_table_1" displayName="x_204_template_table_1" ref="A6:B21" totalsRowShown="0">
  <autoFilter ref="A6:B21" xr:uid="{C725761B-DC0A-4807-ABBB-1B10DF3821F0}">
    <filterColumn colId="0" hiddenButton="1"/>
    <filterColumn colId="1" hiddenButton="1"/>
  </autoFilter>
  <tableColumns count="2">
    <tableColumn id="1" xr3:uid="{1932215A-D966-423C-A075-AED91865DBEF}" name="Data Item" dataDxfId="1301"/>
    <tableColumn id="2" xr3:uid="{E9F0E213-A32F-4825-958E-8DF368CA30AB}" name="Factor Table Information" dataDxfId="1300"/>
  </tableColumns>
  <tableStyleInfo name="factors_info_tables" showFirstColumn="1"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498A0B8-0731-4F69-B1E9-A19EDD768824}" name="x_205_template_table_1" displayName="x_205_template_table_1" ref="A6:B21" totalsRowShown="0">
  <autoFilter ref="A6:B21" xr:uid="{C725761B-DC0A-4807-ABBB-1B10DF3821F0}">
    <filterColumn colId="0" hiddenButton="1"/>
    <filterColumn colId="1" hiddenButton="1"/>
  </autoFilter>
  <tableColumns count="2">
    <tableColumn id="1" xr3:uid="{BF2DAEC1-9575-4E8D-AC75-8DE5C89CB14C}" name="Data Item" dataDxfId="1299"/>
    <tableColumn id="2" xr3:uid="{72ED6707-BA23-4249-A800-4A5BC8AAB76D}" name="Factor Table Information" dataDxfId="1298"/>
  </tableColumns>
  <tableStyleInfo name="factors_info_tables" showFirstColumn="1"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1E451455-266C-4E8D-ADD0-CFA179DCAC39}" name="x_207_template_table_1" displayName="x_207_template_table_1" ref="A6:B21" totalsRowShown="0">
  <autoFilter ref="A6:B21" xr:uid="{C725761B-DC0A-4807-ABBB-1B10DF3821F0}">
    <filterColumn colId="0" hiddenButton="1"/>
    <filterColumn colId="1" hiddenButton="1"/>
  </autoFilter>
  <tableColumns count="2">
    <tableColumn id="1" xr3:uid="{28768C8C-8244-4016-9E08-3EB7548D8186}" name="Data Item" dataDxfId="1297"/>
    <tableColumn id="2" xr3:uid="{E37BD582-90EE-45AB-AECE-55D1054243E4}" name="Factor Table Information" dataDxfId="1296"/>
  </tableColumns>
  <tableStyleInfo name="factors_info_tables" showFirstColumn="1"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7C19958C-5A80-4EA6-B9F0-576A5049E3CE}" name="x_208_template_table_1" displayName="x_208_template_table_1" ref="A6:B21" totalsRowShown="0">
  <autoFilter ref="A6:B21" xr:uid="{C725761B-DC0A-4807-ABBB-1B10DF3821F0}">
    <filterColumn colId="0" hiddenButton="1"/>
    <filterColumn colId="1" hiddenButton="1"/>
  </autoFilter>
  <tableColumns count="2">
    <tableColumn id="1" xr3:uid="{E671D68E-FD3D-4FB3-BF6A-016282C30E4E}" name="Data Item" dataDxfId="1295"/>
    <tableColumn id="2" xr3:uid="{184C2628-26E3-44CD-984E-B9F4C28D68B9}" name="Factor Table Information" dataDxfId="1294"/>
  </tableColumns>
  <tableStyleInfo name="factors_info_tables" showFirstColumn="1"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626CF660-0F39-42B0-8B84-BE793531CFC6}" name="x_209_template_table_1" displayName="x_209_template_table_1" ref="A6:B21" totalsRowShown="0">
  <autoFilter ref="A6:B21" xr:uid="{C725761B-DC0A-4807-ABBB-1B10DF3821F0}">
    <filterColumn colId="0" hiddenButton="1"/>
    <filterColumn colId="1" hiddenButton="1"/>
  </autoFilter>
  <tableColumns count="2">
    <tableColumn id="1" xr3:uid="{FF8EA436-164C-4DA2-B001-9579DB055F1B}" name="Data Item" dataDxfId="1293"/>
    <tableColumn id="2" xr3:uid="{08593CD2-0769-4F7E-8EB4-BAA39435F2AB}" name="Factor Table Information" dataDxfId="1292"/>
  </tableColumns>
  <tableStyleInfo name="factors_info_tables" showFirstColumn="1"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850E4040-DFEC-41F4-93BD-148FE711A178}" name="x_211_template_table_1" displayName="x_211_template_table_1" ref="A6:B21" totalsRowShown="0">
  <autoFilter ref="A6:B21" xr:uid="{C725761B-DC0A-4807-ABBB-1B10DF3821F0}">
    <filterColumn colId="0" hiddenButton="1"/>
    <filterColumn colId="1" hiddenButton="1"/>
  </autoFilter>
  <tableColumns count="2">
    <tableColumn id="1" xr3:uid="{325351B2-C58B-4961-8BF9-86B837B9FA11}" name="Data Item" dataDxfId="1291"/>
    <tableColumn id="2" xr3:uid="{A75ADCB9-E895-427C-883D-69AC0A4FBAF0}" name="Factor Table Information" dataDxfId="1290"/>
  </tableColumns>
  <tableStyleInfo name="factors_info_tables" showFirstColumn="1"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FC071EC2-A031-4987-BC33-49EE8D05CC64}" name="x_212_template_table_1" displayName="x_212_template_table_1" ref="A6:B21" totalsRowShown="0">
  <autoFilter ref="A6:B21" xr:uid="{C725761B-DC0A-4807-ABBB-1B10DF3821F0}">
    <filterColumn colId="0" hiddenButton="1"/>
    <filterColumn colId="1" hiddenButton="1"/>
  </autoFilter>
  <tableColumns count="2">
    <tableColumn id="1" xr3:uid="{DFED26BA-BC0F-4B48-B9E1-5B85AE3574BA}" name="Data Item" dataDxfId="1289"/>
    <tableColumn id="2" xr3:uid="{AED93DEB-1FCD-4FE0-A81C-C795A614C550}" name="Factor Table Information" dataDxfId="1288"/>
  </tableColumns>
  <tableStyleInfo name="factors_info_tables" showFirstColumn="1"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DF89C468-B6AA-4458-AE53-7E3B57EA00A7}" name="x_213_template_table_1" displayName="x_213_template_table_1" ref="A6:B21" totalsRowShown="0">
  <autoFilter ref="A6:B21" xr:uid="{C725761B-DC0A-4807-ABBB-1B10DF3821F0}">
    <filterColumn colId="0" hiddenButton="1"/>
    <filterColumn colId="1" hiddenButton="1"/>
  </autoFilter>
  <tableColumns count="2">
    <tableColumn id="1" xr3:uid="{1AE4564E-B89C-4ED2-BBC6-06E2CCD9F961}" name="Data Item" dataDxfId="1287"/>
    <tableColumn id="2" xr3:uid="{AA2FE5EE-BF52-46CD-83A3-A8F3B81B6596}" name="Factor Table Information" dataDxfId="1286"/>
  </tableColumns>
  <tableStyleInfo name="factors_info_tables" showFirstColumn="1"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6297E25-D213-48BF-932E-77A3A7D5A1FB}" name="x_214_template_table_1" displayName="x_214_template_table_1" ref="A6:B21" totalsRowShown="0">
  <autoFilter ref="A6:B21" xr:uid="{C725761B-DC0A-4807-ABBB-1B10DF3821F0}">
    <filterColumn colId="0" hiddenButton="1"/>
    <filterColumn colId="1" hiddenButton="1"/>
  </autoFilter>
  <tableColumns count="2">
    <tableColumn id="1" xr3:uid="{0AE3DB8B-5BF2-45CE-82B5-AD9D156C0C2B}" name="Data Item" dataDxfId="1285"/>
    <tableColumn id="2" xr3:uid="{8628F50C-BC9E-40FA-904F-B7283F9E61F5}" name="Factor Table Information" dataDxfId="1284"/>
  </tableColumns>
  <tableStyleInfo name="factors_info_tables" showFirstColumn="1"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E6D40391-76BD-4823-9B5F-040978BD7BA0}" name="x_215_template_table_1" displayName="x_215_template_table_1" ref="A6:B21" totalsRowShown="0">
  <autoFilter ref="A6:B21" xr:uid="{C725761B-DC0A-4807-ABBB-1B10DF3821F0}">
    <filterColumn colId="0" hiddenButton="1"/>
    <filterColumn colId="1" hiddenButton="1"/>
  </autoFilter>
  <tableColumns count="2">
    <tableColumn id="1" xr3:uid="{86C8323A-B4C5-49AD-A125-9E3FB1769198}" name="Data Item" dataDxfId="1283"/>
    <tableColumn id="2" xr3:uid="{8CD1A841-F7BF-401E-A322-46DD7E175840}" name="Factor Table Information" dataDxfId="1282"/>
  </tableColumns>
  <tableStyleInfo name="factors_info_tables" showFirstColumn="1"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9C0B6447-AB5F-4C5F-9C3D-6EF01A9082AC}" name="x_216_template_table_1" displayName="x_216_template_table_1" ref="A6:B21" totalsRowShown="0">
  <autoFilter ref="A6:B21" xr:uid="{C725761B-DC0A-4807-ABBB-1B10DF3821F0}">
    <filterColumn colId="0" hiddenButton="1"/>
    <filterColumn colId="1" hiddenButton="1"/>
  </autoFilter>
  <tableColumns count="2">
    <tableColumn id="1" xr3:uid="{D777346F-2289-4D7F-9757-0FD514BCA437}" name="Data Item" dataDxfId="1281"/>
    <tableColumn id="2" xr3:uid="{94D995A9-6A59-48F0-AF58-73824256880D}" name="Factor Table Information" dataDxfId="1280"/>
  </tableColumns>
  <tableStyleInfo name="factors_info_tables" showFirstColumn="1"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9508EE3-A93F-4C35-B4B3-CB2DAA12007E}" name="x_217_template_table_1" displayName="x_217_template_table_1" ref="A6:B21" totalsRowShown="0">
  <autoFilter ref="A6:B21" xr:uid="{C725761B-DC0A-4807-ABBB-1B10DF3821F0}">
    <filterColumn colId="0" hiddenButton="1"/>
    <filterColumn colId="1" hiddenButton="1"/>
  </autoFilter>
  <tableColumns count="2">
    <tableColumn id="1" xr3:uid="{BD945D78-3194-4C1A-BE2E-A30C38D5E366}" name="Data Item" dataDxfId="1279"/>
    <tableColumn id="2" xr3:uid="{2628B4FF-1CA4-42D7-99A2-0930A9B2F8BE}" name="Factor Table Information" dataDxfId="1278"/>
  </tableColumns>
  <tableStyleInfo name="factors_info_tables" showFirstColumn="1"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466109EE-6E0A-487B-AAC2-2148F042A0DE}" name="x_218_template_table_1" displayName="x_218_template_table_1" ref="A6:B21" totalsRowShown="0">
  <autoFilter ref="A6:B21" xr:uid="{C725761B-DC0A-4807-ABBB-1B10DF3821F0}">
    <filterColumn colId="0" hiddenButton="1"/>
    <filterColumn colId="1" hiddenButton="1"/>
  </autoFilter>
  <tableColumns count="2">
    <tableColumn id="1" xr3:uid="{0E7E08D3-FD50-4AC4-BB61-3275B36B384E}" name="Data Item" dataDxfId="1277"/>
    <tableColumn id="2" xr3:uid="{E825F5F2-EF62-40F9-B1A4-87AB7ABC6A34}" name="Factor Table Information" dataDxfId="1276"/>
  </tableColumns>
  <tableStyleInfo name="factors_info_tables" showFirstColumn="1"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338BCD20-C175-4489-B899-BB7720A9992D}" name="x_223_template_table_1" displayName="x_223_template_table_1" ref="A6:B21" totalsRowShown="0">
  <autoFilter ref="A6:B21" xr:uid="{C725761B-DC0A-4807-ABBB-1B10DF3821F0}">
    <filterColumn colId="0" hiddenButton="1"/>
    <filterColumn colId="1" hiddenButton="1"/>
  </autoFilter>
  <tableColumns count="2">
    <tableColumn id="1" xr3:uid="{4369BD83-6FDE-4DD3-B2F9-B120D99E82BF}" name="Data Item" dataDxfId="1275"/>
    <tableColumn id="2" xr3:uid="{810929A7-252F-4E7E-9130-BB3DF1373E85}" name="Factor Table Information" dataDxfId="1274"/>
  </tableColumns>
  <tableStyleInfo name="factors_info_tables" showFirstColumn="1"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33199959-3FBB-4655-845C-9655806CA85A}" name="x_301_template_table_1" displayName="x_301_template_table_1" ref="A6:B21" totalsRowShown="0">
  <autoFilter ref="A6:B21" xr:uid="{C725761B-DC0A-4807-ABBB-1B10DF3821F0}">
    <filterColumn colId="0" hiddenButton="1"/>
    <filterColumn colId="1" hiddenButton="1"/>
  </autoFilter>
  <tableColumns count="2">
    <tableColumn id="1" xr3:uid="{C813A374-E8A3-4DAF-AD0B-BF50A655F78E}" name="Data Item" dataDxfId="1273"/>
    <tableColumn id="2" xr3:uid="{B5DE2C14-0CAE-420A-BC04-3A6634ED983E}" name="Factor Table Information" dataDxfId="1272"/>
  </tableColumns>
  <tableStyleInfo name="factors_info_tables" showFirstColumn="1"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C4B8F3F8-B447-4A92-B232-29D4BD635203}" name="x_302_template_table_1" displayName="x_302_template_table_1" ref="A6:B21" totalsRowShown="0">
  <autoFilter ref="A6:B21" xr:uid="{C725761B-DC0A-4807-ABBB-1B10DF3821F0}">
    <filterColumn colId="0" hiddenButton="1"/>
    <filterColumn colId="1" hiddenButton="1"/>
  </autoFilter>
  <tableColumns count="2">
    <tableColumn id="1" xr3:uid="{7550D7DA-C646-4F97-AF7F-6DC963DA7F21}" name="Data Item" dataDxfId="1271"/>
    <tableColumn id="2" xr3:uid="{E55E7F3E-FBBC-4B28-B03A-34B39608EBE9}" name="Factor Table Information" dataDxfId="1270"/>
  </tableColumns>
  <tableStyleInfo name="factors_info_tables" showFirstColumn="1"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79CC0D5-665F-4D37-95F8-AFDC1186B086}" name="x_303_template_table_1" displayName="x_303_template_table_1" ref="A6:B21" totalsRowShown="0">
  <autoFilter ref="A6:B21" xr:uid="{C725761B-DC0A-4807-ABBB-1B10DF3821F0}">
    <filterColumn colId="0" hiddenButton="1"/>
    <filterColumn colId="1" hiddenButton="1"/>
  </autoFilter>
  <tableColumns count="2">
    <tableColumn id="1" xr3:uid="{4C42C24C-E7EF-4F35-94A1-4B250764E602}" name="Data Item" dataDxfId="1269"/>
    <tableColumn id="2" xr3:uid="{58309625-7D8D-4E9F-926C-7557EEEC86EB}" name="Factor Table Information" dataDxfId="1268"/>
  </tableColumns>
  <tableStyleInfo name="factors_info_tables" showFirstColumn="1"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A7143B33-03D0-439A-B8C3-D19829C6DC57}" name="x_304_template_table_1" displayName="x_304_template_table_1" ref="A6:B21" totalsRowShown="0">
  <autoFilter ref="A6:B21" xr:uid="{C725761B-DC0A-4807-ABBB-1B10DF3821F0}">
    <filterColumn colId="0" hiddenButton="1"/>
    <filterColumn colId="1" hiddenButton="1"/>
  </autoFilter>
  <tableColumns count="2">
    <tableColumn id="1" xr3:uid="{E82A9489-5292-4D6D-9E4A-4BB5E24CD14C}" name="Data Item" dataDxfId="1267"/>
    <tableColumn id="2" xr3:uid="{9514540C-FA78-42DC-898C-15220D67D761}" name="Factor Table Information" dataDxfId="1266"/>
  </tableColumns>
  <tableStyleInfo name="factors_info_tables" showFirstColumn="1"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48260F06-A417-48BB-9180-29CCB940F324}" name="x_305_template_table_1" displayName="x_305_template_table_1" ref="A6:B21" totalsRowShown="0">
  <autoFilter ref="A6:B21" xr:uid="{C725761B-DC0A-4807-ABBB-1B10DF3821F0}">
    <filterColumn colId="0" hiddenButton="1"/>
    <filterColumn colId="1" hiddenButton="1"/>
  </autoFilter>
  <tableColumns count="2">
    <tableColumn id="1" xr3:uid="{6CF69F79-8D34-4CBF-820F-524057F1D211}" name="Data Item" dataDxfId="1265"/>
    <tableColumn id="2" xr3:uid="{31A7BE91-E169-4875-80D0-C377037279F1}" name="Factor Table Information" dataDxfId="1264"/>
  </tableColumns>
  <tableStyleInfo name="factors_info_tables" showFirstColumn="1"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69C79E45-35CE-4924-A3C4-DB841EF50D35}" name="x_305_template_table_2" displayName="x_305_template_table_2" ref="H6:I21" totalsRowShown="0">
  <tableColumns count="2">
    <tableColumn id="1" xr3:uid="{A50C0B0B-14AD-4B35-A9AF-AEDB607BAD57}" name="Data Item" dataDxfId="1263"/>
    <tableColumn id="2" xr3:uid="{6A70C6A1-D51B-4AA3-9F75-7AD628E9A77C}" name="Factor Table Information" dataDxfId="1262"/>
  </tableColumns>
  <tableStyleInfo name="factors_info_tables" showFirstColumn="1"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75B680B1-9F48-4C81-822F-8FC0050F8F38}" name="x_306_template_table_1" displayName="x_306_template_table_1" ref="A6:B21" totalsRowShown="0">
  <autoFilter ref="A6:B21" xr:uid="{C725761B-DC0A-4807-ABBB-1B10DF3821F0}">
    <filterColumn colId="0" hiddenButton="1"/>
    <filterColumn colId="1" hiddenButton="1"/>
  </autoFilter>
  <tableColumns count="2">
    <tableColumn id="1" xr3:uid="{DD409FBC-0C27-4994-851C-A80148924289}" name="Data Item" dataDxfId="1261"/>
    <tableColumn id="2" xr3:uid="{F371F7B0-2DAB-4153-B670-40EE3FDAC758}" name="Factor Table Information" dataDxfId="1260"/>
  </tableColumns>
  <tableStyleInfo name="factors_info_tables" showFirstColumn="1"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8D51E73F-5F2F-4F28-B03D-7F2685582BE1}" name="x_307_template_table_1" displayName="x_307_template_table_1" ref="A6:B21" totalsRowShown="0">
  <autoFilter ref="A6:B21" xr:uid="{C725761B-DC0A-4807-ABBB-1B10DF3821F0}">
    <filterColumn colId="0" hiddenButton="1"/>
    <filterColumn colId="1" hiddenButton="1"/>
  </autoFilter>
  <tableColumns count="2">
    <tableColumn id="1" xr3:uid="{C21E80FC-B88B-4DF5-9269-13ACF163AEF9}" name="Data Item" dataDxfId="1259"/>
    <tableColumn id="2" xr3:uid="{E913938E-1A84-40F4-BB6F-64EE8E1A36F4}" name="Factor Table Information" dataDxfId="1258"/>
  </tableColumns>
  <tableStyleInfo name="factors_info_tables" showFirstColumn="1"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BA2EB79B-4D26-4413-88A5-F773A3D376A9}" name="x_401_template_table_1" displayName="x_401_template_table_1" ref="A6:B21" totalsRowShown="0">
  <autoFilter ref="A6:B21" xr:uid="{C725761B-DC0A-4807-ABBB-1B10DF3821F0}">
    <filterColumn colId="0" hiddenButton="1"/>
    <filterColumn colId="1" hiddenButton="1"/>
  </autoFilter>
  <tableColumns count="2">
    <tableColumn id="1" xr3:uid="{FA57DFAF-8BB4-4975-815E-E65799A44843}" name="Data Item" dataDxfId="1257"/>
    <tableColumn id="2" xr3:uid="{6AD2A455-E3B7-4064-9354-B8A293256BDD}" name="Factor Table Information" dataDxfId="1256"/>
  </tableColumns>
  <tableStyleInfo name="factors_info_tables" showFirstColumn="1"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971F1868-93FC-4BA9-A6A5-1722E3A15F54}" name="x_402_template_table_1" displayName="x_402_template_table_1" ref="A6:B21" totalsRowShown="0">
  <autoFilter ref="A6:B21" xr:uid="{C725761B-DC0A-4807-ABBB-1B10DF3821F0}">
    <filterColumn colId="0" hiddenButton="1"/>
    <filterColumn colId="1" hiddenButton="1"/>
  </autoFilter>
  <tableColumns count="2">
    <tableColumn id="1" xr3:uid="{004E0DD3-B77B-4170-8644-6F96F860F89D}" name="Data Item" dataDxfId="1255"/>
    <tableColumn id="2" xr3:uid="{0890D3FF-B775-4E2C-B9D5-E00555DA2C13}" name="Factor Table Information" dataDxfId="1254"/>
  </tableColumns>
  <tableStyleInfo name="factors_info_tables" showFirstColumn="1"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F9F3C079-7877-4FC1-BF50-D221A33CDD35}" name="x_403_template_table_1" displayName="x_403_template_table_1" ref="A6:B21" totalsRowShown="0">
  <autoFilter ref="A6:B21" xr:uid="{C725761B-DC0A-4807-ABBB-1B10DF3821F0}">
    <filterColumn colId="0" hiddenButton="1"/>
    <filterColumn colId="1" hiddenButton="1"/>
  </autoFilter>
  <tableColumns count="2">
    <tableColumn id="1" xr3:uid="{8EF7FDF9-0038-4DF0-A751-BDA838A5384E}" name="Data Item" dataDxfId="1253"/>
    <tableColumn id="2" xr3:uid="{6D8D0532-B770-46CF-B6CA-FB2EA8ADBEE9}" name="Factor Table Information" dataDxfId="1252"/>
  </tableColumns>
  <tableStyleInfo name="factors_info_tables" showFirstColumn="1"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BA7B6A51-ECA5-4A43-9829-7B3545402E97}" name="x_404_template_table_1" displayName="x_404_template_table_1" ref="A6:B21" totalsRowShown="0">
  <autoFilter ref="A6:B21" xr:uid="{C725761B-DC0A-4807-ABBB-1B10DF3821F0}">
    <filterColumn colId="0" hiddenButton="1"/>
    <filterColumn colId="1" hiddenButton="1"/>
  </autoFilter>
  <tableColumns count="2">
    <tableColumn id="1" xr3:uid="{FAB4C3D3-5B64-46DF-94EE-E3BD7D19A843}" name="Data Item" dataDxfId="1251"/>
    <tableColumn id="2" xr3:uid="{D2D89044-28C9-45EE-A3F0-8EBC7C34F319}" name="Factor Table Information" dataDxfId="1250"/>
  </tableColumns>
  <tableStyleInfo name="factors_info_tables" showFirstColumn="1"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31FFEB8E-B25E-40F0-BB7B-EAB01BC1E836}" name="x_405_template_table_1" displayName="x_405_template_table_1" ref="A6:B21" totalsRowShown="0">
  <autoFilter ref="A6:B21" xr:uid="{C725761B-DC0A-4807-ABBB-1B10DF3821F0}">
    <filterColumn colId="0" hiddenButton="1"/>
    <filterColumn colId="1" hiddenButton="1"/>
  </autoFilter>
  <tableColumns count="2">
    <tableColumn id="1" xr3:uid="{5B831D9B-6759-455B-888D-7B3D43321B37}" name="Data Item" dataDxfId="1249"/>
    <tableColumn id="2" xr3:uid="{F0792272-B241-4E0A-A4AC-9D9A5E8D84EC}" name="Factor Table Information" dataDxfId="1248"/>
  </tableColumns>
  <tableStyleInfo name="factors_info_tables" showFirstColumn="1"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5A2A9E6B-9534-4181-BDCB-4FAD06A8BD4B}" name="x_406_template_table_1" displayName="x_406_template_table_1" ref="A6:B21" totalsRowShown="0">
  <autoFilter ref="A6:B21" xr:uid="{C725761B-DC0A-4807-ABBB-1B10DF3821F0}">
    <filterColumn colId="0" hiddenButton="1"/>
    <filterColumn colId="1" hiddenButton="1"/>
  </autoFilter>
  <tableColumns count="2">
    <tableColumn id="1" xr3:uid="{F82D0C17-2B86-4434-B6C8-E0C227E0B1FC}" name="Data Item" dataDxfId="1247"/>
    <tableColumn id="2" xr3:uid="{C96A6941-79C4-4744-9928-41A4168979D9}" name="Factor Table Information" dataDxfId="1246"/>
  </tableColumns>
  <tableStyleInfo name="factors_info_tables" showFirstColumn="1"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ADD1274D-F82C-44DC-86C5-532C21CFAC65}" name="x_407_template_table_1" displayName="x_407_template_table_1" ref="A6:B21" totalsRowShown="0">
  <autoFilter ref="A6:B21" xr:uid="{C725761B-DC0A-4807-ABBB-1B10DF3821F0}">
    <filterColumn colId="0" hiddenButton="1"/>
    <filterColumn colId="1" hiddenButton="1"/>
  </autoFilter>
  <tableColumns count="2">
    <tableColumn id="1" xr3:uid="{BB1AA6FE-437A-47A4-B9C4-6DB0509FAC9C}" name="Data Item" dataDxfId="1245"/>
    <tableColumn id="2" xr3:uid="{A1714B03-6799-4CE7-BFBE-78C238FCB2CE}" name="Factor Table Information" dataDxfId="1244"/>
  </tableColumns>
  <tableStyleInfo name="factors_info_tables" showFirstColumn="1"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EC2BB423-0C0D-41C7-956D-2655F4E05CA3}" name="x_408_template_table_1" displayName="x_408_template_table_1" ref="A6:B21" totalsRowShown="0">
  <autoFilter ref="A6:B21" xr:uid="{C725761B-DC0A-4807-ABBB-1B10DF3821F0}">
    <filterColumn colId="0" hiddenButton="1"/>
    <filterColumn colId="1" hiddenButton="1"/>
  </autoFilter>
  <tableColumns count="2">
    <tableColumn id="1" xr3:uid="{C1BD5E91-5B33-4DB0-9FC9-41F1B026C8DF}" name="Data Item" dataDxfId="1243"/>
    <tableColumn id="2" xr3:uid="{9EE520C0-C5CF-4BFE-BC62-73935D56AAF8}" name="Factor Table Information" dataDxfId="1242"/>
  </tableColumns>
  <tableStyleInfo name="factors_info_tables" showFirstColumn="1"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BE131F6A-F5A8-4BAA-AF22-32F2940B9C19}" name="x_409_template_table_1" displayName="x_409_template_table_1" ref="A6:B21" totalsRowShown="0">
  <autoFilter ref="A6:B21" xr:uid="{C725761B-DC0A-4807-ABBB-1B10DF3821F0}">
    <filterColumn colId="0" hiddenButton="1"/>
    <filterColumn colId="1" hiddenButton="1"/>
  </autoFilter>
  <tableColumns count="2">
    <tableColumn id="1" xr3:uid="{4BFFEB2F-9822-4F7A-A2DC-2C2250F86847}" name="Data Item" dataDxfId="1241"/>
    <tableColumn id="2" xr3:uid="{1EDAF1AF-6138-4300-879A-D998845ED4DA}" name="Factor Table Information" dataDxfId="1240"/>
  </tableColumns>
  <tableStyleInfo name="factors_info_tables" showFirstColumn="1"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8BAFE83C-423D-45EA-9AE6-B415F45EC5F8}" name="x_409_template_table_2" displayName="x_409_template_table_2" ref="J6:K21" totalsRowShown="0">
  <tableColumns count="2">
    <tableColumn id="1" xr3:uid="{2D4B94AF-F2E0-49DF-8F26-30533517A341}" name="Data Item" dataDxfId="1239"/>
    <tableColumn id="2" xr3:uid="{D2E579A6-2EB5-49CF-B363-FFC97BE02519}" name="Factor Table Information" dataDxfId="1238"/>
  </tableColumns>
  <tableStyleInfo name="factors_info_tables" showFirstColumn="1"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A6CDBAE-190E-417B-AE34-8E047EABC4BE}" name="x_410_template_table_1" displayName="x_410_template_table_1" ref="A6:B21" totalsRowShown="0">
  <autoFilter ref="A6:B21" xr:uid="{C725761B-DC0A-4807-ABBB-1B10DF3821F0}">
    <filterColumn colId="0" hiddenButton="1"/>
    <filterColumn colId="1" hiddenButton="1"/>
  </autoFilter>
  <tableColumns count="2">
    <tableColumn id="1" xr3:uid="{AFBA4E38-CD8B-41D5-97F9-5CB5F38B8A17}" name="Data Item" dataDxfId="1237"/>
    <tableColumn id="2" xr3:uid="{6A952024-D382-4931-9E3B-B1EEC521D30E}" name="Factor Table Information" dataDxfId="1236"/>
  </tableColumns>
  <tableStyleInfo name="factors_info_tables" showFirstColumn="1"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E734630-94D1-4B0B-9900-A84B67B24F46}" name="x_411_template_table_1" displayName="x_411_template_table_1" ref="A6:B21" totalsRowShown="0">
  <autoFilter ref="A6:B21" xr:uid="{C725761B-DC0A-4807-ABBB-1B10DF3821F0}">
    <filterColumn colId="0" hiddenButton="1"/>
    <filterColumn colId="1" hiddenButton="1"/>
  </autoFilter>
  <tableColumns count="2">
    <tableColumn id="1" xr3:uid="{9C295688-35BF-4C62-9947-8F2475E284B1}" name="Data Item" dataDxfId="1235"/>
    <tableColumn id="2" xr3:uid="{F259792F-E8CE-4429-858B-A9F86C865151}" name="Factor Table Information" dataDxfId="1234"/>
  </tableColumns>
  <tableStyleInfo name="factors_info_tables" showFirstColumn="1"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E81BBB8E-5D39-4A00-ABCE-52BF0D2AE723}" name="x_412_template_table_1" displayName="x_412_template_table_1" ref="A6:B21" totalsRowShown="0">
  <autoFilter ref="A6:B21" xr:uid="{C725761B-DC0A-4807-ABBB-1B10DF3821F0}">
    <filterColumn colId="0" hiddenButton="1"/>
    <filterColumn colId="1" hiddenButton="1"/>
  </autoFilter>
  <tableColumns count="2">
    <tableColumn id="1" xr3:uid="{2D2E182C-539E-4410-BCA9-7279AD16050F}" name="Data Item" dataDxfId="1233"/>
    <tableColumn id="2" xr3:uid="{BC613E5B-9673-492E-A077-B89E9D561E53}" name="Factor Table Information" dataDxfId="1232"/>
  </tableColumns>
  <tableStyleInfo name="factors_info_tables" showFirstColumn="1"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8131AF-4E3C-476C-BE46-779171F23710}" name="x_413_template_table_1" displayName="x_413_template_table_1" ref="A6:B21" totalsRowShown="0">
  <autoFilter ref="A6:B21" xr:uid="{C725761B-DC0A-4807-ABBB-1B10DF3821F0}">
    <filterColumn colId="0" hiddenButton="1"/>
    <filterColumn colId="1" hiddenButton="1"/>
  </autoFilter>
  <tableColumns count="2">
    <tableColumn id="1" xr3:uid="{EF5CF918-0BC8-4909-AD3D-995987B12424}" name="Data Item" dataDxfId="1231"/>
    <tableColumn id="2" xr3:uid="{378472D9-0008-4C44-B20D-983C8C43941B}" name="Factor Table Information" dataDxfId="1230"/>
  </tableColumns>
  <tableStyleInfo name="factors_info_tables" showFirstColumn="1"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DF40D690-314C-42A9-9F38-B94B6C599E3B}" name="x_413_template_table_2" displayName="x_413_template_table_2" ref="J6:K21" totalsRowShown="0">
  <tableColumns count="2">
    <tableColumn id="1" xr3:uid="{D82CE809-063E-4960-B390-0729050A3498}" name="Data Item" dataDxfId="1229"/>
    <tableColumn id="2" xr3:uid="{F5612E45-886D-4A09-8D5A-6FAAAC65A827}" name="Factor Table Information" dataDxfId="1228"/>
  </tableColumns>
  <tableStyleInfo name="factors_info_tables" showFirstColumn="1"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D93CFDDA-BF14-464C-905E-6D9E113FF7D4}" name="x_414_template_table_1" displayName="x_414_template_table_1" ref="A6:B21" totalsRowShown="0">
  <autoFilter ref="A6:B21" xr:uid="{C725761B-DC0A-4807-ABBB-1B10DF3821F0}">
    <filterColumn colId="0" hiddenButton="1"/>
    <filterColumn colId="1" hiddenButton="1"/>
  </autoFilter>
  <tableColumns count="2">
    <tableColumn id="1" xr3:uid="{D75A18E0-1D16-49A8-B763-1DF6DC20DE10}" name="Data Item" dataDxfId="1227"/>
    <tableColumn id="2" xr3:uid="{F0039141-5944-4F18-BEFF-819482AEC1FD}" name="Factor Table Information" dataDxfId="1226"/>
  </tableColumns>
  <tableStyleInfo name="factors_info_tables" showFirstColumn="1"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D5ECDD7-1E74-4C44-BE24-73A20F49F8F3}" name="x_415_template_table_1" displayName="x_415_template_table_1" ref="A6:B21" totalsRowShown="0">
  <autoFilter ref="A6:B21" xr:uid="{C725761B-DC0A-4807-ABBB-1B10DF3821F0}">
    <filterColumn colId="0" hiddenButton="1"/>
    <filterColumn colId="1" hiddenButton="1"/>
  </autoFilter>
  <tableColumns count="2">
    <tableColumn id="1" xr3:uid="{5DB27150-5CF0-4003-931A-741E9CC351E7}" name="Data Item" dataDxfId="1225"/>
    <tableColumn id="2" xr3:uid="{D8943FA1-4955-4F38-A4D9-1AF9A2C6D4F0}" name="Factor Table Information" dataDxfId="1224"/>
  </tableColumns>
  <tableStyleInfo name="factors_info_tables" showFirstColumn="1"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F583AD29-958C-47CE-9317-F6FE0C60B8A3}" name="x_416_template_table_1" displayName="x_416_template_table_1" ref="A6:B21" totalsRowShown="0">
  <autoFilter ref="A6:B21" xr:uid="{C725761B-DC0A-4807-ABBB-1B10DF3821F0}">
    <filterColumn colId="0" hiddenButton="1"/>
    <filterColumn colId="1" hiddenButton="1"/>
  </autoFilter>
  <tableColumns count="2">
    <tableColumn id="1" xr3:uid="{C0C9F4A8-BBAA-4679-BA5C-DF10C51443DE}" name="Data Item" dataDxfId="1223"/>
    <tableColumn id="2" xr3:uid="{365F279E-5157-46F2-B768-3CD7A2A53C6A}" name="Factor Table Information" dataDxfId="1222"/>
  </tableColumns>
  <tableStyleInfo name="factors_info_tables" showFirstColumn="1"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A253F82C-E40A-4647-866B-92908B68E85B}" name="x_417_template_table_1" displayName="x_417_template_table_1" ref="A6:B21" totalsRowShown="0">
  <autoFilter ref="A6:B21" xr:uid="{C725761B-DC0A-4807-ABBB-1B10DF3821F0}">
    <filterColumn colId="0" hiddenButton="1"/>
    <filterColumn colId="1" hiddenButton="1"/>
  </autoFilter>
  <tableColumns count="2">
    <tableColumn id="1" xr3:uid="{0BBC8A89-8886-4DDD-B8D8-63F30D72F2A5}" name="Data Item" dataDxfId="1221"/>
    <tableColumn id="2" xr3:uid="{E02CCC7D-C3C1-4A20-AB60-59150C483375}" name="Factor Table Information" dataDxfId="1220"/>
  </tableColumns>
  <tableStyleInfo name="factors_info_tables" showFirstColumn="1"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E18D4288-D8D5-4AEB-A299-919B2BA08930}" name="x_418_template_table_1" displayName="x_418_template_table_1" ref="A6:B21" totalsRowShown="0">
  <autoFilter ref="A6:B21" xr:uid="{C725761B-DC0A-4807-ABBB-1B10DF3821F0}">
    <filterColumn colId="0" hiddenButton="1"/>
    <filterColumn colId="1" hiddenButton="1"/>
  </autoFilter>
  <tableColumns count="2">
    <tableColumn id="1" xr3:uid="{051A4322-E8E7-45E6-9E6B-9881BBC2960E}" name="Data Item" dataDxfId="1219"/>
    <tableColumn id="2" xr3:uid="{16446F87-2BC8-46F3-BCC8-E5389D23B0CE}" name="Factor Table Information" dataDxfId="1218"/>
  </tableColumns>
  <tableStyleInfo name="factors_info_tables" showFirstColumn="1"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4971DFC-B4F0-48F7-8DA3-98B236465ADD}" name="x_419_template_table_1" displayName="x_419_template_table_1" ref="A6:B21" totalsRowShown="0">
  <autoFilter ref="A6:B21" xr:uid="{C725761B-DC0A-4807-ABBB-1B10DF3821F0}">
    <filterColumn colId="0" hiddenButton="1"/>
    <filterColumn colId="1" hiddenButton="1"/>
  </autoFilter>
  <tableColumns count="2">
    <tableColumn id="1" xr3:uid="{B0D99215-1847-457A-8F55-8B70C5561439}" name="Data Item" dataDxfId="1217"/>
    <tableColumn id="2" xr3:uid="{45F3582A-A003-44B9-8D78-08C308F90C78}" name="Factor Table Information" dataDxfId="1216"/>
  </tableColumns>
  <tableStyleInfo name="factors_info_tables" showFirstColumn="1"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2BC22DA4-304B-414F-8FA8-2AD11B721DC2}" name="x_420_template_table_1" displayName="x_420_template_table_1" ref="A6:B21" totalsRowShown="0">
  <autoFilter ref="A6:B21" xr:uid="{C725761B-DC0A-4807-ABBB-1B10DF3821F0}">
    <filterColumn colId="0" hiddenButton="1"/>
    <filterColumn colId="1" hiddenButton="1"/>
  </autoFilter>
  <tableColumns count="2">
    <tableColumn id="1" xr3:uid="{DF1E3099-FCFD-47D6-8C3E-9129B56C7192}" name="Data Item" dataDxfId="1215"/>
    <tableColumn id="2" xr3:uid="{F91BC8DD-8FA7-41AB-BEBF-F562E671B7A9}" name="Factor Table Information" dataDxfId="1214"/>
  </tableColumns>
  <tableStyleInfo name="factors_info_tables" showFirstColumn="1"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430520C2-A079-43D6-ABFE-6F349D18D468}" name="x_421_template_table_1" displayName="x_421_template_table_1" ref="A6:B21" totalsRowShown="0">
  <autoFilter ref="A6:B21" xr:uid="{C725761B-DC0A-4807-ABBB-1B10DF3821F0}">
    <filterColumn colId="0" hiddenButton="1"/>
    <filterColumn colId="1" hiddenButton="1"/>
  </autoFilter>
  <tableColumns count="2">
    <tableColumn id="1" xr3:uid="{A125F8A8-1936-4F47-B6AB-497536CE1225}" name="Data Item" dataDxfId="1213"/>
    <tableColumn id="2" xr3:uid="{5D8BAA43-B619-4C26-B8F7-68955EBDC526}" name="Factor Table Information" dataDxfId="1212"/>
  </tableColumns>
  <tableStyleInfo name="factors_info_tables" showFirstColumn="1"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6B30B91F-B1D3-4055-B4D6-34E3AE9FDEFC}" name="x_501_template_table_1" displayName="x_501_template_table_1" ref="A6:B21" totalsRowShown="0">
  <autoFilter ref="A6:B21" xr:uid="{C725761B-DC0A-4807-ABBB-1B10DF3821F0}">
    <filterColumn colId="0" hiddenButton="1"/>
    <filterColumn colId="1" hiddenButton="1"/>
  </autoFilter>
  <tableColumns count="2">
    <tableColumn id="1" xr3:uid="{F8DF29B9-C1E5-42A1-ACA5-5CCB051F0991}" name="Data Item" dataDxfId="1211"/>
    <tableColumn id="2" xr3:uid="{AC8C0926-2748-487A-B9A7-17F3885ABE06}" name="Factor Table Information" dataDxfId="1210"/>
  </tableColumns>
  <tableStyleInfo name="factors_info_tables" showFirstColumn="1"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C546E869-D687-4DDB-A40D-071D8D959F74}" name="x_502_template_table_1" displayName="x_502_template_table_1" ref="A6:B21" totalsRowShown="0">
  <autoFilter ref="A6:B21" xr:uid="{C725761B-DC0A-4807-ABBB-1B10DF3821F0}">
    <filterColumn colId="0" hiddenButton="1"/>
    <filterColumn colId="1" hiddenButton="1"/>
  </autoFilter>
  <tableColumns count="2">
    <tableColumn id="1" xr3:uid="{C3DBA3C6-690E-4CFF-8009-8C5E11666FE2}" name="Data Item" dataDxfId="1209"/>
    <tableColumn id="2" xr3:uid="{07E554B4-1D4F-45A0-A537-CC4AA2371C73}" name="Factor Table Information" dataDxfId="1208"/>
  </tableColumns>
  <tableStyleInfo name="factors_info_tables" showFirstColumn="1"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6016C7DF-2914-4DB6-BD00-5A87DB4C77C0}" name="x_503_template_table_1" displayName="x_503_template_table_1" ref="A6:B21" totalsRowShown="0">
  <autoFilter ref="A6:B21" xr:uid="{C725761B-DC0A-4807-ABBB-1B10DF3821F0}">
    <filterColumn colId="0" hiddenButton="1"/>
    <filterColumn colId="1" hiddenButton="1"/>
  </autoFilter>
  <tableColumns count="2">
    <tableColumn id="1" xr3:uid="{25175697-1724-47E9-9E21-A663D65BE472}" name="Data Item" dataDxfId="1207"/>
    <tableColumn id="2" xr3:uid="{E40EA898-9CB1-4851-934B-886CDBA43A1E}" name="Factor Table Information" dataDxfId="1206"/>
  </tableColumns>
  <tableStyleInfo name="factors_info_tables" showFirstColumn="1"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6052C61D-A43E-48DD-87A4-49BCC320D2F4}" name="x_504_template_table_1" displayName="x_504_template_table_1" ref="A6:B21" totalsRowShown="0">
  <autoFilter ref="A6:B21" xr:uid="{C725761B-DC0A-4807-ABBB-1B10DF3821F0}">
    <filterColumn colId="0" hiddenButton="1"/>
    <filterColumn colId="1" hiddenButton="1"/>
  </autoFilter>
  <tableColumns count="2">
    <tableColumn id="1" xr3:uid="{ACDE6664-6070-4795-9A04-49FA2E1C326D}" name="Data Item" dataDxfId="1205"/>
    <tableColumn id="2" xr3:uid="{ED3FBC19-3459-4C92-A849-1772E0F183C8}" name="Factor Table Information" dataDxfId="1204"/>
  </tableColumns>
  <tableStyleInfo name="factors_info_tables" showFirstColumn="1"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369790B2-D6D6-4730-A093-50DC7C0AC5C4}" name="x_505_template_table_1" displayName="x_505_template_table_1" ref="A6:B21" totalsRowShown="0">
  <autoFilter ref="A6:B21" xr:uid="{C725761B-DC0A-4807-ABBB-1B10DF3821F0}">
    <filterColumn colId="0" hiddenButton="1"/>
    <filterColumn colId="1" hiddenButton="1"/>
  </autoFilter>
  <tableColumns count="2">
    <tableColumn id="1" xr3:uid="{F81AA45A-40FC-487C-A525-1FDBF1C20BE0}" name="Data Item" dataDxfId="1203"/>
    <tableColumn id="2" xr3:uid="{C1C8ADA1-CA8F-45D8-8877-7FFDD533E64A}" name="Factor Table Information" dataDxfId="1202"/>
  </tableColumns>
  <tableStyleInfo name="factors_info_tables" showFirstColumn="1"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AC7B146D-9AFB-4B03-9AE3-1F14B8406AC9}" name="x_601_template_table_1" displayName="x_601_template_table_1" ref="A6:B21" totalsRowShown="0">
  <autoFilter ref="A6:B21" xr:uid="{C725761B-DC0A-4807-ABBB-1B10DF3821F0}">
    <filterColumn colId="0" hiddenButton="1"/>
    <filterColumn colId="1" hiddenButton="1"/>
  </autoFilter>
  <tableColumns count="2">
    <tableColumn id="1" xr3:uid="{4B3169F4-C20E-46EB-8FC4-BF51559F0BD4}" name="Data Item" dataDxfId="1201"/>
    <tableColumn id="2" xr3:uid="{98A02204-2278-4D8C-BA8F-C0113C19D4C1}" name="Factor Table Information" dataDxfId="1200"/>
  </tableColumns>
  <tableStyleInfo name="factors_info_tables" showFirstColumn="1"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5C87D780-1CD8-49F3-B501-9DB966ED3AC4}" name="x_602_template_table_1" displayName="x_602_template_table_1" ref="A6:B21" totalsRowShown="0">
  <autoFilter ref="A6:B21" xr:uid="{C725761B-DC0A-4807-ABBB-1B10DF3821F0}">
    <filterColumn colId="0" hiddenButton="1"/>
    <filterColumn colId="1" hiddenButton="1"/>
  </autoFilter>
  <tableColumns count="2">
    <tableColumn id="1" xr3:uid="{1FB647BA-E19E-4C45-A363-F0709428A6BD}" name="Data Item" dataDxfId="1199"/>
    <tableColumn id="2" xr3:uid="{1B25471B-C37E-4501-93F3-2BC2ECD84CC6}" name="Factor Table Information" dataDxfId="1198"/>
  </tableColumns>
  <tableStyleInfo name="factors_info_tables" showFirstColumn="1"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FF8C141E-4AE7-4B4C-9E58-CE7D72E724EF}" name="x_603_template_table_1" displayName="x_603_template_table_1" ref="A6:B21" totalsRowShown="0">
  <autoFilter ref="A6:B21" xr:uid="{C725761B-DC0A-4807-ABBB-1B10DF3821F0}">
    <filterColumn colId="0" hiddenButton="1"/>
    <filterColumn colId="1" hiddenButton="1"/>
  </autoFilter>
  <tableColumns count="2">
    <tableColumn id="1" xr3:uid="{8921F469-383E-4873-AF23-BEA6E0C14E4F}" name="Data Item" dataDxfId="1197"/>
    <tableColumn id="2" xr3:uid="{84129849-0045-4ABB-981C-6214DC7804AD}" name="Factor Table Information" dataDxfId="1196"/>
  </tableColumns>
  <tableStyleInfo name="factors_info_tables" showFirstColumn="1"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C9167D1D-8B8A-4F32-847A-F69CF3FC0EBE}" name="x_604_template_table_1" displayName="x_604_template_table_1" ref="A6:B21" totalsRowShown="0">
  <autoFilter ref="A6:B21" xr:uid="{C725761B-DC0A-4807-ABBB-1B10DF3821F0}">
    <filterColumn colId="0" hiddenButton="1"/>
    <filterColumn colId="1" hiddenButton="1"/>
  </autoFilter>
  <tableColumns count="2">
    <tableColumn id="1" xr3:uid="{70754566-68D2-4661-945C-C7BC9DA1FE27}" name="Data Item" dataDxfId="1195"/>
    <tableColumn id="2" xr3:uid="{3B6B1D5E-DF42-4C07-905B-6B47D44C06B1}" name="Factor Table Information" dataDxfId="1194"/>
  </tableColumns>
  <tableStyleInfo name="factors_info_tables" showFirstColumn="1"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85BD89EB-6612-47DB-9023-73322DE0FB15}" name="x_605_template_table_1" displayName="x_605_template_table_1" ref="A6:B21" totalsRowShown="0">
  <autoFilter ref="A6:B21" xr:uid="{C725761B-DC0A-4807-ABBB-1B10DF3821F0}">
    <filterColumn colId="0" hiddenButton="1"/>
    <filterColumn colId="1" hiddenButton="1"/>
  </autoFilter>
  <tableColumns count="2">
    <tableColumn id="1" xr3:uid="{01842527-B70F-46F0-85BD-16A66FC47213}" name="Data Item" dataDxfId="1193"/>
    <tableColumn id="2" xr3:uid="{52927C1F-558A-4D41-8070-8A6F87EBBDF3}" name="Factor Table Information" dataDxfId="1192"/>
  </tableColumns>
  <tableStyleInfo name="factors_info_tables" showFirstColumn="1"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2FEF194A-7373-42B6-AD6D-24382BEB25A2}" name="x_606_template_table_1" displayName="x_606_template_table_1" ref="A6:B21" totalsRowShown="0">
  <autoFilter ref="A6:B21" xr:uid="{C725761B-DC0A-4807-ABBB-1B10DF3821F0}">
    <filterColumn colId="0" hiddenButton="1"/>
    <filterColumn colId="1" hiddenButton="1"/>
  </autoFilter>
  <tableColumns count="2">
    <tableColumn id="1" xr3:uid="{9A6F6221-281A-4BB4-A324-8552428906D7}" name="Data Item" dataDxfId="1191"/>
    <tableColumn id="2" xr3:uid="{8DF85D67-9F35-44B2-A2EE-B10B8892E1AA}" name="Factor Table Information" dataDxfId="1190"/>
  </tableColumns>
  <tableStyleInfo name="factors_info_tables" showFirstColumn="1"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6135CE7D-F974-423F-9515-7A3D9B04437E}" name="x_607_template_table_1" displayName="x_607_template_table_1" ref="A6:B21" totalsRowShown="0">
  <autoFilter ref="A6:B21" xr:uid="{C725761B-DC0A-4807-ABBB-1B10DF3821F0}">
    <filterColumn colId="0" hiddenButton="1"/>
    <filterColumn colId="1" hiddenButton="1"/>
  </autoFilter>
  <tableColumns count="2">
    <tableColumn id="1" xr3:uid="{15B74BA5-A0D4-4293-A636-01705B02B9FD}" name="Data Item" dataDxfId="1189"/>
    <tableColumn id="2" xr3:uid="{92434208-2C06-4C92-8A95-EC2E66E52B62}" name="Factor Table Information" dataDxfId="1188"/>
  </tableColumns>
  <tableStyleInfo name="factors_info_tables" showFirstColumn="1"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D275B1B4-B3E0-4DC0-974C-32C9D101E632}" name="x_607_template_table_2" displayName="x_607_template_table_2" ref="F6:G21" totalsRowShown="0">
  <tableColumns count="2">
    <tableColumn id="1" xr3:uid="{0AF6F5F6-1B47-4925-BC0A-8366EB36CCC0}" name="Data Item" dataDxfId="1187"/>
    <tableColumn id="2" xr3:uid="{5916E8C5-AAE5-4153-8E22-FFC9825AC916}" name="Factor Table Information" dataDxfId="1186"/>
  </tableColumns>
  <tableStyleInfo name="factors_info_tables" showFirstColumn="1"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372E90BD-8F85-4B7F-9F38-707D5A6855EC}" name="x_608_template_table_1" displayName="x_608_template_table_1" ref="A6:B21" totalsRowShown="0">
  <autoFilter ref="A6:B21" xr:uid="{C725761B-DC0A-4807-ABBB-1B10DF3821F0}">
    <filterColumn colId="0" hiddenButton="1"/>
    <filterColumn colId="1" hiddenButton="1"/>
  </autoFilter>
  <tableColumns count="2">
    <tableColumn id="1" xr3:uid="{C4FC2DE9-8C60-4A6D-B2A4-9404526662DB}" name="Data Item" dataDxfId="1185"/>
    <tableColumn id="2" xr3:uid="{BFE91952-7FD3-4E6F-81E0-E5D5C3C1DAFB}" name="Factor Table Information" dataDxfId="1184"/>
  </tableColumns>
  <tableStyleInfo name="factors_info_tables" showFirstColumn="1"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A3156778-0D42-4C19-802D-8B79833C8815}" name="x_609_template_table_1" displayName="x_609_template_table_1" ref="A6:B21" totalsRowShown="0">
  <autoFilter ref="A6:B21" xr:uid="{C725761B-DC0A-4807-ABBB-1B10DF3821F0}">
    <filterColumn colId="0" hiddenButton="1"/>
    <filterColumn colId="1" hiddenButton="1"/>
  </autoFilter>
  <tableColumns count="2">
    <tableColumn id="1" xr3:uid="{BD719785-A608-4323-B2AF-3DD5D25070C2}" name="Data Item" dataDxfId="1183"/>
    <tableColumn id="2" xr3:uid="{C74B1ABE-D517-4937-B9D1-2A2F17E560B9}" name="Factor Table Information" dataDxfId="1182"/>
  </tableColumns>
  <tableStyleInfo name="factors_info_tables" showFirstColumn="1"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EFCB4C40-7B21-42F0-A76E-ED0387F78A6C}" name="x_610_template_table_1" displayName="x_610_template_table_1" ref="A6:B21" totalsRowShown="0">
  <autoFilter ref="A6:B21" xr:uid="{C725761B-DC0A-4807-ABBB-1B10DF3821F0}">
    <filterColumn colId="0" hiddenButton="1"/>
    <filterColumn colId="1" hiddenButton="1"/>
  </autoFilter>
  <tableColumns count="2">
    <tableColumn id="1" xr3:uid="{1A27EFD2-09E8-4F30-8157-4872C3608E6F}" name="Data Item" dataDxfId="1181"/>
    <tableColumn id="2" xr3:uid="{88B8B643-E053-4428-BB73-0706C017127E}" name="Factor Table Information" dataDxfId="1180"/>
  </tableColumns>
  <tableStyleInfo name="factors_info_tables" showFirstColumn="1"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95D0DAC7-EEA2-4CDB-A370-3221A70B85CD}" name="x_611_template_table_1" displayName="x_611_template_table_1" ref="A6:B21" totalsRowShown="0">
  <autoFilter ref="A6:B21" xr:uid="{C725761B-DC0A-4807-ABBB-1B10DF3821F0}">
    <filterColumn colId="0" hiddenButton="1"/>
    <filterColumn colId="1" hiddenButton="1"/>
  </autoFilter>
  <tableColumns count="2">
    <tableColumn id="1" xr3:uid="{5546032E-7669-4BE4-8001-C797E7199EA4}" name="Data Item" dataDxfId="1179"/>
    <tableColumn id="2" xr3:uid="{E0705F95-555F-4593-9BE7-F0D73A8911C7}" name="Factor Table Information" dataDxfId="1178"/>
  </tableColumns>
  <tableStyleInfo name="factors_info_tables" showFirstColumn="1"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9" xr:uid="{5BF4B6BA-665E-453D-B1B5-517BEDB498DB}" name="x_611_template_table_1130" displayName="x_611_template_table_1130" ref="A6:B21" totalsRowShown="0">
  <tableColumns count="2">
    <tableColumn id="1" xr3:uid="{B97B5136-7DBC-4A2A-859A-D73E0FA47432}" name="Data Item" dataDxfId="1177"/>
    <tableColumn id="2" xr3:uid="{295E53D0-EA35-4BBD-BDBD-A0A360ACF49B}" name="Factor Table Information" dataDxfId="1176"/>
  </tableColumns>
  <tableStyleInfo name="factors_info_tables" showFirstColumn="1"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1" xr:uid="{AFEB9A73-DF2B-40EA-9A6E-8BF64DE89FD3}" name="x_611_template_table_1130132" displayName="x_611_template_table_1130132" ref="A6:B21" totalsRowShown="0">
  <tableColumns count="2">
    <tableColumn id="1" xr3:uid="{24AC6E89-B8C1-40BD-965B-C8C3B0E678BE}" name="Data Item" dataDxfId="1175"/>
    <tableColumn id="2" xr3:uid="{90DB3725-F3BC-4F07-8C6B-2EB351CE2BB1}" name="Factor Table Information" dataDxfId="1174"/>
  </tableColumns>
  <tableStyleInfo name="factors_info_tables" showFirstColumn="1"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2" xr:uid="{F5B2AA98-B5CA-4B6E-8099-6767B1FCA6DE}" name="x_611_template_table_1130132133" displayName="x_611_template_table_1130132133" ref="A6:B21" totalsRowShown="0">
  <tableColumns count="2">
    <tableColumn id="1" xr3:uid="{A1F33CBF-60E2-4025-A679-0AAFB3CA7BBC}" name="Data Item" dataDxfId="1173"/>
    <tableColumn id="2" xr3:uid="{11F06DA8-8A5C-4C42-86DA-5E6EA9FEF1B7}" name="Factor Table Information" dataDxfId="1172"/>
  </tableColumns>
  <tableStyleInfo name="factors_info_tables" showFirstColumn="1"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3" xr:uid="{8EA6FEE4-6323-4C83-BE1A-17C031471591}" name="x_611_template_table_1130132133134" displayName="x_611_template_table_1130132133134" ref="A6:B21" totalsRowShown="0">
  <tableColumns count="2">
    <tableColumn id="1" xr3:uid="{CE35948C-CE92-49E2-8121-F606433035BF}" name="Data Item" dataDxfId="1171"/>
    <tableColumn id="2" xr3:uid="{EB3C0B5B-0D8D-4169-B7E6-C7D574AFBB92}" name="Factor Table Information" dataDxfId="1170"/>
  </tableColumns>
  <tableStyleInfo name="factors_info_tables" showFirstColumn="1"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1E3D5ED8-399F-444C-B2D3-31D4B17F1836}" name="x_616_template_table_1" displayName="x_616_template_table_1" ref="A6:B21" totalsRowShown="0">
  <autoFilter ref="A6:B21" xr:uid="{C725761B-DC0A-4807-ABBB-1B10DF3821F0}">
    <filterColumn colId="0" hiddenButton="1"/>
    <filterColumn colId="1" hiddenButton="1"/>
  </autoFilter>
  <tableColumns count="2">
    <tableColumn id="1" xr3:uid="{727E884A-8B4B-4C9C-8A1F-E14305D062B6}" name="Data Item" dataDxfId="1169"/>
    <tableColumn id="2" xr3:uid="{4350181B-84FF-4617-9019-C49ED3BAA760}" name="Factor Table Information" dataDxfId="1168"/>
  </tableColumns>
  <tableStyleInfo name="factors_info_tables" showFirstColumn="1"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5C0CE31D-87A7-4DC2-9576-6F9ADEEAAEAC}" name="x_617_template_table_1" displayName="x_617_template_table_1" ref="A6:B21" totalsRowShown="0">
  <autoFilter ref="A6:B21" xr:uid="{C725761B-DC0A-4807-ABBB-1B10DF3821F0}">
    <filterColumn colId="0" hiddenButton="1"/>
    <filterColumn colId="1" hiddenButton="1"/>
  </autoFilter>
  <tableColumns count="2">
    <tableColumn id="1" xr3:uid="{A427C2CA-7589-49A7-89B8-0937EA82B82D}" name="Data Item" dataDxfId="1167"/>
    <tableColumn id="2" xr3:uid="{2737E26C-87CF-44E5-A7FA-0BF286C30D6F}" name="Factor Table Information" dataDxfId="1166"/>
  </tableColumns>
  <tableStyleInfo name="factors_info_tables" showFirstColumn="1"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02A5A76E-683D-42B1-93DB-740298FBC8BA}" name="x_701_template_table_1" displayName="x_701_template_table_1" ref="A6:B21" totalsRowShown="0">
  <autoFilter ref="A6:B21" xr:uid="{C725761B-DC0A-4807-ABBB-1B10DF3821F0}">
    <filterColumn colId="0" hiddenButton="1"/>
    <filterColumn colId="1" hiddenButton="1"/>
  </autoFilter>
  <tableColumns count="2">
    <tableColumn id="1" xr3:uid="{FE958EAD-B408-4BD0-9B7D-02E97F13E640}" name="Data Item" dataDxfId="1165"/>
    <tableColumn id="2" xr3:uid="{CE5E5DD8-7275-4D4B-8EB1-50524441EE39}" name="Factor Table Information" dataDxfId="1164"/>
  </tableColumns>
  <tableStyleInfo name="factors_info_tables" showFirstColumn="1"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2C6B135F-B2F2-4429-8DE7-D21786559CE8}" name="x_702_template_table_1" displayName="x_702_template_table_1" ref="A6:B21" totalsRowShown="0">
  <autoFilter ref="A6:B21" xr:uid="{C725761B-DC0A-4807-ABBB-1B10DF3821F0}">
    <filterColumn colId="0" hiddenButton="1"/>
    <filterColumn colId="1" hiddenButton="1"/>
  </autoFilter>
  <tableColumns count="2">
    <tableColumn id="1" xr3:uid="{382EDBE3-3EA2-487A-A5AF-68375FD4EB60}" name="Data Item" dataDxfId="1163"/>
    <tableColumn id="2" xr3:uid="{A16C624A-D24D-457E-A11D-EC186E028AF9}" name="Factor Table Information" dataDxfId="1162"/>
  </tableColumns>
  <tableStyleInfo name="factors_info_tables" showFirstColumn="1"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2927704C-34ED-45C6-AE37-01B058EB8C86}" name="x_703_template_table_1" displayName="x_703_template_table_1" ref="A6:B21" totalsRowShown="0">
  <autoFilter ref="A6:B21" xr:uid="{C725761B-DC0A-4807-ABBB-1B10DF3821F0}">
    <filterColumn colId="0" hiddenButton="1"/>
    <filterColumn colId="1" hiddenButton="1"/>
  </autoFilter>
  <tableColumns count="2">
    <tableColumn id="1" xr3:uid="{5442D2F0-1415-44C0-B779-40422375C3D0}" name="Data Item" dataDxfId="1161"/>
    <tableColumn id="2" xr3:uid="{7D31FC96-60FF-4BB6-801A-6A0E80F971D9}" name="Factor Table Information" dataDxfId="1160"/>
  </tableColumns>
  <tableStyleInfo name="factors_info_tables" showFirstColumn="1"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0A7405CC-061B-4D0C-B5E7-74DEB51FD4BF}" name="x_704_template_table_1" displayName="x_704_template_table_1" ref="A6:B21" totalsRowShown="0">
  <autoFilter ref="A6:B21" xr:uid="{C725761B-DC0A-4807-ABBB-1B10DF3821F0}">
    <filterColumn colId="0" hiddenButton="1"/>
    <filterColumn colId="1" hiddenButton="1"/>
  </autoFilter>
  <tableColumns count="2">
    <tableColumn id="1" xr3:uid="{530C5E95-4851-47A9-B017-91B0EE8B2DFE}" name="Data Item" dataDxfId="1159"/>
    <tableColumn id="2" xr3:uid="{C2B8A274-0D77-41C0-AC63-9022DCCDF246}" name="Factor Table Information" dataDxfId="1158"/>
  </tableColumns>
  <tableStyleInfo name="factors_info_tables" showFirstColumn="1"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EA520CCB-B868-4F5B-BE7F-26F247AAA06A}" name="x_705_template_table_1" displayName="x_705_template_table_1" ref="A6:B21" totalsRowShown="0">
  <autoFilter ref="A6:B21" xr:uid="{C725761B-DC0A-4807-ABBB-1B10DF3821F0}">
    <filterColumn colId="0" hiddenButton="1"/>
    <filterColumn colId="1" hiddenButton="1"/>
  </autoFilter>
  <tableColumns count="2">
    <tableColumn id="1" xr3:uid="{13C2C185-9336-44AE-A8C2-3B2D6F32B12F}" name="Data Item" dataDxfId="1157"/>
    <tableColumn id="2" xr3:uid="{AD2C3E9F-3119-430C-A34A-6C20E99E2CC2}" name="Factor Table Information" dataDxfId="1156"/>
  </tableColumns>
  <tableStyleInfo name="factors_info_tables" showFirstColumn="1"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071FEDBD-20AB-46CC-8AA5-24997692A843}" name="x_706_template_table_1" displayName="x_706_template_table_1" ref="A6:B21" totalsRowShown="0">
  <autoFilter ref="A6:B21" xr:uid="{C725761B-DC0A-4807-ABBB-1B10DF3821F0}">
    <filterColumn colId="0" hiddenButton="1"/>
    <filterColumn colId="1" hiddenButton="1"/>
  </autoFilter>
  <tableColumns count="2">
    <tableColumn id="1" xr3:uid="{5EDF2368-156F-43FA-AD64-0FBC10B5E46C}" name="Data Item" dataDxfId="1155"/>
    <tableColumn id="2" xr3:uid="{04DFA741-4735-499C-BAE3-47E7AFC5A8BC}" name="Factor Table Information" dataDxfId="1154"/>
  </tableColumns>
  <tableStyleInfo name="factors_info_tables" showFirstColumn="1"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95EB0CBD-4809-4FFB-9BAF-AFE90A65F4AE}" name="x_707_template_table_1" displayName="x_707_template_table_1" ref="A6:B21" totalsRowShown="0">
  <autoFilter ref="A6:B21" xr:uid="{C725761B-DC0A-4807-ABBB-1B10DF3821F0}">
    <filterColumn colId="0" hiddenButton="1"/>
    <filterColumn colId="1" hiddenButton="1"/>
  </autoFilter>
  <tableColumns count="2">
    <tableColumn id="1" xr3:uid="{B8A6A0E3-1E32-44E6-9628-379BD8F665E6}" name="Data Item" dataDxfId="1153"/>
    <tableColumn id="2" xr3:uid="{A9CAAE51-8D48-440B-965A-DBC6E0B6FBA0}" name="Factor Table Information" dataDxfId="1152"/>
  </tableColumns>
  <tableStyleInfo name="factors_info_tables" showFirstColumn="1"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2F192394-061E-40F9-8FCD-26DB41AB8E55}" name="x_708_template_table_1" displayName="x_708_template_table_1" ref="A6:B21" totalsRowShown="0">
  <autoFilter ref="A6:B21" xr:uid="{C725761B-DC0A-4807-ABBB-1B10DF3821F0}">
    <filterColumn colId="0" hiddenButton="1"/>
    <filterColumn colId="1" hiddenButton="1"/>
  </autoFilter>
  <tableColumns count="2">
    <tableColumn id="1" xr3:uid="{A222DDDF-2801-4F4D-AD61-79D516CD7B9C}" name="Data Item" dataDxfId="1151"/>
    <tableColumn id="2" xr3:uid="{622D5074-2FC1-452C-92D5-E1A47DF1BD3F}" name="Factor Table Information" dataDxfId="1150"/>
  </tableColumns>
  <tableStyleInfo name="factors_info_tables" showFirstColumn="1"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90F42C73-FD4A-4258-8998-1EE0E651B480}" name="x_709_template_table_1" displayName="x_709_template_table_1" ref="A6:B21" totalsRowShown="0">
  <autoFilter ref="A6:B21" xr:uid="{C725761B-DC0A-4807-ABBB-1B10DF3821F0}">
    <filterColumn colId="0" hiddenButton="1"/>
    <filterColumn colId="1" hiddenButton="1"/>
  </autoFilter>
  <tableColumns count="2">
    <tableColumn id="1" xr3:uid="{6AD99E69-D07E-4CE6-B9E3-E4BA26D64853}" name="Data Item" dataDxfId="1149"/>
    <tableColumn id="2" xr3:uid="{70AEFABF-FF49-4EAC-BDCC-721C881F5DDD}" name="Factor Table Information" dataDxfId="1148"/>
  </tableColumns>
  <tableStyleInfo name="factors_info_tables" showFirstColumn="1"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79FBC5F7-8C57-4FDA-AA75-C4014069EAB3}" name="x_710_template_table_1" displayName="x_710_template_table_1" ref="A6:B21" totalsRowShown="0">
  <autoFilter ref="A6:B21" xr:uid="{C725761B-DC0A-4807-ABBB-1B10DF3821F0}">
    <filterColumn colId="0" hiddenButton="1"/>
    <filterColumn colId="1" hiddenButton="1"/>
  </autoFilter>
  <tableColumns count="2">
    <tableColumn id="1" xr3:uid="{F6778034-88C3-447B-A43F-FF5C2615E706}" name="Data Item" dataDxfId="1147"/>
    <tableColumn id="2" xr3:uid="{07C3E8D3-3DFA-4AF3-886E-3FF89F1EC760}" name="Factor Table Information" dataDxfId="1146"/>
  </tableColumns>
  <tableStyleInfo name="factors_info_tables" showFirstColumn="1"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0B8344D8-849D-47E5-9560-61463E4202AB}" name="x_711_template_table_1" displayName="x_711_template_table_1" ref="A6:B21" totalsRowShown="0">
  <autoFilter ref="A6:B21" xr:uid="{C725761B-DC0A-4807-ABBB-1B10DF3821F0}">
    <filterColumn colId="0" hiddenButton="1"/>
    <filterColumn colId="1" hiddenButton="1"/>
  </autoFilter>
  <tableColumns count="2">
    <tableColumn id="1" xr3:uid="{A364A8A9-1450-426A-BE47-13001B34DBD8}" name="Data Item" dataDxfId="1145"/>
    <tableColumn id="2" xr3:uid="{C643DE48-5EE4-41C3-8E66-DC09B52D6E03}" name="Factor Table Information" dataDxfId="1144"/>
  </tableColumns>
  <tableStyleInfo name="factors_info_tables" showFirstColumn="1"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C5E03B25-12C4-4EE3-80C0-3B7D0642A5AF}" name="x_712_template_table_1" displayName="x_712_template_table_1" ref="A6:B21" totalsRowShown="0">
  <autoFilter ref="A6:B21" xr:uid="{C725761B-DC0A-4807-ABBB-1B10DF3821F0}">
    <filterColumn colId="0" hiddenButton="1"/>
    <filterColumn colId="1" hiddenButton="1"/>
  </autoFilter>
  <tableColumns count="2">
    <tableColumn id="1" xr3:uid="{EA1F2830-3ECB-4818-A8BC-1A078390E2B9}" name="Data Item" dataDxfId="1143"/>
    <tableColumn id="2" xr3:uid="{DEE65018-793F-4D04-93C4-CEEBB98BCEEE}" name="Factor Table Information" dataDxfId="1142"/>
  </tableColumns>
  <tableStyleInfo name="factors_info_tables" showFirstColumn="1"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85F3754C-1A92-4EDE-9996-CA308FDCB67C}" name="x_713_template_table_1" displayName="x_713_template_table_1" ref="A6:B21" totalsRowShown="0">
  <autoFilter ref="A6:B21" xr:uid="{C725761B-DC0A-4807-ABBB-1B10DF3821F0}">
    <filterColumn colId="0" hiddenButton="1"/>
    <filterColumn colId="1" hiddenButton="1"/>
  </autoFilter>
  <tableColumns count="2">
    <tableColumn id="1" xr3:uid="{15591D75-39E3-48F6-BC96-1D4F56DC2884}" name="Data Item" dataDxfId="1141"/>
    <tableColumn id="2" xr3:uid="{B13F4A3E-61AB-4D57-8652-58F0D9B64D78}" name="Factor Table Information" dataDxfId="1140"/>
  </tableColumns>
  <tableStyleInfo name="factors_info_tables" showFirstColumn="1"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C82BE4ED-50E7-4F01-856A-3FF0E3ADE3CD}" name="x_714_template_table_1" displayName="x_714_template_table_1" ref="A6:B21" totalsRowShown="0">
  <autoFilter ref="A6:B21" xr:uid="{C725761B-DC0A-4807-ABBB-1B10DF3821F0}">
    <filterColumn colId="0" hiddenButton="1"/>
    <filterColumn colId="1" hiddenButton="1"/>
  </autoFilter>
  <tableColumns count="2">
    <tableColumn id="1" xr3:uid="{B145CAE0-AA22-4B89-A31B-4D82FB8834BE}" name="Data Item" dataDxfId="1139"/>
    <tableColumn id="2" xr3:uid="{EAD643E5-96E9-4889-8DB1-C346B92F05CF}" name="Factor Table Information" dataDxfId="1138"/>
  </tableColumns>
  <tableStyleInfo name="factors_info_tables" showFirstColumn="1"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78714C68-B296-418D-AA87-A7C24EAC8469}" name="x_715_template_table_1" displayName="x_715_template_table_1" ref="A6:B21" totalsRowShown="0">
  <autoFilter ref="A6:B21" xr:uid="{C725761B-DC0A-4807-ABBB-1B10DF3821F0}">
    <filterColumn colId="0" hiddenButton="1"/>
    <filterColumn colId="1" hiddenButton="1"/>
  </autoFilter>
  <tableColumns count="2">
    <tableColumn id="1" xr3:uid="{21B4626A-0EF9-41BD-9756-3592F1BAEA82}" name="Data Item" dataDxfId="1137"/>
    <tableColumn id="2" xr3:uid="{0E639532-80B7-490F-B3D5-929C945FCCD5}" name="Factor Table Information" dataDxfId="1136"/>
  </tableColumns>
  <tableStyleInfo name="factors_info_tables" showFirstColumn="1"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D3798FE9-E3B6-4C73-992A-112C4B48C16F}" name="x_716_template_table_1" displayName="x_716_template_table_1" ref="A6:B21" totalsRowShown="0">
  <autoFilter ref="A6:B21" xr:uid="{C725761B-DC0A-4807-ABBB-1B10DF3821F0}">
    <filterColumn colId="0" hiddenButton="1"/>
    <filterColumn colId="1" hiddenButton="1"/>
  </autoFilter>
  <tableColumns count="2">
    <tableColumn id="1" xr3:uid="{D233224D-549B-439A-9296-4165A6877352}" name="Data Item" dataDxfId="1135"/>
    <tableColumn id="2" xr3:uid="{174434D1-E5E6-455D-9ECC-CD711457B277}" name="Factor Table Information" dataDxfId="1134"/>
  </tableColumns>
  <tableStyleInfo name="factors_info_tables" showFirstColumn="1"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A8B2A2F9-3EDC-4093-A6B3-E3BC06816B4F}" name="x_717_template_table_1" displayName="x_717_template_table_1" ref="A6:B21" totalsRowShown="0">
  <autoFilter ref="A6:B21" xr:uid="{C725761B-DC0A-4807-ABBB-1B10DF3821F0}">
    <filterColumn colId="0" hiddenButton="1"/>
    <filterColumn colId="1" hiddenButton="1"/>
  </autoFilter>
  <tableColumns count="2">
    <tableColumn id="1" xr3:uid="{98F9C102-A67B-42FF-AEE6-5092AD18F95F}" name="Data Item" dataDxfId="1133"/>
    <tableColumn id="2" xr3:uid="{AE5E3521-4D30-4800-9666-9B8C67D62237}" name="Factor Table Information" dataDxfId="1132"/>
  </tableColumns>
  <tableStyleInfo name="factors_info_tables" showFirstColumn="1"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398AEC1D-CCFB-48B3-A003-34BA6A321AC0}" name="x_718_template_table_1" displayName="x_718_template_table_1" ref="A6:B21" totalsRowShown="0">
  <autoFilter ref="A6:B21" xr:uid="{C725761B-DC0A-4807-ABBB-1B10DF3821F0}">
    <filterColumn colId="0" hiddenButton="1"/>
    <filterColumn colId="1" hiddenButton="1"/>
  </autoFilter>
  <tableColumns count="2">
    <tableColumn id="1" xr3:uid="{BBE13FC3-95C8-4B3B-B6EF-1740229B4D68}" name="Data Item" dataDxfId="1131"/>
    <tableColumn id="2" xr3:uid="{E22A8146-F52D-452E-BAE0-DF7DD4B43E4C}" name="Factor Table Information" dataDxfId="1130"/>
  </tableColumns>
  <tableStyleInfo name="factors_info_tables" showFirstColumn="1"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485A05CA-A531-49D7-A503-F4CB46E2320B}" name="x_719_template_table_1" displayName="x_719_template_table_1" ref="A6:B21" totalsRowShown="0">
  <autoFilter ref="A6:B21" xr:uid="{C725761B-DC0A-4807-ABBB-1B10DF3821F0}">
    <filterColumn colId="0" hiddenButton="1"/>
    <filterColumn colId="1" hiddenButton="1"/>
  </autoFilter>
  <tableColumns count="2">
    <tableColumn id="1" xr3:uid="{C2735825-3E29-48DD-9EF6-A0AFE5DD54FB}" name="Data Item" dataDxfId="1129"/>
    <tableColumn id="2" xr3:uid="{BCE1AD31-804D-4A1F-900B-A8D55807C69A}" name="Factor Table Information" dataDxfId="1128"/>
  </tableColumns>
  <tableStyleInfo name="factors_info_tables" showFirstColumn="1"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6D39078D-5A06-4791-A2CE-AD7203A17A43}" name="x_720_template_table_1" displayName="x_720_template_table_1" ref="A6:B21" totalsRowShown="0">
  <autoFilter ref="A6:B21" xr:uid="{C725761B-DC0A-4807-ABBB-1B10DF3821F0}">
    <filterColumn colId="0" hiddenButton="1"/>
    <filterColumn colId="1" hiddenButton="1"/>
  </autoFilter>
  <tableColumns count="2">
    <tableColumn id="1" xr3:uid="{F46272E3-3260-434F-B2EF-7B78DBD89A09}" name="Data Item" dataDxfId="1127"/>
    <tableColumn id="2" xr3:uid="{292CBD0D-DBD0-4A39-A4E3-2C7E9419E298}" name="Factor Table Information" dataDxfId="1126"/>
  </tableColumns>
  <tableStyleInfo name="factors_info_tables" showFirstColumn="1"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2DD51781-927E-4BD7-8BB4-CA07E1711522}" name="x_721_template_table_1" displayName="x_721_template_table_1" ref="A6:B21" totalsRowShown="0">
  <autoFilter ref="A6:B21" xr:uid="{C725761B-DC0A-4807-ABBB-1B10DF3821F0}">
    <filterColumn colId="0" hiddenButton="1"/>
    <filterColumn colId="1" hiddenButton="1"/>
  </autoFilter>
  <tableColumns count="2">
    <tableColumn id="1" xr3:uid="{F6A39F88-39A6-46B0-AB2A-7E566A73C636}" name="Data Item" dataDxfId="1125"/>
    <tableColumn id="2" xr3:uid="{E1C0B605-085C-4A0D-A824-EDA09F45D862}" name="Factor Table Information" dataDxfId="1124"/>
  </tableColumns>
  <tableStyleInfo name="factors_info_tables" showFirstColumn="1"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A57A589C-B4CB-4DF1-914A-4670BF5CC915}" name="x_725_template_table_1" displayName="x_725_template_table_1" ref="A6:B21" totalsRowShown="0">
  <autoFilter ref="A6:B21" xr:uid="{C725761B-DC0A-4807-ABBB-1B10DF3821F0}">
    <filterColumn colId="0" hiddenButton="1"/>
    <filterColumn colId="1" hiddenButton="1"/>
  </autoFilter>
  <tableColumns count="2">
    <tableColumn id="1" xr3:uid="{A203651B-0ED3-49CB-9833-1D33D1249A22}" name="Data Item" dataDxfId="1123"/>
    <tableColumn id="2" xr3:uid="{9BE86ABA-0A10-4C89-BC68-83AF2248A406}" name="Factor Table Information" dataDxfId="1122"/>
  </tableColumns>
  <tableStyleInfo name="factors_info_tables" showFirstColumn="1"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7" xr:uid="{54D96005-617A-4250-A7DC-7A5DB724034E}" name="x_726_template_table_1" displayName="x_726_template_table_1" ref="A6:B21" totalsRowShown="0">
  <autoFilter ref="A6:B21" xr:uid="{C725761B-DC0A-4807-ABBB-1B10DF3821F0}">
    <filterColumn colId="0" hiddenButton="1"/>
    <filterColumn colId="1" hiddenButton="1"/>
  </autoFilter>
  <tableColumns count="2">
    <tableColumn id="1" xr3:uid="{18ED1710-F3EF-4821-9074-AC73B3E6518F}" name="Data Item" dataDxfId="1121"/>
    <tableColumn id="2" xr3:uid="{E153C227-C8AC-4D08-80C8-1D843DF9C505}" name="Factor Table Information" dataDxfId="1120"/>
  </tableColumns>
  <tableStyleInfo name="factors_info_tables" showFirstColumn="1"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AB3C2F1E-E384-4804-91B4-4F3C9F2A3D89}" name="x_727_template_table_1" displayName="x_727_template_table_1" ref="A6:B21" totalsRowShown="0">
  <autoFilter ref="A6:B21" xr:uid="{C725761B-DC0A-4807-ABBB-1B10DF3821F0}">
    <filterColumn colId="0" hiddenButton="1"/>
    <filterColumn colId="1" hiddenButton="1"/>
  </autoFilter>
  <tableColumns count="2">
    <tableColumn id="1" xr3:uid="{FAC99E61-2686-405F-8608-36F82C8E003F}" name="Data Item" dataDxfId="1119"/>
    <tableColumn id="2" xr3:uid="{E8844EB9-CAAE-40E0-8DB1-C8710FB53A7B}" name="Factor Table Information" dataDxfId="1118"/>
  </tableColumns>
  <tableStyleInfo name="factors_info_tables" showFirstColumn="1"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DC0C011D-906D-4DC6-885C-38239407FA28}" name="x_728_template_table_1" displayName="x_728_template_table_1" ref="A6:B21" totalsRowShown="0">
  <autoFilter ref="A6:B21" xr:uid="{C725761B-DC0A-4807-ABBB-1B10DF3821F0}">
    <filterColumn colId="0" hiddenButton="1"/>
    <filterColumn colId="1" hiddenButton="1"/>
  </autoFilter>
  <tableColumns count="2">
    <tableColumn id="1" xr3:uid="{DFE2BB03-8CA1-4A6A-BDFE-A809EEB9B250}" name="Data Item" dataDxfId="1117"/>
    <tableColumn id="2" xr3:uid="{6426B7B3-3394-4885-8A4B-1CEEF5E6E146}" name="Factor Table Information" dataDxfId="1116"/>
  </tableColumns>
  <tableStyleInfo name="factors_info_tables" showFirstColumn="1"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215A7CA3-66C0-4B2B-92ED-F8D497F29CE7}" name="x_729_template_table_1" displayName="x_729_template_table_1" ref="A6:B21" totalsRowShown="0">
  <autoFilter ref="A6:B21" xr:uid="{C725761B-DC0A-4807-ABBB-1B10DF3821F0}">
    <filterColumn colId="0" hiddenButton="1"/>
    <filterColumn colId="1" hiddenButton="1"/>
  </autoFilter>
  <tableColumns count="2">
    <tableColumn id="1" xr3:uid="{C8A82A21-BEC6-472A-91EA-79E006DD67AF}" name="Data Item" dataDxfId="1115"/>
    <tableColumn id="2" xr3:uid="{858C6565-7E20-42EB-AF47-92D132E237EE}" name="Factor Table Information" dataDxfId="1114"/>
  </tableColumns>
  <tableStyleInfo name="factors_info_tables" showFirstColumn="1"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916215BB-1454-491F-A746-7B61E40C633A}" name="x_730_template_table_1" displayName="x_730_template_table_1" ref="A6:B21" totalsRowShown="0">
  <autoFilter ref="A6:B21" xr:uid="{C725761B-DC0A-4807-ABBB-1B10DF3821F0}">
    <filterColumn colId="0" hiddenButton="1"/>
    <filterColumn colId="1" hiddenButton="1"/>
  </autoFilter>
  <tableColumns count="2">
    <tableColumn id="1" xr3:uid="{71FAFB30-D3E9-446D-B626-8CE38792E80F}" name="Data Item" dataDxfId="1113"/>
    <tableColumn id="2" xr3:uid="{057DA7A7-BDC9-4B3C-99BD-05898BF0AC21}" name="Factor Table Information" dataDxfId="1112"/>
  </tableColumns>
  <tableStyleInfo name="factors_info_tables" showFirstColumn="1"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0156F2CF-5CBF-4A06-AFAE-16DC30F8FDE4}" name="x_730_template_table_2" displayName="x_730_template_table_2" ref="P6:Q21" totalsRowShown="0">
  <tableColumns count="2">
    <tableColumn id="1" xr3:uid="{AD11D978-2D0C-4B46-A4DE-6637A3FCE730}" name="Data Item" dataDxfId="1111"/>
    <tableColumn id="2" xr3:uid="{33749A4C-8B1B-4F36-98F1-E4C50F4F8D72}" name="Factor Table Information" dataDxfId="1110"/>
  </tableColumns>
  <tableStyleInfo name="factors_info_tables" showFirstColumn="1"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012916A3-FFDF-4086-8D80-584388DE385E}" name="x_730_template_table_3" displayName="x_730_template_table_3" ref="AE6:AF21" totalsRowShown="0">
  <tableColumns count="2">
    <tableColumn id="1" xr3:uid="{D35016E7-6C18-45CF-A3F5-2B008642B6AE}" name="Data Item" dataDxfId="1109"/>
    <tableColumn id="2" xr3:uid="{E4363218-8497-4024-9D75-F5B269A8700F}" name="Factor Table Information" dataDxfId="1108"/>
  </tableColumns>
  <tableStyleInfo name="factors_info_tables" showFirstColumn="1"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0EE8E7F4-C202-4F81-8E69-5418765E75C4}" name="x_730_template_table_4" displayName="x_730_template_table_4" ref="AT6:AU21" totalsRowShown="0">
  <tableColumns count="2">
    <tableColumn id="1" xr3:uid="{0F82844A-AFA6-4A76-8F05-251D336CF592}" name="Data Item" dataDxfId="1107"/>
    <tableColumn id="2" xr3:uid="{C801B05C-6A29-43BE-81C6-E8FB1AD4BC19}" name="Factor Table Information" dataDxfId="1106"/>
  </tableColumns>
  <tableStyleInfo name="factors_info_tables" showFirstColumn="1"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CE826EA1-A011-4E17-8D97-6C754869D24E}" name="x_731_template_table_1" displayName="x_731_template_table_1" ref="A6:B21" totalsRowShown="0">
  <autoFilter ref="A6:B21" xr:uid="{C725761B-DC0A-4807-ABBB-1B10DF3821F0}">
    <filterColumn colId="0" hiddenButton="1"/>
    <filterColumn colId="1" hiddenButton="1"/>
  </autoFilter>
  <tableColumns count="2">
    <tableColumn id="1" xr3:uid="{01720964-BCD9-4A6C-B348-E1C2CAA88ABB}" name="Data Item" dataDxfId="1105"/>
    <tableColumn id="2" xr3:uid="{4AB6439B-00FF-44CF-9BA0-F079802522FC}" name="Factor Table Information" dataDxfId="1104"/>
  </tableColumns>
  <tableStyleInfo name="factors_info_tables" showFirstColumn="1"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A8A7BE9F-26D9-4D25-A2B8-95104C485973}" name="x_731_template_table_171" displayName="x_731_template_table_171" ref="P6:Q21" totalsRowShown="0">
  <tableColumns count="2">
    <tableColumn id="1" xr3:uid="{5F7AFD42-274F-4C5A-8990-393C2E648ED1}" name="Data Item" dataDxfId="1103"/>
    <tableColumn id="2" xr3:uid="{33A9C8E8-99D7-46B1-8D79-B8EFEF68531B}" name="Factor Table Information" dataDxfId="1102"/>
  </tableColumns>
  <tableStyleInfo name="factors_info_tables" showFirstColumn="1"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81CA4713-03DC-465B-8226-CEB66ED31CE8}" name="x_731_template_table_173" displayName="x_731_template_table_173" ref="AE6:AF21" totalsRowShown="0">
  <tableColumns count="2">
    <tableColumn id="1" xr3:uid="{20F297BC-0666-4669-BAEC-406094AD50AB}" name="Data Item" dataDxfId="1101"/>
    <tableColumn id="2" xr3:uid="{5534FF3C-EF9C-4D57-A617-514E6BFDC158}" name="Factor Table Information" dataDxfId="1100"/>
  </tableColumns>
  <tableStyleInfo name="factors_info_tables" showFirstColumn="1"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8CCF681E-5216-4A6F-9AC8-86570D345600}" name="x_732_template_table_1" displayName="x_732_template_table_1" ref="A6:B21" totalsRowShown="0">
  <autoFilter ref="A6:B21" xr:uid="{C725761B-DC0A-4807-ABBB-1B10DF3821F0}">
    <filterColumn colId="0" hiddenButton="1"/>
    <filterColumn colId="1" hiddenButton="1"/>
  </autoFilter>
  <tableColumns count="2">
    <tableColumn id="1" xr3:uid="{40D165E2-1BCB-4F5B-B62B-B789BC111F70}" name="Data Item" dataDxfId="1099"/>
    <tableColumn id="2" xr3:uid="{95E5DF5F-B53D-4D82-BB7F-71440E9C8319}" name="Factor Table Information" dataDxfId="1098"/>
  </tableColumns>
  <tableStyleInfo name="factors_info_tables" showFirstColumn="1"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4" xr:uid="{1AABEA39-46AB-4C74-B40A-DE1ADF388DA7}" name="x_732_template_table_1135" displayName="x_732_template_table_1135" ref="P6:Q22" totalsRowShown="0">
  <tableColumns count="2">
    <tableColumn id="1" xr3:uid="{DC76D2E3-A4C3-4A89-8352-B8E7D7F37A42}" name="Data Item" dataDxfId="1097"/>
    <tableColumn id="2" xr3:uid="{AE6B7037-80E4-4753-B497-D9F370EA3754}" name="Factor Table Information" dataDxfId="1096"/>
  </tableColumns>
  <tableStyleInfo name="factors_info_tables" showFirstColumn="1" showLastColumn="0"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AD4902C5-CBC4-4F0E-BF62-1C19BA57DFE0}" name="x_733_template_table_1" displayName="x_733_template_table_1" ref="A6:B21" totalsRowShown="0">
  <autoFilter ref="A6:B21" xr:uid="{C725761B-DC0A-4807-ABBB-1B10DF3821F0}">
    <filterColumn colId="0" hiddenButton="1"/>
    <filterColumn colId="1" hiddenButton="1"/>
  </autoFilter>
  <tableColumns count="2">
    <tableColumn id="1" xr3:uid="{2699DB97-90EF-4FF6-9E53-45B53DA594EA}" name="Data Item" dataDxfId="1095"/>
    <tableColumn id="2" xr3:uid="{9F0145E6-5EE1-4E54-8F4B-A7F6D3715070}" name="Factor Table Information" dataDxfId="1094"/>
  </tableColumns>
  <tableStyleInfo name="factors_info_tables" showFirstColumn="1" showLastColumn="0"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384800F1-554D-4C5F-8E17-48FC9FFD2E50}" name="x_733_template_table_2" displayName="x_733_template_table_2" ref="O6:P21" totalsRowShown="0">
  <tableColumns count="2">
    <tableColumn id="1" xr3:uid="{6142E13A-5C7B-430F-BFD7-3EDE0A08568D}" name="Data Item" dataDxfId="1093"/>
    <tableColumn id="2" xr3:uid="{455C542B-C1BF-46DD-A2C4-3EC10D2F7027}" name="Factor Table Information" dataDxfId="1092"/>
  </tableColumns>
  <tableStyleInfo name="factors_info_tables" showFirstColumn="1" showLastColumn="0" showRowStripes="1" showColumnStripes="0"/>
</table>
</file>

<file path=xl/tables/table1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9" xr:uid="{CAB11FC9-831B-4057-914C-3EDDD195B0EF}" name="x_733_template_table_3" displayName="x_733_template_table_3" ref="AD6:AE21" totalsRowShown="0">
  <tableColumns count="2">
    <tableColumn id="1" xr3:uid="{585B635A-6F87-470E-AC44-0676E07553DE}" name="Data Item" dataDxfId="1091"/>
    <tableColumn id="2" xr3:uid="{7FFF6139-B866-4ABE-8E81-A1FEA3E9AB6F}" name="Factor Table Information" dataDxfId="1090"/>
  </tableColumns>
  <tableStyleInfo name="factors_info_tables" showFirstColumn="1" showLastColumn="0" showRowStripes="1" showColumnStripes="0"/>
</table>
</file>

<file path=xl/tables/table1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0" xr:uid="{D8F401EE-57A7-43F9-AAD8-00C0ECC7D0D3}" name="x_733_template_table_4" displayName="x_733_template_table_4" ref="AS6:AT21" totalsRowShown="0">
  <tableColumns count="2">
    <tableColumn id="1" xr3:uid="{28933708-9357-4DA7-B1CA-ECB68E8B52F7}" name="Data Item" dataDxfId="1089"/>
    <tableColumn id="2" xr3:uid="{92B085ED-1932-408C-B0DA-BC1C809790B3}" name="Factor Table Information" dataDxfId="1088"/>
  </tableColumns>
  <tableStyleInfo name="factors_info_tables" showFirstColumn="1" showLastColumn="0" showRowStripes="1" showColumnStripes="0"/>
</table>
</file>

<file path=xl/tables/table1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F5437BEF-F5E6-46AE-9615-6C0E796D355A}" name="x_734_template_table_1" displayName="x_734_template_table_1" ref="A6:B21" totalsRowShown="0">
  <autoFilter ref="A6:B21" xr:uid="{C725761B-DC0A-4807-ABBB-1B10DF3821F0}">
    <filterColumn colId="0" hiddenButton="1"/>
    <filterColumn colId="1" hiddenButton="1"/>
  </autoFilter>
  <tableColumns count="2">
    <tableColumn id="1" xr3:uid="{1FDF8E79-63F9-4D7E-BD5B-14281F133A37}" name="Data Item" dataDxfId="1087"/>
    <tableColumn id="2" xr3:uid="{646C9BD1-85EA-47B1-B279-45BB276A3E98}" name="Factor Table Information" dataDxfId="1086"/>
  </tableColumns>
  <tableStyleInfo name="factors_info_tables" showFirstColumn="1" showLastColumn="0" showRowStripes="1" showColumnStripes="0"/>
</table>
</file>

<file path=xl/tables/table1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2" xr:uid="{282CA6AF-C364-4150-8E98-6D2A44E84132}" name="x_735_template_table_1" displayName="x_735_template_table_1" ref="A6:B21" totalsRowShown="0">
  <autoFilter ref="A6:B21" xr:uid="{C725761B-DC0A-4807-ABBB-1B10DF3821F0}">
    <filterColumn colId="0" hiddenButton="1"/>
    <filterColumn colId="1" hiddenButton="1"/>
  </autoFilter>
  <tableColumns count="2">
    <tableColumn id="1" xr3:uid="{BB2AD547-1792-432A-B499-8D2E0A276810}" name="Data Item" dataDxfId="1085"/>
    <tableColumn id="2" xr3:uid="{AE06D282-721E-46C4-BE30-58D59B89EABB}" name="Factor Table Information" dataDxfId="1084"/>
  </tableColumns>
  <tableStyleInfo name="factors_info_tables" showFirstColumn="1" showLastColumn="0" showRowStripes="1" showColumnStripes="0"/>
</table>
</file>

<file path=xl/tables/table1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19D61173-6786-43DB-A1B5-3ED5C3C25FB5}" name="x_736_template_table_1" displayName="x_736_template_table_1" ref="A6:B21" totalsRowShown="0">
  <autoFilter ref="A6:B21" xr:uid="{C725761B-DC0A-4807-ABBB-1B10DF3821F0}">
    <filterColumn colId="0" hiddenButton="1"/>
    <filterColumn colId="1" hiddenButton="1"/>
  </autoFilter>
  <tableColumns count="2">
    <tableColumn id="1" xr3:uid="{7A75B640-04E1-4308-B725-DC86D1D93FB5}" name="Data Item" dataDxfId="1083"/>
    <tableColumn id="2" xr3:uid="{CEE4C84B-3838-4256-A508-33CBC5319D5C}" name="Factor Table Information" dataDxfId="1082"/>
  </tableColumns>
  <tableStyleInfo name="factors_info_tables" showFirstColumn="1" showLastColumn="0" showRowStripes="1" showColumnStripes="0"/>
</table>
</file>

<file path=xl/tables/table1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6BD4BF9E-9B91-4B8A-82EA-CCAAA9BFB902}" name="x_801_template_table_1" displayName="x_801_template_table_1" ref="A6:B21" totalsRowShown="0">
  <autoFilter ref="A6:B21" xr:uid="{C725761B-DC0A-4807-ABBB-1B10DF3821F0}">
    <filterColumn colId="0" hiddenButton="1"/>
    <filterColumn colId="1" hiddenButton="1"/>
  </autoFilter>
  <tableColumns count="2">
    <tableColumn id="1" xr3:uid="{3CC9CD4C-77DB-4961-A82A-C4E5945C1F3B}" name="Data Item" dataDxfId="1081"/>
    <tableColumn id="2" xr3:uid="{F4B35C4C-C6A7-4FB2-AFD8-09E573E9F05F}" name="Factor Table Information" dataDxfId="1080"/>
  </tableColumns>
  <tableStyleInfo name="factors_info_tables" showFirstColumn="1" showLastColumn="0" showRowStripes="1" showColumnStripes="0"/>
</table>
</file>

<file path=xl/tables/table1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5" xr:uid="{B01ABE24-94DE-41F2-980B-19D72FCCF52A}" name="x_802_template_table_1" displayName="x_802_template_table_1" ref="A6:B21" totalsRowShown="0">
  <autoFilter ref="A6:B21" xr:uid="{C725761B-DC0A-4807-ABBB-1B10DF3821F0}">
    <filterColumn colId="0" hiddenButton="1"/>
    <filterColumn colId="1" hiddenButton="1"/>
  </autoFilter>
  <tableColumns count="2">
    <tableColumn id="1" xr3:uid="{10567953-48B1-4E64-A88F-4FE3221C9010}" name="Data Item" dataDxfId="1079"/>
    <tableColumn id="2" xr3:uid="{AAAAE9D2-B3E7-4183-92D1-5020DDB62FC0}" name="Factor Table Information" dataDxfId="1078"/>
  </tableColumns>
  <tableStyleInfo name="factors_info_tables" showFirstColumn="1" showLastColumn="0" showRowStripes="1" showColumnStripes="0"/>
</table>
</file>

<file path=xl/tables/table1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6" xr:uid="{4ED56D7F-38EF-441E-A422-81C3E389539C}" name="x_803_template_table_1" displayName="x_803_template_table_1" ref="A6:B21" totalsRowShown="0">
  <autoFilter ref="A6:B21" xr:uid="{C725761B-DC0A-4807-ABBB-1B10DF3821F0}">
    <filterColumn colId="0" hiddenButton="1"/>
    <filterColumn colId="1" hiddenButton="1"/>
  </autoFilter>
  <tableColumns count="2">
    <tableColumn id="1" xr3:uid="{44743045-DD01-426C-B5BF-1C49C4792C54}" name="Data Item" dataDxfId="1077"/>
    <tableColumn id="2" xr3:uid="{80664317-ADF4-461B-8329-D698379A6839}" name="Factor Table Information" dataDxfId="1076"/>
  </tableColumns>
  <tableStyleInfo name="factors_info_tables" showFirstColumn="1" showLastColumn="0" showRowStripes="1" showColumnStripes="0"/>
</table>
</file>

<file path=xl/tables/table1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EC92E64F-86B1-47AE-92D2-5D3C17D45A31}" name="x_804_template_table_1" displayName="x_804_template_table_1" ref="A6:B21" totalsRowShown="0">
  <autoFilter ref="A6:B21" xr:uid="{C725761B-DC0A-4807-ABBB-1B10DF3821F0}">
    <filterColumn colId="0" hiddenButton="1"/>
    <filterColumn colId="1" hiddenButton="1"/>
  </autoFilter>
  <tableColumns count="2">
    <tableColumn id="1" xr3:uid="{E4454F44-ED3D-4175-B02C-03515A67AF77}" name="Data Item" dataDxfId="1075"/>
    <tableColumn id="2" xr3:uid="{B309E95A-D351-4040-A52C-184FED5A0765}" name="Factor Table Information" dataDxfId="1074"/>
  </tableColumns>
  <tableStyleInfo name="factors_info_tables" showFirstColumn="1" showLastColumn="0" showRowStripes="1" showColumnStripes="0"/>
</table>
</file>

<file path=xl/tables/table1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8" xr:uid="{EB73990B-6B96-49EB-96A7-1E61198C9D17}" name="x_805_template_table_1" displayName="x_805_template_table_1" ref="A6:B21" totalsRowShown="0">
  <autoFilter ref="A6:B21" xr:uid="{C725761B-DC0A-4807-ABBB-1B10DF3821F0}">
    <filterColumn colId="0" hiddenButton="1"/>
    <filterColumn colId="1" hiddenButton="1"/>
  </autoFilter>
  <tableColumns count="2">
    <tableColumn id="1" xr3:uid="{580B84F1-3FC9-47A1-AF19-357FFB9C1C89}" name="Data Item" dataDxfId="1073"/>
    <tableColumn id="2" xr3:uid="{0616A887-4E16-4E98-B90C-FF5E7813E915}" name="Factor Table Information" dataDxfId="1072"/>
  </tableColumns>
  <tableStyleInfo name="factors_info_tables" showFirstColumn="1" showLastColumn="0" showRowStripes="1" showColumnStripes="0"/>
</table>
</file>

<file path=xl/tables/table1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9" xr:uid="{EC49107A-FAD6-42F1-B701-72F6AF86E5E0}" name="x_806_template_table_1" displayName="x_806_template_table_1" ref="A6:B21" totalsRowShown="0">
  <autoFilter ref="A6:B21" xr:uid="{C725761B-DC0A-4807-ABBB-1B10DF3821F0}">
    <filterColumn colId="0" hiddenButton="1"/>
    <filterColumn colId="1" hiddenButton="1"/>
  </autoFilter>
  <tableColumns count="2">
    <tableColumn id="1" xr3:uid="{DF9E1E36-5C1D-419A-AAD4-049FBADAD127}" name="Data Item" dataDxfId="1071"/>
    <tableColumn id="2" xr3:uid="{1ED03D1A-AEF8-48E1-BBA4-F4F5635C977E}" name="Factor Table Information" dataDxfId="1070"/>
  </tableColumns>
  <tableStyleInfo name="factors_info_tables" showFirstColumn="1" showLastColumn="0" showRowStripes="1" showColumnStripes="0"/>
</table>
</file>

<file path=xl/tables/table1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0" xr:uid="{756B4E37-2207-4D84-89F6-5F24D66B7F88}" name="x_807_template_table_1" displayName="x_807_template_table_1" ref="A6:B21" totalsRowShown="0">
  <autoFilter ref="A6:B21" xr:uid="{C725761B-DC0A-4807-ABBB-1B10DF3821F0}">
    <filterColumn colId="0" hiddenButton="1"/>
    <filterColumn colId="1" hiddenButton="1"/>
  </autoFilter>
  <tableColumns count="2">
    <tableColumn id="1" xr3:uid="{1284DC7C-2E5D-4A1B-9D15-C022949694BB}" name="Data Item" dataDxfId="1069"/>
    <tableColumn id="2" xr3:uid="{2D598790-4947-4F29-A41B-2FBE3353BBFD}" name="Factor Table Information" dataDxfId="1068"/>
  </tableColumns>
  <tableStyleInfo name="factors_info_tables" showFirstColumn="1" showLastColumn="0" showRowStripes="1" showColumnStripes="0"/>
</table>
</file>

<file path=xl/tables/table1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1" xr:uid="{0D8AFAC7-1A29-417C-BBD1-8692E1E97E98}" name="x_808_template_table_1" displayName="x_808_template_table_1" ref="A6:B21" totalsRowShown="0">
  <autoFilter ref="A6:B21" xr:uid="{C725761B-DC0A-4807-ABBB-1B10DF3821F0}">
    <filterColumn colId="0" hiddenButton="1"/>
    <filterColumn colId="1" hiddenButton="1"/>
  </autoFilter>
  <tableColumns count="2">
    <tableColumn id="1" xr3:uid="{0018E4E7-0B93-4002-9CFE-CFFB53C9A67E}" name="Data Item" dataDxfId="1067"/>
    <tableColumn id="2" xr3:uid="{BDEBA137-AC4F-43F6-B287-467B38BF89A5}" name="Factor Table Information" dataDxfId="1066"/>
  </tableColumns>
  <tableStyleInfo name="factors_info_tables" showFirstColumn="1" showLastColumn="0" showRowStripes="1" showColumnStripes="0"/>
</table>
</file>

<file path=xl/tables/table1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2" xr:uid="{9ED8E4F2-73F9-4941-8A96-8AFDB7B8896F}" name="x_810_template_table_1" displayName="x_810_template_table_1" ref="A6:B21" totalsRowShown="0">
  <autoFilter ref="A6:B21" xr:uid="{C725761B-DC0A-4807-ABBB-1B10DF3821F0}">
    <filterColumn colId="0" hiddenButton="1"/>
    <filterColumn colId="1" hiddenButton="1"/>
  </autoFilter>
  <tableColumns count="2">
    <tableColumn id="1" xr3:uid="{74CE2B3A-F29A-4660-AD1A-D95E6605685D}" name="Data Item" dataDxfId="1065"/>
    <tableColumn id="2" xr3:uid="{9C5F53B1-EDCF-4000-9D08-EF0ED85D5E75}" name="Factor Table Information" dataDxfId="1064"/>
  </tableColumns>
  <tableStyleInfo name="factors_info_tables" showFirstColumn="1" showLastColumn="0" showRowStripes="1" showColumnStripes="0"/>
</table>
</file>

<file path=xl/tables/table1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3" xr:uid="{7948BDF8-8FCC-4CDE-97B1-36BD21036057}" name="x_811_template_table_1" displayName="x_811_template_table_1" ref="A6:B21" totalsRowShown="0">
  <autoFilter ref="A6:B21" xr:uid="{C725761B-DC0A-4807-ABBB-1B10DF3821F0}">
    <filterColumn colId="0" hiddenButton="1"/>
    <filterColumn colId="1" hiddenButton="1"/>
  </autoFilter>
  <tableColumns count="2">
    <tableColumn id="1" xr3:uid="{9A4E210A-5255-4A77-8747-1FFE41561562}" name="Data Item" dataDxfId="1063"/>
    <tableColumn id="2" xr3:uid="{0F79884C-50C8-4F96-A2E1-4287BADBFB07}" name="Factor Table Information" dataDxfId="1062"/>
  </tableColumns>
  <tableStyleInfo name="factors_info_tables" showFirstColumn="1" showLastColumn="0" showRowStripes="1" showColumnStripes="0"/>
</table>
</file>

<file path=xl/tables/table1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4" xr:uid="{345154A0-5CB4-499A-9EA1-FFCB97B903D3}" name="x_812_template_table_1" displayName="x_812_template_table_1" ref="A6:B21" totalsRowShown="0">
  <autoFilter ref="A6:B21" xr:uid="{C725761B-DC0A-4807-ABBB-1B10DF3821F0}">
    <filterColumn colId="0" hiddenButton="1"/>
    <filterColumn colId="1" hiddenButton="1"/>
  </autoFilter>
  <tableColumns count="2">
    <tableColumn id="1" xr3:uid="{90B9A3A1-4BD5-445B-9A77-AEA341831EAC}" name="Data Item" dataDxfId="1061"/>
    <tableColumn id="2" xr3:uid="{6454D524-7C1D-4597-9E6B-1C7EF634BE17}" name="Factor Table Information" dataDxfId="1060"/>
  </tableColumns>
  <tableStyleInfo name="factors_info_tables" showFirstColumn="1" showLastColumn="0" showRowStripes="1" showColumnStripes="0"/>
</table>
</file>

<file path=xl/tables/table1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5" xr:uid="{2D7AFE98-EC68-4F5F-9EF5-890D896639FC}" name="x_813_template_table_1" displayName="x_813_template_table_1" ref="A6:B21" totalsRowShown="0">
  <autoFilter ref="A6:B21" xr:uid="{C725761B-DC0A-4807-ABBB-1B10DF3821F0}">
    <filterColumn colId="0" hiddenButton="1"/>
    <filterColumn colId="1" hiddenButton="1"/>
  </autoFilter>
  <tableColumns count="2">
    <tableColumn id="1" xr3:uid="{27CBA02F-5546-4906-846E-8D6341A1ABF9}" name="Data Item" dataDxfId="1059"/>
    <tableColumn id="2" xr3:uid="{23556E38-798F-412D-8BE1-B49B0567D57F}" name="Factor Table Information" dataDxfId="1058"/>
  </tableColumns>
  <tableStyleInfo name="factors_info_tables" showFirstColumn="1" showLastColumn="0" showRowStripes="1" showColumnStripes="0"/>
</table>
</file>

<file path=xl/tables/table1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6" xr:uid="{819B7B53-373C-42E5-B015-01B2397683E5}" name="x_814_template_table_1" displayName="x_814_template_table_1" ref="A6:B21" totalsRowShown="0">
  <autoFilter ref="A6:B21" xr:uid="{C725761B-DC0A-4807-ABBB-1B10DF3821F0}">
    <filterColumn colId="0" hiddenButton="1"/>
    <filterColumn colId="1" hiddenButton="1"/>
  </autoFilter>
  <tableColumns count="2">
    <tableColumn id="1" xr3:uid="{1818099B-372E-42D3-8A9A-9DABBB0D5EFA}" name="Data Item" dataDxfId="1057"/>
    <tableColumn id="2" xr3:uid="{F68FA1B2-D967-4274-B9AC-B6BC5AF32B5E}" name="Factor Table Information" dataDxfId="1056"/>
  </tableColumns>
  <tableStyleInfo name="factors_info_tables" showFirstColumn="1" showLastColumn="0" showRowStripes="1" showColumnStripes="0"/>
</table>
</file>

<file path=xl/tables/table1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7" xr:uid="{BA52E27D-C81D-4B3F-9E99-87D843479119}" name="x_815_template_table_1" displayName="x_815_template_table_1" ref="A6:B21" totalsRowShown="0">
  <autoFilter ref="A6:B21" xr:uid="{C725761B-DC0A-4807-ABBB-1B10DF3821F0}">
    <filterColumn colId="0" hiddenButton="1"/>
    <filterColumn colId="1" hiddenButton="1"/>
  </autoFilter>
  <tableColumns count="2">
    <tableColumn id="1" xr3:uid="{8BBFA4FD-16CF-49ED-995C-05177D1AC3AF}" name="Data Item" dataDxfId="1055"/>
    <tableColumn id="2" xr3:uid="{B2AD80CB-F356-47CD-BE5E-F212F4E8A294}" name="Factor Table Information" dataDxfId="1054"/>
  </tableColumns>
  <tableStyleInfo name="factors_info_tables" showFirstColumn="1" showLastColumn="0" showRowStripes="1" showColumnStripes="0"/>
</table>
</file>

<file path=xl/tables/table1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8" xr:uid="{9E635362-D867-415D-9ED4-B2EE0D1964BF}" name="x_816_template_table_1" displayName="x_816_template_table_1" ref="A6:B21" totalsRowShown="0">
  <autoFilter ref="A6:B21" xr:uid="{C725761B-DC0A-4807-ABBB-1B10DF3821F0}">
    <filterColumn colId="0" hiddenButton="1"/>
    <filterColumn colId="1" hiddenButton="1"/>
  </autoFilter>
  <tableColumns count="2">
    <tableColumn id="1" xr3:uid="{F07E73B5-EE12-40E3-A231-50898E2A87CC}" name="Data Item" dataDxfId="1053"/>
    <tableColumn id="2" xr3:uid="{39D634ED-12C5-4671-BF67-70BD7F7624C0}" name="Factor Table Information" dataDxfId="1052"/>
  </tableColumns>
  <tableStyleInfo name="factors_info_tables" showFirstColumn="1" showLastColumn="0" showRowStripes="1" showColumnStripes="0"/>
</table>
</file>

<file path=xl/tables/table1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725761B-DC0A-4807-ABBB-1B10DF3821F0}" name="x_template_table_1" displayName="x_template_table_1" ref="A6:B21" totalsRowShown="0">
  <autoFilter ref="A6:B21" xr:uid="{C725761B-DC0A-4807-ABBB-1B10DF3821F0}">
    <filterColumn colId="0" hiddenButton="1"/>
    <filterColumn colId="1" hiddenButton="1"/>
  </autoFilter>
  <tableColumns count="2">
    <tableColumn id="1" xr3:uid="{CF9C1E95-2192-41E7-A51E-9FBAB92F54E0}" name="Data Item"/>
    <tableColumn id="2" xr3:uid="{D0BF8362-1B49-49CF-A3F4-682A9DF6283E}" name="Factor Table Information"/>
  </tableColumns>
  <tableStyleInfo name="factors_info_tables" showFirstColumn="1" showLastColumn="0" showRowStripes="1" showColumnStripes="0"/>
</table>
</file>

<file path=xl/theme/theme1.xml><?xml version="1.0" encoding="utf-8"?>
<a:theme xmlns:a="http://schemas.openxmlformats.org/drawingml/2006/main" name="Accessible_21">
  <a:themeElements>
    <a:clrScheme name="GAD_theme25">
      <a:dk1>
        <a:srgbClr val="B85FB1"/>
      </a:dk1>
      <a:lt1>
        <a:srgbClr val="44163E"/>
      </a:lt1>
      <a:dk2>
        <a:srgbClr val="3E8989"/>
      </a:dk2>
      <a:lt2>
        <a:srgbClr val="50E28D"/>
      </a:lt2>
      <a:accent1>
        <a:srgbClr val="F1BE46"/>
      </a:accent1>
      <a:accent2>
        <a:srgbClr val="DD852C"/>
      </a:accent2>
      <a:accent3>
        <a:srgbClr val="E54A72"/>
      </a:accent3>
      <a:accent4>
        <a:srgbClr val="2E5266"/>
      </a:accent4>
      <a:accent5>
        <a:srgbClr val="42A1DB"/>
      </a:accent5>
      <a:accent6>
        <a:srgbClr val="8F8E8F"/>
      </a:accent6>
      <a:hlink>
        <a:srgbClr val="6B9F25"/>
      </a:hlink>
      <a:folHlink>
        <a:srgbClr val="B26B02"/>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GAD" id="{FA26CC94-9AB8-43CF-9208-DAD2EEF8E84B}" vid="{AD10AD8E-362D-4DD0-B12A-007E90588632}"/>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8.xml.rels><?xml version="1.0" encoding="UTF-8" standalone="yes"?>
<Relationships xmlns="http://schemas.openxmlformats.org/package/2006/relationships"><Relationship Id="rId1" Type="http://schemas.openxmlformats.org/officeDocument/2006/relationships/table" Target="../tables/table5.xml"/></Relationships>
</file>

<file path=xl/worksheets/_rels/sheet9.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5.xml"/></Relationships>
</file>

<file path=xl/worksheets/_rels/sheet19.xml.rels><?xml version="1.0" encoding="UTF-8" standalone="yes"?>
<Relationships xmlns="http://schemas.openxmlformats.org/package/2006/relationships"><Relationship Id="rId1" Type="http://schemas.openxmlformats.org/officeDocument/2006/relationships/table" Target="../tables/table16.xml"/></Relationships>
</file>

<file path=xl/worksheets/_rels/sheet20.xml.rels><?xml version="1.0" encoding="UTF-8" standalone="yes"?>
<Relationships xmlns="http://schemas.openxmlformats.org/package/2006/relationships"><Relationship Id="rId1" Type="http://schemas.openxmlformats.org/officeDocument/2006/relationships/table" Target="../tables/table17.xml"/></Relationships>
</file>

<file path=xl/worksheets/_rels/sheet21.xml.rels><?xml version="1.0" encoding="UTF-8" standalone="yes"?>
<Relationships xmlns="http://schemas.openxmlformats.org/package/2006/relationships"><Relationship Id="rId1" Type="http://schemas.openxmlformats.org/officeDocument/2006/relationships/table" Target="../tables/table18.xml"/></Relationships>
</file>

<file path=xl/worksheets/_rels/sheet22.xml.rels><?xml version="1.0" encoding="UTF-8" standalone="yes"?>
<Relationships xmlns="http://schemas.openxmlformats.org/package/2006/relationships"><Relationship Id="rId1" Type="http://schemas.openxmlformats.org/officeDocument/2006/relationships/table" Target="../tables/table19.xml"/></Relationships>
</file>

<file path=xl/worksheets/_rels/sheet23.xml.rels><?xml version="1.0" encoding="UTF-8" standalone="yes"?>
<Relationships xmlns="http://schemas.openxmlformats.org/package/2006/relationships"><Relationship Id="rId1" Type="http://schemas.openxmlformats.org/officeDocument/2006/relationships/table" Target="../tables/table20.xml"/></Relationships>
</file>

<file path=xl/worksheets/_rels/sheet24.xml.rels><?xml version="1.0" encoding="UTF-8" standalone="yes"?>
<Relationships xmlns="http://schemas.openxmlformats.org/package/2006/relationships"><Relationship Id="rId1" Type="http://schemas.openxmlformats.org/officeDocument/2006/relationships/table" Target="../tables/table21.xml"/></Relationships>
</file>

<file path=xl/worksheets/_rels/sheet25.xml.rels><?xml version="1.0" encoding="UTF-8" standalone="yes"?>
<Relationships xmlns="http://schemas.openxmlformats.org/package/2006/relationships"><Relationship Id="rId1" Type="http://schemas.openxmlformats.org/officeDocument/2006/relationships/table" Target="../tables/table22.xml"/></Relationships>
</file>

<file path=xl/worksheets/_rels/sheet26.xml.rels><?xml version="1.0" encoding="UTF-8" standalone="yes"?>
<Relationships xmlns="http://schemas.openxmlformats.org/package/2006/relationships"><Relationship Id="rId1" Type="http://schemas.openxmlformats.org/officeDocument/2006/relationships/table" Target="../tables/table23.xml"/></Relationships>
</file>

<file path=xl/worksheets/_rels/sheet27.xml.rels><?xml version="1.0" encoding="UTF-8" standalone="yes"?>
<Relationships xmlns="http://schemas.openxmlformats.org/package/2006/relationships"><Relationship Id="rId2" Type="http://schemas.openxmlformats.org/officeDocument/2006/relationships/table" Target="../tables/table25.xml"/><Relationship Id="rId1" Type="http://schemas.openxmlformats.org/officeDocument/2006/relationships/table" Target="../tables/table24.xml"/></Relationships>
</file>

<file path=xl/worksheets/_rels/sheet28.xml.rels><?xml version="1.0" encoding="UTF-8" standalone="yes"?>
<Relationships xmlns="http://schemas.openxmlformats.org/package/2006/relationships"><Relationship Id="rId1" Type="http://schemas.openxmlformats.org/officeDocument/2006/relationships/table" Target="../tables/table26.xml"/></Relationships>
</file>

<file path=xl/worksheets/_rels/sheet29.xml.rels><?xml version="1.0" encoding="UTF-8" standalone="yes"?>
<Relationships xmlns="http://schemas.openxmlformats.org/package/2006/relationships"><Relationship Id="rId1" Type="http://schemas.openxmlformats.org/officeDocument/2006/relationships/table" Target="../tables/table27.xml"/></Relationships>
</file>

<file path=xl/worksheets/_rels/sheet30.xml.rels><?xml version="1.0" encoding="UTF-8" standalone="yes"?>
<Relationships xmlns="http://schemas.openxmlformats.org/package/2006/relationships"><Relationship Id="rId1" Type="http://schemas.openxmlformats.org/officeDocument/2006/relationships/table" Target="../tables/table28.xml"/></Relationships>
</file>

<file path=xl/worksheets/_rels/sheet31.xml.rels><?xml version="1.0" encoding="UTF-8" standalone="yes"?>
<Relationships xmlns="http://schemas.openxmlformats.org/package/2006/relationships"><Relationship Id="rId1" Type="http://schemas.openxmlformats.org/officeDocument/2006/relationships/table" Target="../tables/table29.xml"/></Relationships>
</file>

<file path=xl/worksheets/_rels/sheet32.xml.rels><?xml version="1.0" encoding="UTF-8" standalone="yes"?>
<Relationships xmlns="http://schemas.openxmlformats.org/package/2006/relationships"><Relationship Id="rId1" Type="http://schemas.openxmlformats.org/officeDocument/2006/relationships/table" Target="../tables/table30.xml"/></Relationships>
</file>

<file path=xl/worksheets/_rels/sheet33.xml.rels><?xml version="1.0" encoding="UTF-8" standalone="yes"?>
<Relationships xmlns="http://schemas.openxmlformats.org/package/2006/relationships"><Relationship Id="rId1" Type="http://schemas.openxmlformats.org/officeDocument/2006/relationships/table" Target="../tables/table31.xml"/></Relationships>
</file>

<file path=xl/worksheets/_rels/sheet34.xml.rels><?xml version="1.0" encoding="UTF-8" standalone="yes"?>
<Relationships xmlns="http://schemas.openxmlformats.org/package/2006/relationships"><Relationship Id="rId1" Type="http://schemas.openxmlformats.org/officeDocument/2006/relationships/table" Target="../tables/table32.xml"/></Relationships>
</file>

<file path=xl/worksheets/_rels/sheet35.xml.rels><?xml version="1.0" encoding="UTF-8" standalone="yes"?>
<Relationships xmlns="http://schemas.openxmlformats.org/package/2006/relationships"><Relationship Id="rId1" Type="http://schemas.openxmlformats.org/officeDocument/2006/relationships/table" Target="../tables/table33.xml"/></Relationships>
</file>

<file path=xl/worksheets/_rels/sheet36.xml.rels><?xml version="1.0" encoding="UTF-8" standalone="yes"?>
<Relationships xmlns="http://schemas.openxmlformats.org/package/2006/relationships"><Relationship Id="rId1" Type="http://schemas.openxmlformats.org/officeDocument/2006/relationships/table" Target="../tables/table34.xml"/></Relationships>
</file>

<file path=xl/worksheets/_rels/sheet37.xml.rels><?xml version="1.0" encoding="UTF-8" standalone="yes"?>
<Relationships xmlns="http://schemas.openxmlformats.org/package/2006/relationships"><Relationship Id="rId1" Type="http://schemas.openxmlformats.org/officeDocument/2006/relationships/table" Target="../tables/table35.xml"/></Relationships>
</file>

<file path=xl/worksheets/_rels/sheet38.xml.rels><?xml version="1.0" encoding="UTF-8" standalone="yes"?>
<Relationships xmlns="http://schemas.openxmlformats.org/package/2006/relationships"><Relationship Id="rId2" Type="http://schemas.openxmlformats.org/officeDocument/2006/relationships/table" Target="../tables/table37.xml"/><Relationship Id="rId1" Type="http://schemas.openxmlformats.org/officeDocument/2006/relationships/table" Target="../tables/table36.xml"/></Relationships>
</file>

<file path=xl/worksheets/_rels/sheet39.xml.rels><?xml version="1.0" encoding="UTF-8" standalone="yes"?>
<Relationships xmlns="http://schemas.openxmlformats.org/package/2006/relationships"><Relationship Id="rId1" Type="http://schemas.openxmlformats.org/officeDocument/2006/relationships/table" Target="../tables/table38.xml"/></Relationships>
</file>

<file path=xl/worksheets/_rels/sheet40.xml.rels><?xml version="1.0" encoding="UTF-8" standalone="yes"?>
<Relationships xmlns="http://schemas.openxmlformats.org/package/2006/relationships"><Relationship Id="rId1" Type="http://schemas.openxmlformats.org/officeDocument/2006/relationships/table" Target="../tables/table39.xml"/></Relationships>
</file>

<file path=xl/worksheets/_rels/sheet41.xml.rels><?xml version="1.0" encoding="UTF-8" standalone="yes"?>
<Relationships xmlns="http://schemas.openxmlformats.org/package/2006/relationships"><Relationship Id="rId1" Type="http://schemas.openxmlformats.org/officeDocument/2006/relationships/table" Target="../tables/table40.xml"/></Relationships>
</file>

<file path=xl/worksheets/_rels/sheet42.xml.rels><?xml version="1.0" encoding="UTF-8" standalone="yes"?>
<Relationships xmlns="http://schemas.openxmlformats.org/package/2006/relationships"><Relationship Id="rId2" Type="http://schemas.openxmlformats.org/officeDocument/2006/relationships/table" Target="../tables/table42.xml"/><Relationship Id="rId1" Type="http://schemas.openxmlformats.org/officeDocument/2006/relationships/table" Target="../tables/table41.xml"/></Relationships>
</file>

<file path=xl/worksheets/_rels/sheet43.xml.rels><?xml version="1.0" encoding="UTF-8" standalone="yes"?>
<Relationships xmlns="http://schemas.openxmlformats.org/package/2006/relationships"><Relationship Id="rId1" Type="http://schemas.openxmlformats.org/officeDocument/2006/relationships/table" Target="../tables/table43.xml"/></Relationships>
</file>

<file path=xl/worksheets/_rels/sheet44.xml.rels><?xml version="1.0" encoding="UTF-8" standalone="yes"?>
<Relationships xmlns="http://schemas.openxmlformats.org/package/2006/relationships"><Relationship Id="rId1" Type="http://schemas.openxmlformats.org/officeDocument/2006/relationships/table" Target="../tables/table44.xml"/></Relationships>
</file>

<file path=xl/worksheets/_rels/sheet45.xml.rels><?xml version="1.0" encoding="UTF-8" standalone="yes"?>
<Relationships xmlns="http://schemas.openxmlformats.org/package/2006/relationships"><Relationship Id="rId1" Type="http://schemas.openxmlformats.org/officeDocument/2006/relationships/table" Target="../tables/table45.xml"/></Relationships>
</file>

<file path=xl/worksheets/_rels/sheet46.xml.rels><?xml version="1.0" encoding="UTF-8" standalone="yes"?>
<Relationships xmlns="http://schemas.openxmlformats.org/package/2006/relationships"><Relationship Id="rId1" Type="http://schemas.openxmlformats.org/officeDocument/2006/relationships/table" Target="../tables/table46.xml"/></Relationships>
</file>

<file path=xl/worksheets/_rels/sheet47.xml.rels><?xml version="1.0" encoding="UTF-8" standalone="yes"?>
<Relationships xmlns="http://schemas.openxmlformats.org/package/2006/relationships"><Relationship Id="rId1" Type="http://schemas.openxmlformats.org/officeDocument/2006/relationships/table" Target="../tables/table47.xml"/></Relationships>
</file>

<file path=xl/worksheets/_rels/sheet48.xml.rels><?xml version="1.0" encoding="UTF-8" standalone="yes"?>
<Relationships xmlns="http://schemas.openxmlformats.org/package/2006/relationships"><Relationship Id="rId1" Type="http://schemas.openxmlformats.org/officeDocument/2006/relationships/table" Target="../tables/table48.xml"/></Relationships>
</file>

<file path=xl/worksheets/_rels/sheet49.xml.rels><?xml version="1.0" encoding="UTF-8" standalone="yes"?>
<Relationships xmlns="http://schemas.openxmlformats.org/package/2006/relationships"><Relationship Id="rId1" Type="http://schemas.openxmlformats.org/officeDocument/2006/relationships/table" Target="../tables/table49.xml"/></Relationships>
</file>

<file path=xl/worksheets/_rels/sheet50.xml.rels><?xml version="1.0" encoding="UTF-8" standalone="yes"?>
<Relationships xmlns="http://schemas.openxmlformats.org/package/2006/relationships"><Relationship Id="rId1" Type="http://schemas.openxmlformats.org/officeDocument/2006/relationships/table" Target="../tables/table50.xml"/></Relationships>
</file>

<file path=xl/worksheets/_rels/sheet51.xml.rels><?xml version="1.0" encoding="UTF-8" standalone="yes"?>
<Relationships xmlns="http://schemas.openxmlformats.org/package/2006/relationships"><Relationship Id="rId1" Type="http://schemas.openxmlformats.org/officeDocument/2006/relationships/table" Target="../tables/table51.xml"/></Relationships>
</file>

<file path=xl/worksheets/_rels/sheet52.xml.rels><?xml version="1.0" encoding="UTF-8" standalone="yes"?>
<Relationships xmlns="http://schemas.openxmlformats.org/package/2006/relationships"><Relationship Id="rId1" Type="http://schemas.openxmlformats.org/officeDocument/2006/relationships/table" Target="../tables/table52.xml"/></Relationships>
</file>

<file path=xl/worksheets/_rels/sheet53.xml.rels><?xml version="1.0" encoding="UTF-8" standalone="yes"?>
<Relationships xmlns="http://schemas.openxmlformats.org/package/2006/relationships"><Relationship Id="rId1" Type="http://schemas.openxmlformats.org/officeDocument/2006/relationships/table" Target="../tables/table53.xml"/></Relationships>
</file>

<file path=xl/worksheets/_rels/sheet54.xml.rels><?xml version="1.0" encoding="UTF-8" standalone="yes"?>
<Relationships xmlns="http://schemas.openxmlformats.org/package/2006/relationships"><Relationship Id="rId1" Type="http://schemas.openxmlformats.org/officeDocument/2006/relationships/table" Target="../tables/table54.xml"/></Relationships>
</file>

<file path=xl/worksheets/_rels/sheet55.xml.rels><?xml version="1.0" encoding="UTF-8" standalone="yes"?>
<Relationships xmlns="http://schemas.openxmlformats.org/package/2006/relationships"><Relationship Id="rId1" Type="http://schemas.openxmlformats.org/officeDocument/2006/relationships/table" Target="../tables/table55.xml"/></Relationships>
</file>

<file path=xl/worksheets/_rels/sheet56.xml.rels><?xml version="1.0" encoding="UTF-8" standalone="yes"?>
<Relationships xmlns="http://schemas.openxmlformats.org/package/2006/relationships"><Relationship Id="rId1" Type="http://schemas.openxmlformats.org/officeDocument/2006/relationships/table" Target="../tables/table56.xml"/></Relationships>
</file>

<file path=xl/worksheets/_rels/sheet57.xml.rels><?xml version="1.0" encoding="UTF-8" standalone="yes"?>
<Relationships xmlns="http://schemas.openxmlformats.org/package/2006/relationships"><Relationship Id="rId1" Type="http://schemas.openxmlformats.org/officeDocument/2006/relationships/table" Target="../tables/table57.xml"/></Relationships>
</file>

<file path=xl/worksheets/_rels/sheet58.xml.rels><?xml version="1.0" encoding="UTF-8" standalone="yes"?>
<Relationships xmlns="http://schemas.openxmlformats.org/package/2006/relationships"><Relationship Id="rId1" Type="http://schemas.openxmlformats.org/officeDocument/2006/relationships/table" Target="../tables/table58.xml"/></Relationships>
</file>

<file path=xl/worksheets/_rels/sheet59.xml.rels><?xml version="1.0" encoding="UTF-8" standalone="yes"?>
<Relationships xmlns="http://schemas.openxmlformats.org/package/2006/relationships"><Relationship Id="rId1" Type="http://schemas.openxmlformats.org/officeDocument/2006/relationships/table" Target="../tables/table59.xml"/></Relationships>
</file>

<file path=xl/worksheets/_rels/sheet60.xml.rels><?xml version="1.0" encoding="UTF-8" standalone="yes"?>
<Relationships xmlns="http://schemas.openxmlformats.org/package/2006/relationships"><Relationship Id="rId1" Type="http://schemas.openxmlformats.org/officeDocument/2006/relationships/table" Target="../tables/table60.xml"/></Relationships>
</file>

<file path=xl/worksheets/_rels/sheet61.xml.rels><?xml version="1.0" encoding="UTF-8" standalone="yes"?>
<Relationships xmlns="http://schemas.openxmlformats.org/package/2006/relationships"><Relationship Id="rId1" Type="http://schemas.openxmlformats.org/officeDocument/2006/relationships/table" Target="../tables/table61.xml"/></Relationships>
</file>

<file path=xl/worksheets/_rels/sheet62.xml.rels><?xml version="1.0" encoding="UTF-8" standalone="yes"?>
<Relationships xmlns="http://schemas.openxmlformats.org/package/2006/relationships"><Relationship Id="rId2" Type="http://schemas.openxmlformats.org/officeDocument/2006/relationships/table" Target="../tables/table63.xml"/><Relationship Id="rId1" Type="http://schemas.openxmlformats.org/officeDocument/2006/relationships/table" Target="../tables/table62.xml"/></Relationships>
</file>

<file path=xl/worksheets/_rels/sheet63.xml.rels><?xml version="1.0" encoding="UTF-8" standalone="yes"?>
<Relationships xmlns="http://schemas.openxmlformats.org/package/2006/relationships"><Relationship Id="rId1" Type="http://schemas.openxmlformats.org/officeDocument/2006/relationships/table" Target="../tables/table64.xml"/></Relationships>
</file>

<file path=xl/worksheets/_rels/sheet64.xml.rels><?xml version="1.0" encoding="UTF-8" standalone="yes"?>
<Relationships xmlns="http://schemas.openxmlformats.org/package/2006/relationships"><Relationship Id="rId1" Type="http://schemas.openxmlformats.org/officeDocument/2006/relationships/table" Target="../tables/table65.xml"/></Relationships>
</file>

<file path=xl/worksheets/_rels/sheet65.xml.rels><?xml version="1.0" encoding="UTF-8" standalone="yes"?>
<Relationships xmlns="http://schemas.openxmlformats.org/package/2006/relationships"><Relationship Id="rId1" Type="http://schemas.openxmlformats.org/officeDocument/2006/relationships/table" Target="../tables/table66.xml"/></Relationships>
</file>

<file path=xl/worksheets/_rels/sheet66.xml.rels><?xml version="1.0" encoding="UTF-8" standalone="yes"?>
<Relationships xmlns="http://schemas.openxmlformats.org/package/2006/relationships"><Relationship Id="rId1" Type="http://schemas.openxmlformats.org/officeDocument/2006/relationships/table" Target="../tables/table67.xml"/></Relationships>
</file>

<file path=xl/worksheets/_rels/sheet67.xml.rels><?xml version="1.0" encoding="UTF-8" standalone="yes"?>
<Relationships xmlns="http://schemas.openxmlformats.org/package/2006/relationships"><Relationship Id="rId1" Type="http://schemas.openxmlformats.org/officeDocument/2006/relationships/table" Target="../tables/table68.xml"/></Relationships>
</file>

<file path=xl/worksheets/_rels/sheet68.xml.rels><?xml version="1.0" encoding="UTF-8" standalone="yes"?>
<Relationships xmlns="http://schemas.openxmlformats.org/package/2006/relationships"><Relationship Id="rId1" Type="http://schemas.openxmlformats.org/officeDocument/2006/relationships/table" Target="../tables/table69.xml"/></Relationships>
</file>

<file path=xl/worksheets/_rels/sheet69.xml.rels><?xml version="1.0" encoding="UTF-8" standalone="yes"?>
<Relationships xmlns="http://schemas.openxmlformats.org/package/2006/relationships"><Relationship Id="rId1" Type="http://schemas.openxmlformats.org/officeDocument/2006/relationships/table" Target="../tables/table70.xml"/></Relationships>
</file>

<file path=xl/worksheets/_rels/sheet70.xml.rels><?xml version="1.0" encoding="UTF-8" standalone="yes"?>
<Relationships xmlns="http://schemas.openxmlformats.org/package/2006/relationships"><Relationship Id="rId1" Type="http://schemas.openxmlformats.org/officeDocument/2006/relationships/table" Target="../tables/table71.xml"/></Relationships>
</file>

<file path=xl/worksheets/_rels/sheet71.xml.rels><?xml version="1.0" encoding="UTF-8" standalone="yes"?>
<Relationships xmlns="http://schemas.openxmlformats.org/package/2006/relationships"><Relationship Id="rId1" Type="http://schemas.openxmlformats.org/officeDocument/2006/relationships/table" Target="../tables/table72.xml"/></Relationships>
</file>

<file path=xl/worksheets/_rels/sheet72.xml.rels><?xml version="1.0" encoding="UTF-8" standalone="yes"?>
<Relationships xmlns="http://schemas.openxmlformats.org/package/2006/relationships"><Relationship Id="rId1" Type="http://schemas.openxmlformats.org/officeDocument/2006/relationships/table" Target="../tables/table73.xml"/></Relationships>
</file>

<file path=xl/worksheets/_rels/sheet73.xml.rels><?xml version="1.0" encoding="UTF-8" standalone="yes"?>
<Relationships xmlns="http://schemas.openxmlformats.org/package/2006/relationships"><Relationship Id="rId1" Type="http://schemas.openxmlformats.org/officeDocument/2006/relationships/table" Target="../tables/table74.xml"/></Relationships>
</file>

<file path=xl/worksheets/_rels/sheet74.xml.rels><?xml version="1.0" encoding="UTF-8" standalone="yes"?>
<Relationships xmlns="http://schemas.openxmlformats.org/package/2006/relationships"><Relationship Id="rId1" Type="http://schemas.openxmlformats.org/officeDocument/2006/relationships/table" Target="../tables/table75.xml"/></Relationships>
</file>

<file path=xl/worksheets/_rels/sheet75.xml.rels><?xml version="1.0" encoding="UTF-8" standalone="yes"?>
<Relationships xmlns="http://schemas.openxmlformats.org/package/2006/relationships"><Relationship Id="rId1" Type="http://schemas.openxmlformats.org/officeDocument/2006/relationships/table" Target="../tables/table76.xml"/></Relationships>
</file>

<file path=xl/worksheets/_rels/sheet76.xml.rels><?xml version="1.0" encoding="UTF-8" standalone="yes"?>
<Relationships xmlns="http://schemas.openxmlformats.org/package/2006/relationships"><Relationship Id="rId1" Type="http://schemas.openxmlformats.org/officeDocument/2006/relationships/table" Target="../tables/table77.xml"/></Relationships>
</file>

<file path=xl/worksheets/_rels/sheet77.xml.rels><?xml version="1.0" encoding="UTF-8" standalone="yes"?>
<Relationships xmlns="http://schemas.openxmlformats.org/package/2006/relationships"><Relationship Id="rId1" Type="http://schemas.openxmlformats.org/officeDocument/2006/relationships/table" Target="../tables/table78.xml"/></Relationships>
</file>

<file path=xl/worksheets/_rels/sheet78.xml.rels><?xml version="1.0" encoding="UTF-8" standalone="yes"?>
<Relationships xmlns="http://schemas.openxmlformats.org/package/2006/relationships"><Relationship Id="rId1" Type="http://schemas.openxmlformats.org/officeDocument/2006/relationships/table" Target="../tables/table79.xml"/></Relationships>
</file>

<file path=xl/worksheets/_rels/sheet79.xml.rels><?xml version="1.0" encoding="UTF-8" standalone="yes"?>
<Relationships xmlns="http://schemas.openxmlformats.org/package/2006/relationships"><Relationship Id="rId1" Type="http://schemas.openxmlformats.org/officeDocument/2006/relationships/table" Target="../tables/table80.xml"/></Relationships>
</file>

<file path=xl/worksheets/_rels/sheet80.xml.rels><?xml version="1.0" encoding="UTF-8" standalone="yes"?>
<Relationships xmlns="http://schemas.openxmlformats.org/package/2006/relationships"><Relationship Id="rId1" Type="http://schemas.openxmlformats.org/officeDocument/2006/relationships/table" Target="../tables/table81.xml"/></Relationships>
</file>

<file path=xl/worksheets/_rels/sheet81.xml.rels><?xml version="1.0" encoding="UTF-8" standalone="yes"?>
<Relationships xmlns="http://schemas.openxmlformats.org/package/2006/relationships"><Relationship Id="rId1" Type="http://schemas.openxmlformats.org/officeDocument/2006/relationships/table" Target="../tables/table82.xml"/></Relationships>
</file>

<file path=xl/worksheets/_rels/sheet82.xml.rels><?xml version="1.0" encoding="UTF-8" standalone="yes"?>
<Relationships xmlns="http://schemas.openxmlformats.org/package/2006/relationships"><Relationship Id="rId1" Type="http://schemas.openxmlformats.org/officeDocument/2006/relationships/table" Target="../tables/table83.xml"/></Relationships>
</file>

<file path=xl/worksheets/_rels/sheet83.xml.rels><?xml version="1.0" encoding="UTF-8" standalone="yes"?>
<Relationships xmlns="http://schemas.openxmlformats.org/package/2006/relationships"><Relationship Id="rId1" Type="http://schemas.openxmlformats.org/officeDocument/2006/relationships/table" Target="../tables/table84.xml"/></Relationships>
</file>

<file path=xl/worksheets/_rels/sheet84.xml.rels><?xml version="1.0" encoding="UTF-8" standalone="yes"?>
<Relationships xmlns="http://schemas.openxmlformats.org/package/2006/relationships"><Relationship Id="rId1" Type="http://schemas.openxmlformats.org/officeDocument/2006/relationships/table" Target="../tables/table85.xml"/></Relationships>
</file>

<file path=xl/worksheets/_rels/sheet85.xml.rels><?xml version="1.0" encoding="UTF-8" standalone="yes"?>
<Relationships xmlns="http://schemas.openxmlformats.org/package/2006/relationships"><Relationship Id="rId1" Type="http://schemas.openxmlformats.org/officeDocument/2006/relationships/table" Target="../tables/table86.xml"/></Relationships>
</file>

<file path=xl/worksheets/_rels/sheet86.xml.rels><?xml version="1.0" encoding="UTF-8" standalone="yes"?>
<Relationships xmlns="http://schemas.openxmlformats.org/package/2006/relationships"><Relationship Id="rId1" Type="http://schemas.openxmlformats.org/officeDocument/2006/relationships/table" Target="../tables/table87.xml"/></Relationships>
</file>

<file path=xl/worksheets/_rels/sheet87.xml.rels><?xml version="1.0" encoding="UTF-8" standalone="yes"?>
<Relationships xmlns="http://schemas.openxmlformats.org/package/2006/relationships"><Relationship Id="rId1" Type="http://schemas.openxmlformats.org/officeDocument/2006/relationships/table" Target="../tables/table88.xml"/></Relationships>
</file>

<file path=xl/worksheets/_rels/sheet88.xml.rels><?xml version="1.0" encoding="UTF-8" standalone="yes"?>
<Relationships xmlns="http://schemas.openxmlformats.org/package/2006/relationships"><Relationship Id="rId1" Type="http://schemas.openxmlformats.org/officeDocument/2006/relationships/table" Target="../tables/table89.xml"/></Relationships>
</file>

<file path=xl/worksheets/_rels/sheet89.xml.rels><?xml version="1.0" encoding="UTF-8" standalone="yes"?>
<Relationships xmlns="http://schemas.openxmlformats.org/package/2006/relationships"><Relationship Id="rId1" Type="http://schemas.openxmlformats.org/officeDocument/2006/relationships/table" Target="../tables/table90.xml"/></Relationships>
</file>

<file path=xl/worksheets/_rels/sheet90.xml.rels><?xml version="1.0" encoding="UTF-8" standalone="yes"?>
<Relationships xmlns="http://schemas.openxmlformats.org/package/2006/relationships"><Relationship Id="rId1" Type="http://schemas.openxmlformats.org/officeDocument/2006/relationships/table" Target="../tables/table91.xml"/></Relationships>
</file>

<file path=xl/worksheets/_rels/sheet91.xml.rels><?xml version="1.0" encoding="UTF-8" standalone="yes"?>
<Relationships xmlns="http://schemas.openxmlformats.org/package/2006/relationships"><Relationship Id="rId1" Type="http://schemas.openxmlformats.org/officeDocument/2006/relationships/table" Target="../tables/table92.xml"/></Relationships>
</file>

<file path=xl/worksheets/_rels/sheet92.xml.rels><?xml version="1.0" encoding="UTF-8" standalone="yes"?>
<Relationships xmlns="http://schemas.openxmlformats.org/package/2006/relationships"><Relationship Id="rId1" Type="http://schemas.openxmlformats.org/officeDocument/2006/relationships/table" Target="../tables/table93.xml"/></Relationships>
</file>

<file path=xl/worksheets/_rels/sheet93.xml.rels><?xml version="1.0" encoding="UTF-8" standalone="yes"?>
<Relationships xmlns="http://schemas.openxmlformats.org/package/2006/relationships"><Relationship Id="rId1" Type="http://schemas.openxmlformats.org/officeDocument/2006/relationships/table" Target="../tables/table94.xml"/></Relationships>
</file>

<file path=xl/worksheets/_rels/sheet94.xml.rels><?xml version="1.0" encoding="UTF-8" standalone="yes"?>
<Relationships xmlns="http://schemas.openxmlformats.org/package/2006/relationships"><Relationship Id="rId1" Type="http://schemas.openxmlformats.org/officeDocument/2006/relationships/table" Target="../tables/table95.xml"/></Relationships>
</file>

<file path=xl/worksheets/_rels/sheet95.xml.rels><?xml version="1.0" encoding="UTF-8" standalone="yes"?>
<Relationships xmlns="http://schemas.openxmlformats.org/package/2006/relationships"><Relationship Id="rId1" Type="http://schemas.openxmlformats.org/officeDocument/2006/relationships/table" Target="../tables/table96.xml"/></Relationships>
</file>

<file path=xl/worksheets/_rels/sheet96.xml.rels><?xml version="1.0" encoding="UTF-8" standalone="yes"?>
<Relationships xmlns="http://schemas.openxmlformats.org/package/2006/relationships"><Relationship Id="rId1" Type="http://schemas.openxmlformats.org/officeDocument/2006/relationships/table" Target="../tables/table97.xml"/></Relationships>
</file>

<file path=xl/worksheets/_rels/sheet97.xml.rels><?xml version="1.0" encoding="UTF-8" standalone="yes"?>
<Relationships xmlns="http://schemas.openxmlformats.org/package/2006/relationships"><Relationship Id="rId1" Type="http://schemas.openxmlformats.org/officeDocument/2006/relationships/table" Target="../tables/table98.xml"/></Relationships>
</file>

<file path=xl/worksheets/_rels/sheet98.xml.rels><?xml version="1.0" encoding="UTF-8" standalone="yes"?>
<Relationships xmlns="http://schemas.openxmlformats.org/package/2006/relationships"><Relationship Id="rId1" Type="http://schemas.openxmlformats.org/officeDocument/2006/relationships/table" Target="../tables/table99.xml"/></Relationships>
</file>

<file path=xl/worksheets/_rels/sheet99.xml.rels><?xml version="1.0" encoding="UTF-8" standalone="yes"?>
<Relationships xmlns="http://schemas.openxmlformats.org/package/2006/relationships"><Relationship Id="rId3" Type="http://schemas.openxmlformats.org/officeDocument/2006/relationships/table" Target="../tables/table102.xml"/><Relationship Id="rId2" Type="http://schemas.openxmlformats.org/officeDocument/2006/relationships/table" Target="../tables/table101.xml"/><Relationship Id="rId1" Type="http://schemas.openxmlformats.org/officeDocument/2006/relationships/table" Target="../tables/table100.xml"/><Relationship Id="rId4" Type="http://schemas.openxmlformats.org/officeDocument/2006/relationships/table" Target="../tables/table103.xml"/></Relationships>
</file>

<file path=xl/worksheets/_rels/sheet100.xml.rels><?xml version="1.0" encoding="UTF-8" standalone="yes"?>
<Relationships xmlns="http://schemas.openxmlformats.org/package/2006/relationships"><Relationship Id="rId3" Type="http://schemas.openxmlformats.org/officeDocument/2006/relationships/table" Target="../tables/table106.xml"/><Relationship Id="rId2" Type="http://schemas.openxmlformats.org/officeDocument/2006/relationships/table" Target="../tables/table105.xml"/><Relationship Id="rId1" Type="http://schemas.openxmlformats.org/officeDocument/2006/relationships/table" Target="../tables/table104.xml"/></Relationships>
</file>

<file path=xl/worksheets/_rels/sheet101.xml.rels><?xml version="1.0" encoding="UTF-8" standalone="yes"?>
<Relationships xmlns="http://schemas.openxmlformats.org/package/2006/relationships"><Relationship Id="rId2" Type="http://schemas.openxmlformats.org/officeDocument/2006/relationships/table" Target="../tables/table108.xml"/><Relationship Id="rId1" Type="http://schemas.openxmlformats.org/officeDocument/2006/relationships/table" Target="../tables/table107.xml"/></Relationships>
</file>

<file path=xl/worksheets/_rels/sheet102.xml.rels><?xml version="1.0" encoding="UTF-8" standalone="yes"?>
<Relationships xmlns="http://schemas.openxmlformats.org/package/2006/relationships"><Relationship Id="rId3" Type="http://schemas.openxmlformats.org/officeDocument/2006/relationships/table" Target="../tables/table111.xml"/><Relationship Id="rId2" Type="http://schemas.openxmlformats.org/officeDocument/2006/relationships/table" Target="../tables/table110.xml"/><Relationship Id="rId1" Type="http://schemas.openxmlformats.org/officeDocument/2006/relationships/table" Target="../tables/table109.xml"/><Relationship Id="rId4" Type="http://schemas.openxmlformats.org/officeDocument/2006/relationships/table" Target="../tables/table112.xml"/></Relationships>
</file>

<file path=xl/worksheets/_rels/sheet103.xml.rels><?xml version="1.0" encoding="UTF-8" standalone="yes"?>
<Relationships xmlns="http://schemas.openxmlformats.org/package/2006/relationships"><Relationship Id="rId1" Type="http://schemas.openxmlformats.org/officeDocument/2006/relationships/table" Target="../tables/table113.xml"/></Relationships>
</file>

<file path=xl/worksheets/_rels/sheet104.xml.rels><?xml version="1.0" encoding="UTF-8" standalone="yes"?>
<Relationships xmlns="http://schemas.openxmlformats.org/package/2006/relationships"><Relationship Id="rId1" Type="http://schemas.openxmlformats.org/officeDocument/2006/relationships/table" Target="../tables/table114.xml"/></Relationships>
</file>

<file path=xl/worksheets/_rels/sheet105.xml.rels><?xml version="1.0" encoding="UTF-8" standalone="yes"?>
<Relationships xmlns="http://schemas.openxmlformats.org/package/2006/relationships"><Relationship Id="rId1" Type="http://schemas.openxmlformats.org/officeDocument/2006/relationships/table" Target="../tables/table115.xml"/></Relationships>
</file>

<file path=xl/worksheets/_rels/sheet106.xml.rels><?xml version="1.0" encoding="UTF-8" standalone="yes"?>
<Relationships xmlns="http://schemas.openxmlformats.org/package/2006/relationships"><Relationship Id="rId1" Type="http://schemas.openxmlformats.org/officeDocument/2006/relationships/table" Target="../tables/table116.xml"/></Relationships>
</file>

<file path=xl/worksheets/_rels/sheet107.xml.rels><?xml version="1.0" encoding="UTF-8" standalone="yes"?>
<Relationships xmlns="http://schemas.openxmlformats.org/package/2006/relationships"><Relationship Id="rId1" Type="http://schemas.openxmlformats.org/officeDocument/2006/relationships/table" Target="../tables/table117.xml"/></Relationships>
</file>

<file path=xl/worksheets/_rels/sheet108.xml.rels><?xml version="1.0" encoding="UTF-8" standalone="yes"?>
<Relationships xmlns="http://schemas.openxmlformats.org/package/2006/relationships"><Relationship Id="rId1" Type="http://schemas.openxmlformats.org/officeDocument/2006/relationships/table" Target="../tables/table118.xml"/></Relationships>
</file>

<file path=xl/worksheets/_rels/sheet109.xml.rels><?xml version="1.0" encoding="UTF-8" standalone="yes"?>
<Relationships xmlns="http://schemas.openxmlformats.org/package/2006/relationships"><Relationship Id="rId1" Type="http://schemas.openxmlformats.org/officeDocument/2006/relationships/table" Target="../tables/table119.xml"/></Relationships>
</file>

<file path=xl/worksheets/_rels/sheet110.xml.rels><?xml version="1.0" encoding="UTF-8" standalone="yes"?>
<Relationships xmlns="http://schemas.openxmlformats.org/package/2006/relationships"><Relationship Id="rId1" Type="http://schemas.openxmlformats.org/officeDocument/2006/relationships/table" Target="../tables/table120.xml"/></Relationships>
</file>

<file path=xl/worksheets/_rels/sheet111.xml.rels><?xml version="1.0" encoding="UTF-8" standalone="yes"?>
<Relationships xmlns="http://schemas.openxmlformats.org/package/2006/relationships"><Relationship Id="rId1" Type="http://schemas.openxmlformats.org/officeDocument/2006/relationships/table" Target="../tables/table121.xml"/></Relationships>
</file>

<file path=xl/worksheets/_rels/sheet112.xml.rels><?xml version="1.0" encoding="UTF-8" standalone="yes"?>
<Relationships xmlns="http://schemas.openxmlformats.org/package/2006/relationships"><Relationship Id="rId1" Type="http://schemas.openxmlformats.org/officeDocument/2006/relationships/table" Target="../tables/table122.xml"/></Relationships>
</file>

<file path=xl/worksheets/_rels/sheet113.xml.rels><?xml version="1.0" encoding="UTF-8" standalone="yes"?>
<Relationships xmlns="http://schemas.openxmlformats.org/package/2006/relationships"><Relationship Id="rId1" Type="http://schemas.openxmlformats.org/officeDocument/2006/relationships/table" Target="../tables/table123.xml"/></Relationships>
</file>

<file path=xl/worksheets/_rels/sheet114.xml.rels><?xml version="1.0" encoding="UTF-8" standalone="yes"?>
<Relationships xmlns="http://schemas.openxmlformats.org/package/2006/relationships"><Relationship Id="rId1" Type="http://schemas.openxmlformats.org/officeDocument/2006/relationships/table" Target="../tables/table124.xml"/></Relationships>
</file>

<file path=xl/worksheets/_rels/sheet115.xml.rels><?xml version="1.0" encoding="UTF-8" standalone="yes"?>
<Relationships xmlns="http://schemas.openxmlformats.org/package/2006/relationships"><Relationship Id="rId1" Type="http://schemas.openxmlformats.org/officeDocument/2006/relationships/table" Target="../tables/table125.xml"/></Relationships>
</file>

<file path=xl/worksheets/_rels/sheet116.xml.rels><?xml version="1.0" encoding="UTF-8" standalone="yes"?>
<Relationships xmlns="http://schemas.openxmlformats.org/package/2006/relationships"><Relationship Id="rId1" Type="http://schemas.openxmlformats.org/officeDocument/2006/relationships/table" Target="../tables/table126.xml"/></Relationships>
</file>

<file path=xl/worksheets/_rels/sheet117.xml.rels><?xml version="1.0" encoding="UTF-8" standalone="yes"?>
<Relationships xmlns="http://schemas.openxmlformats.org/package/2006/relationships"><Relationship Id="rId1" Type="http://schemas.openxmlformats.org/officeDocument/2006/relationships/table" Target="../tables/table127.xml"/></Relationships>
</file>

<file path=xl/worksheets/_rels/sheet118.xml.rels><?xml version="1.0" encoding="UTF-8" standalone="yes"?>
<Relationships xmlns="http://schemas.openxmlformats.org/package/2006/relationships"><Relationship Id="rId1" Type="http://schemas.openxmlformats.org/officeDocument/2006/relationships/table" Target="../tables/table128.xml"/></Relationships>
</file>

<file path=xl/worksheets/_rels/sheet119.xml.rels><?xml version="1.0" encoding="UTF-8" standalone="yes"?>
<Relationships xmlns="http://schemas.openxmlformats.org/package/2006/relationships"><Relationship Id="rId1" Type="http://schemas.openxmlformats.org/officeDocument/2006/relationships/table" Target="../tables/table129.xml"/></Relationships>
</file>

<file path=xl/worksheets/_rels/sheet120.xml.rels><?xml version="1.0" encoding="UTF-8" standalone="yes"?>
<Relationships xmlns="http://schemas.openxmlformats.org/package/2006/relationships"><Relationship Id="rId1" Type="http://schemas.openxmlformats.org/officeDocument/2006/relationships/table" Target="../tables/table130.xml"/></Relationships>
</file>

<file path=xl/worksheets/_rels/sheet121.xml.rels><?xml version="1.0" encoding="UTF-8" standalone="yes"?>
<Relationships xmlns="http://schemas.openxmlformats.org/package/2006/relationships"><Relationship Id="rId1" Type="http://schemas.openxmlformats.org/officeDocument/2006/relationships/table" Target="../tables/table13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76E9B-4D5E-427B-971B-6F10C719760C}">
  <sheetPr codeName="Sheet5">
    <tabColor theme="2" tint="0.59999389629810485"/>
  </sheetPr>
  <dimension ref="A1:B20"/>
  <sheetViews>
    <sheetView showGridLines="0" showRowColHeaders="0" tabSelected="1" zoomScaleNormal="100" workbookViewId="0">
      <pane xSplit="1" ySplit="8" topLeftCell="B9" activePane="bottomRight" state="frozen"/>
      <selection pane="topRight" activeCell="B1" sqref="B1"/>
      <selection pane="bottomLeft" activeCell="A12" sqref="A12"/>
      <selection pane="bottomRight" activeCell="B41" sqref="B41"/>
    </sheetView>
  </sheetViews>
  <sheetFormatPr defaultColWidth="9.28515625" defaultRowHeight="15" x14ac:dyDescent="0.2"/>
  <cols>
    <col min="1" max="1" width="24.5703125" style="12" customWidth="1"/>
    <col min="2" max="2" width="120.5703125" style="4" customWidth="1"/>
    <col min="3" max="16384" width="9.28515625" style="1"/>
  </cols>
  <sheetData>
    <row r="1" spans="1:2" ht="20.25" x14ac:dyDescent="0.3">
      <c r="A1" s="11" t="s">
        <v>0</v>
      </c>
    </row>
    <row r="2" spans="1:2" ht="15.75" x14ac:dyDescent="0.25">
      <c r="A2" s="13" t="s">
        <v>1</v>
      </c>
      <c r="B2" s="5" t="str">
        <f>scheme_abbr &amp; " - Consolidated Factor Spreadsheet"</f>
        <v>PCSPS_EW - Consolidated Factor Spreadsheet</v>
      </c>
    </row>
    <row r="3" spans="1:2" ht="15.75" x14ac:dyDescent="0.25">
      <c r="A3" s="13" t="s">
        <v>2</v>
      </c>
      <c r="B3" s="5" t="s">
        <v>3</v>
      </c>
    </row>
    <row r="6" spans="1:2" ht="15.75" x14ac:dyDescent="0.25">
      <c r="A6" s="13" t="s">
        <v>4</v>
      </c>
      <c r="B6" s="4" t="str">
        <f>"This spreadsheet contains the full suite of factors that are in force for the " &amp; scheme_name &amp; "."</f>
        <v>This spreadsheet contains the full suite of factors that are in force for the Civil Service Pension Scheme.</v>
      </c>
    </row>
    <row r="8" spans="1:2" ht="15.75" x14ac:dyDescent="0.25">
      <c r="A8" s="13" t="s">
        <v>5</v>
      </c>
      <c r="B8" s="6" t="s">
        <v>6</v>
      </c>
    </row>
    <row r="9" spans="1:2" x14ac:dyDescent="0.2">
      <c r="A9" s="14" t="s">
        <v>7</v>
      </c>
      <c r="B9" s="4" t="s">
        <v>8</v>
      </c>
    </row>
    <row r="10" spans="1:2" ht="30" x14ac:dyDescent="0.2">
      <c r="A10" s="15" t="s">
        <v>9</v>
      </c>
      <c r="B10" s="4" t="s">
        <v>10</v>
      </c>
    </row>
    <row r="11" spans="1:2" x14ac:dyDescent="0.2">
      <c r="A11" s="16" t="s">
        <v>11</v>
      </c>
      <c r="B11" s="4" t="s">
        <v>12</v>
      </c>
    </row>
    <row r="12" spans="1:2" x14ac:dyDescent="0.2">
      <c r="A12" s="16" t="s">
        <v>13</v>
      </c>
      <c r="B12" s="4" t="s">
        <v>14</v>
      </c>
    </row>
    <row r="13" spans="1:2" ht="30" x14ac:dyDescent="0.2">
      <c r="A13" s="12" t="s">
        <v>15</v>
      </c>
      <c r="B13" s="4" t="s">
        <v>16</v>
      </c>
    </row>
    <row r="14" spans="1:2" ht="30" x14ac:dyDescent="0.2">
      <c r="A14" s="12" t="s">
        <v>17</v>
      </c>
      <c r="B14" s="4" t="s">
        <v>18</v>
      </c>
    </row>
    <row r="15" spans="1:2" ht="45" x14ac:dyDescent="0.2">
      <c r="A15" s="12" t="s">
        <v>19</v>
      </c>
      <c r="B15" s="4" t="s">
        <v>20</v>
      </c>
    </row>
    <row r="16" spans="1:2" ht="30" x14ac:dyDescent="0.2">
      <c r="A16" s="12" t="s">
        <v>21</v>
      </c>
      <c r="B16" s="4" t="s">
        <v>22</v>
      </c>
    </row>
    <row r="17" spans="1:2" ht="30" x14ac:dyDescent="0.2">
      <c r="A17" s="12" t="s">
        <v>23</v>
      </c>
      <c r="B17" s="4" t="s">
        <v>24</v>
      </c>
    </row>
    <row r="18" spans="1:2" ht="30" x14ac:dyDescent="0.2">
      <c r="A18" s="12" t="s">
        <v>25</v>
      </c>
      <c r="B18" s="4" t="s">
        <v>26</v>
      </c>
    </row>
    <row r="19" spans="1:2" ht="45" x14ac:dyDescent="0.2">
      <c r="A19" s="12" t="s">
        <v>27</v>
      </c>
      <c r="B19" s="4" t="s">
        <v>28</v>
      </c>
    </row>
    <row r="20" spans="1:2" ht="30" x14ac:dyDescent="0.2">
      <c r="A20" s="12" t="s">
        <v>29</v>
      </c>
      <c r="B20" s="4" t="s">
        <v>30</v>
      </c>
    </row>
  </sheetData>
  <pageMargins left="0.7" right="0.7" top="0.75" bottom="0.75" header="0.3" footer="0.3"/>
  <pageSetup paperSize="9" orientation="portrait" r:id="rId1"/>
  <headerFooter>
    <oddHeader>&amp;L&amp;Z&amp;F  [&amp;A]</oddHeader>
    <oddFooter>&amp;LPage &amp;P of &amp;N&amp;R&amp;T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33D9E-D30C-4C9D-977A-0960A313CEF5}">
  <sheetPr codeName="Sheet4">
    <tabColor theme="2" tint="0.59999389629810485"/>
  </sheetPr>
  <dimension ref="A1:B16"/>
  <sheetViews>
    <sheetView showGridLines="0" showRowColHeaders="0" zoomScaleNormal="100" workbookViewId="0">
      <selection activeCell="D3" sqref="D3"/>
    </sheetView>
  </sheetViews>
  <sheetFormatPr defaultColWidth="9.28515625" defaultRowHeight="15" x14ac:dyDescent="0.2"/>
  <cols>
    <col min="1" max="1" width="16.5703125" style="12" customWidth="1"/>
    <col min="2" max="2" width="120.5703125" style="1" customWidth="1"/>
    <col min="3" max="16384" width="9.28515625" style="1"/>
  </cols>
  <sheetData>
    <row r="1" spans="1:2" ht="20.25" x14ac:dyDescent="0.3">
      <c r="A1" s="11" t="s">
        <v>0</v>
      </c>
    </row>
    <row r="2" spans="1:2" ht="15.75" x14ac:dyDescent="0.25">
      <c r="A2" s="13" t="s">
        <v>1</v>
      </c>
      <c r="B2" s="3" t="str">
        <f>wb_title</f>
        <v>PCSPS_EW - Consolidated Factor Spreadsheet</v>
      </c>
    </row>
    <row r="3" spans="1:2" ht="15.75" x14ac:dyDescent="0.25">
      <c r="A3" s="13" t="s">
        <v>2</v>
      </c>
      <c r="B3" s="3" t="s">
        <v>7</v>
      </c>
    </row>
    <row r="6" spans="1:2" ht="15.75" x14ac:dyDescent="0.25">
      <c r="A6" s="17" t="str">
        <f>"Purpose of the " &amp; client_name &amp; " Consolidated Factor Spreadsheet"</f>
        <v>Purpose of the CO Consolidated Factor Spreadsheet</v>
      </c>
      <c r="B6" s="7"/>
    </row>
    <row r="7" spans="1:2" x14ac:dyDescent="0.2">
      <c r="A7" s="18"/>
      <c r="B7" s="8"/>
    </row>
    <row r="8" spans="1:2" ht="105" x14ac:dyDescent="0.2">
      <c r="A8" s="18"/>
      <c r="B8" s="9" t="str">
        <f>"This spreadsheet is provided by GAD at the request of " &amp; client_name &amp; " ('" &amp; client_abbr &amp; "').  Its purpose is to set out in one place for convenience the actuarial factors provided by GAD to " &amp; client_abbr &amp; " from time to time in respect of " &amp; scheme_name &amp; _xlfn._LONGTEXT("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 &amp; client_abbr &amp; ")]."</f>
        <v>This spreadsheet is provided by GAD at the request of CO ('Cabinet Office').  Its purpose is to set out in one place for convenience the actuarial factors provided by GAD to Cabinet Office from time to time in respect of Civil Service Pension Scheme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Cabinet Office)].</v>
      </c>
    </row>
    <row r="9" spans="1:2" ht="30" x14ac:dyDescent="0.2">
      <c r="A9" s="18"/>
      <c r="B9" s="9" t="str">
        <f>"GAD has no liability for any changes made to this spreadsheet whilst being used by " &amp; client_abbr &amp; " or any other third party."</f>
        <v>GAD has no liability for any changes made to this spreadsheet whilst being used by Cabinet Office or any other third party.</v>
      </c>
    </row>
    <row r="10" spans="1:2" x14ac:dyDescent="0.2">
      <c r="A10" s="18"/>
      <c r="B10" s="9" t="s">
        <v>33</v>
      </c>
    </row>
    <row r="11" spans="1:2" x14ac:dyDescent="0.2">
      <c r="A11" s="19"/>
      <c r="B11" s="10" t="s">
        <v>34</v>
      </c>
    </row>
    <row r="13" spans="1:2" ht="15.75" x14ac:dyDescent="0.25">
      <c r="A13" s="26"/>
      <c r="B13" s="27"/>
    </row>
    <row r="14" spans="1:2" x14ac:dyDescent="0.2">
      <c r="A14" s="28"/>
      <c r="B14" s="27"/>
    </row>
    <row r="15" spans="1:2" x14ac:dyDescent="0.2">
      <c r="A15" s="28"/>
      <c r="B15" s="29"/>
    </row>
    <row r="16" spans="1:2" x14ac:dyDescent="0.2">
      <c r="A16" s="28"/>
      <c r="B16" s="29"/>
    </row>
  </sheetData>
  <pageMargins left="0.7" right="0.7" top="0.75" bottom="0.75" header="0.3" footer="0.3"/>
  <pageSetup paperSize="9" orientation="portrait" r:id="rId1"/>
  <headerFooter>
    <oddHeader>&amp;L&amp;Z&amp;F  [&amp;A]</oddHeader>
    <oddFooter>&amp;LPage &amp;P of &amp;N&amp;R&amp;T &amp;D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103C2-F7B2-4261-915A-1147CD17758E}">
  <sheetPr codeName="Sheet7">
    <tabColor theme="4" tint="0.59999389629810485"/>
  </sheetPr>
  <dimension ref="A1:C97"/>
  <sheetViews>
    <sheetView showGridLines="0" workbookViewId="0">
      <selection activeCell="A6" sqref="A6"/>
    </sheetView>
  </sheetViews>
  <sheetFormatPr defaultColWidth="9.28515625" defaultRowHeight="12.75" x14ac:dyDescent="0.2"/>
  <cols>
    <col min="1" max="1" width="60.5703125" style="39" customWidth="1"/>
    <col min="2" max="2" width="2.5703125" style="39" customWidth="1"/>
    <col min="3" max="3" width="60.5703125" style="39" customWidth="1"/>
    <col min="4" max="16384" width="9.28515625" style="39"/>
  </cols>
  <sheetData>
    <row r="1" spans="1:3" s="21" customFormat="1" ht="20.25" x14ac:dyDescent="0.3">
      <c r="A1" s="20" t="s">
        <v>0</v>
      </c>
    </row>
    <row r="2" spans="1:3" s="21" customFormat="1" ht="15.75" x14ac:dyDescent="0.25">
      <c r="A2" s="25" t="s">
        <v>1</v>
      </c>
      <c r="B2" s="22" t="str">
        <f>wb_title</f>
        <v>PCSPS_EW - Consolidated Factor Spreadsheet</v>
      </c>
    </row>
    <row r="3" spans="1:3" s="21" customFormat="1" ht="15.75" x14ac:dyDescent="0.25">
      <c r="A3" s="25" t="s">
        <v>2</v>
      </c>
      <c r="B3" s="22" t="s">
        <v>35</v>
      </c>
    </row>
    <row r="6" spans="1:3" x14ac:dyDescent="0.2">
      <c r="A6" s="40" t="s">
        <v>35</v>
      </c>
    </row>
    <row r="8" spans="1:3" x14ac:dyDescent="0.2">
      <c r="A8" s="39" t="str">
        <f>"This sheet is intended to assist " &amp; client_abbr &amp; " in understanding which factors have changed and when."</f>
        <v>This sheet is intended to assist Cabinet Office in understanding which factors have changed and when.</v>
      </c>
    </row>
    <row r="9" spans="1:3" x14ac:dyDescent="0.2">
      <c r="A9" s="39" t="s">
        <v>36</v>
      </c>
    </row>
    <row r="11" spans="1:3" x14ac:dyDescent="0.2">
      <c r="A11" s="66" t="s">
        <v>724</v>
      </c>
      <c r="B11" s="92"/>
      <c r="C11" s="92"/>
    </row>
    <row r="12" spans="1:3" x14ac:dyDescent="0.2">
      <c r="A12" s="67" t="s">
        <v>37</v>
      </c>
      <c r="B12" s="68"/>
      <c r="C12" s="69"/>
    </row>
    <row r="13" spans="1:3" x14ac:dyDescent="0.2">
      <c r="A13" s="70" t="s">
        <v>38</v>
      </c>
      <c r="B13" s="71"/>
      <c r="C13" s="72" t="s">
        <v>725</v>
      </c>
    </row>
    <row r="14" spans="1:3" x14ac:dyDescent="0.2">
      <c r="A14" s="67" t="s">
        <v>726</v>
      </c>
      <c r="B14" s="68"/>
      <c r="C14" s="73"/>
    </row>
    <row r="15" spans="1:3" x14ac:dyDescent="0.2">
      <c r="A15" s="70" t="s">
        <v>39</v>
      </c>
      <c r="B15" s="71"/>
      <c r="C15" s="72" t="s">
        <v>727</v>
      </c>
    </row>
    <row r="16" spans="1:3" ht="25.5" x14ac:dyDescent="0.2">
      <c r="A16" s="67" t="s">
        <v>40</v>
      </c>
      <c r="B16" s="68"/>
      <c r="C16" s="69" t="s">
        <v>728</v>
      </c>
    </row>
    <row r="17" spans="1:3" x14ac:dyDescent="0.2">
      <c r="A17" s="70" t="s">
        <v>41</v>
      </c>
      <c r="B17" s="74"/>
      <c r="C17" s="75">
        <v>43413</v>
      </c>
    </row>
    <row r="18" spans="1:3" x14ac:dyDescent="0.2">
      <c r="A18"/>
      <c r="B18" s="91"/>
      <c r="C18" s="91"/>
    </row>
    <row r="19" spans="1:3" x14ac:dyDescent="0.2">
      <c r="A19" s="66" t="s">
        <v>729</v>
      </c>
      <c r="B19" s="92"/>
      <c r="C19" s="92"/>
    </row>
    <row r="20" spans="1:3" x14ac:dyDescent="0.2">
      <c r="A20" s="67" t="s">
        <v>37</v>
      </c>
      <c r="B20" s="68"/>
      <c r="C20" s="69"/>
    </row>
    <row r="21" spans="1:3" x14ac:dyDescent="0.2">
      <c r="A21" s="70" t="s">
        <v>38</v>
      </c>
      <c r="B21" s="71"/>
      <c r="C21" s="72" t="s">
        <v>730</v>
      </c>
    </row>
    <row r="22" spans="1:3" x14ac:dyDescent="0.2">
      <c r="A22" s="67" t="s">
        <v>726</v>
      </c>
      <c r="B22" s="68"/>
      <c r="C22" s="73"/>
    </row>
    <row r="23" spans="1:3" x14ac:dyDescent="0.2">
      <c r="A23" s="70" t="s">
        <v>39</v>
      </c>
      <c r="B23" s="71"/>
      <c r="C23" s="72" t="s">
        <v>731</v>
      </c>
    </row>
    <row r="24" spans="1:3" ht="25.5" x14ac:dyDescent="0.2">
      <c r="A24" s="67" t="s">
        <v>40</v>
      </c>
      <c r="B24" s="68"/>
      <c r="C24" s="69" t="s">
        <v>728</v>
      </c>
    </row>
    <row r="25" spans="1:3" x14ac:dyDescent="0.2">
      <c r="A25" s="70" t="s">
        <v>41</v>
      </c>
      <c r="B25" s="74"/>
      <c r="C25" s="75">
        <v>43441</v>
      </c>
    </row>
    <row r="26" spans="1:3" x14ac:dyDescent="0.2">
      <c r="A26"/>
      <c r="B26" s="91"/>
      <c r="C26" s="91"/>
    </row>
    <row r="27" spans="1:3" x14ac:dyDescent="0.2">
      <c r="A27" s="66" t="s">
        <v>732</v>
      </c>
      <c r="B27" s="92"/>
      <c r="C27" s="92"/>
    </row>
    <row r="28" spans="1:3" x14ac:dyDescent="0.2">
      <c r="A28" s="67" t="s">
        <v>37</v>
      </c>
      <c r="B28" s="68"/>
      <c r="C28" s="69"/>
    </row>
    <row r="29" spans="1:3" x14ac:dyDescent="0.2">
      <c r="A29" s="70" t="s">
        <v>38</v>
      </c>
      <c r="B29" s="71"/>
      <c r="C29" s="72" t="s">
        <v>733</v>
      </c>
    </row>
    <row r="30" spans="1:3" x14ac:dyDescent="0.2">
      <c r="A30" s="67" t="s">
        <v>726</v>
      </c>
      <c r="B30" s="68"/>
      <c r="C30" s="73"/>
    </row>
    <row r="31" spans="1:3" x14ac:dyDescent="0.2">
      <c r="A31" s="70" t="s">
        <v>39</v>
      </c>
      <c r="B31" s="71"/>
      <c r="C31" s="72" t="s">
        <v>731</v>
      </c>
    </row>
    <row r="32" spans="1:3" ht="25.5" x14ac:dyDescent="0.2">
      <c r="A32" s="67" t="s">
        <v>40</v>
      </c>
      <c r="B32" s="68"/>
      <c r="C32" s="69" t="s">
        <v>728</v>
      </c>
    </row>
    <row r="33" spans="1:3" x14ac:dyDescent="0.2">
      <c r="A33" s="70" t="s">
        <v>41</v>
      </c>
      <c r="B33" s="74"/>
      <c r="C33" s="75">
        <v>43455</v>
      </c>
    </row>
    <row r="34" spans="1:3" x14ac:dyDescent="0.2">
      <c r="A34"/>
      <c r="B34" s="91"/>
      <c r="C34" s="91"/>
    </row>
    <row r="35" spans="1:3" x14ac:dyDescent="0.2">
      <c r="A35" s="66" t="s">
        <v>734</v>
      </c>
      <c r="B35" s="92"/>
      <c r="C35" s="92"/>
    </row>
    <row r="36" spans="1:3" x14ac:dyDescent="0.2">
      <c r="A36" s="67" t="s">
        <v>37</v>
      </c>
      <c r="B36" s="68"/>
      <c r="C36" s="69"/>
    </row>
    <row r="37" spans="1:3" ht="38.25" x14ac:dyDescent="0.2">
      <c r="A37" s="70" t="s">
        <v>38</v>
      </c>
      <c r="B37" s="71"/>
      <c r="C37" s="72" t="s">
        <v>735</v>
      </c>
    </row>
    <row r="38" spans="1:3" x14ac:dyDescent="0.2">
      <c r="A38" s="67" t="s">
        <v>726</v>
      </c>
      <c r="B38" s="68"/>
      <c r="C38" s="73"/>
    </row>
    <row r="39" spans="1:3" x14ac:dyDescent="0.2">
      <c r="A39" s="70" t="s">
        <v>39</v>
      </c>
      <c r="B39" s="71"/>
      <c r="C39" s="72" t="s">
        <v>736</v>
      </c>
    </row>
    <row r="40" spans="1:3" ht="25.5" x14ac:dyDescent="0.2">
      <c r="A40" s="67" t="s">
        <v>40</v>
      </c>
      <c r="B40" s="68"/>
      <c r="C40" s="69" t="s">
        <v>728</v>
      </c>
    </row>
    <row r="41" spans="1:3" x14ac:dyDescent="0.2">
      <c r="A41" s="70" t="s">
        <v>41</v>
      </c>
      <c r="B41" s="74"/>
      <c r="C41" s="75">
        <v>43535</v>
      </c>
    </row>
    <row r="42" spans="1:3" x14ac:dyDescent="0.2">
      <c r="A42"/>
      <c r="B42" s="91"/>
      <c r="C42" s="91"/>
    </row>
    <row r="43" spans="1:3" x14ac:dyDescent="0.2">
      <c r="A43" s="66" t="s">
        <v>737</v>
      </c>
      <c r="B43" s="93"/>
      <c r="C43" s="93"/>
    </row>
    <row r="44" spans="1:3" x14ac:dyDescent="0.2">
      <c r="A44" s="76" t="s">
        <v>37</v>
      </c>
      <c r="B44" s="94"/>
      <c r="C44" s="94"/>
    </row>
    <row r="45" spans="1:3" x14ac:dyDescent="0.2">
      <c r="A45" s="95" t="s">
        <v>42</v>
      </c>
      <c r="B45" s="93"/>
      <c r="C45" s="71" t="s">
        <v>738</v>
      </c>
    </row>
    <row r="46" spans="1:3" x14ac:dyDescent="0.2">
      <c r="A46" s="95"/>
      <c r="B46" s="93"/>
      <c r="C46" s="71" t="s">
        <v>739</v>
      </c>
    </row>
    <row r="47" spans="1:3" x14ac:dyDescent="0.2">
      <c r="A47" s="76" t="s">
        <v>40</v>
      </c>
      <c r="B47" s="94"/>
      <c r="C47" s="94"/>
    </row>
    <row r="48" spans="1:3" x14ac:dyDescent="0.2">
      <c r="A48" s="78" t="s">
        <v>43</v>
      </c>
      <c r="B48" s="74"/>
      <c r="C48" s="75">
        <v>45071</v>
      </c>
    </row>
    <row r="49" spans="1:3" x14ac:dyDescent="0.2">
      <c r="A49"/>
      <c r="B49" s="91"/>
      <c r="C49" s="91"/>
    </row>
    <row r="50" spans="1:3" x14ac:dyDescent="0.2">
      <c r="A50" s="66" t="s">
        <v>740</v>
      </c>
      <c r="B50" s="93"/>
      <c r="C50" s="93"/>
    </row>
    <row r="51" spans="1:3" x14ac:dyDescent="0.2">
      <c r="A51" s="76" t="s">
        <v>37</v>
      </c>
      <c r="B51" s="94"/>
      <c r="C51" s="94"/>
    </row>
    <row r="52" spans="1:3" x14ac:dyDescent="0.2">
      <c r="A52" s="95" t="s">
        <v>42</v>
      </c>
      <c r="B52" s="93"/>
      <c r="C52" s="71" t="s">
        <v>741</v>
      </c>
    </row>
    <row r="53" spans="1:3" x14ac:dyDescent="0.2">
      <c r="A53" s="95"/>
      <c r="B53" s="93"/>
      <c r="C53" s="71" t="s">
        <v>742</v>
      </c>
    </row>
    <row r="54" spans="1:3" x14ac:dyDescent="0.2">
      <c r="A54" s="95"/>
      <c r="B54" s="93"/>
      <c r="C54" s="71" t="s">
        <v>743</v>
      </c>
    </row>
    <row r="55" spans="1:3" x14ac:dyDescent="0.2">
      <c r="A55" s="76" t="s">
        <v>744</v>
      </c>
      <c r="B55" s="77"/>
      <c r="C55" s="68" t="s">
        <v>745</v>
      </c>
    </row>
    <row r="56" spans="1:3" x14ac:dyDescent="0.2">
      <c r="A56" s="78" t="s">
        <v>40</v>
      </c>
      <c r="B56" s="93"/>
      <c r="C56" s="93"/>
    </row>
    <row r="57" spans="1:3" x14ac:dyDescent="0.2">
      <c r="A57" s="76" t="s">
        <v>43</v>
      </c>
      <c r="B57" s="77"/>
      <c r="C57" s="79">
        <v>45106</v>
      </c>
    </row>
    <row r="58" spans="1:3" x14ac:dyDescent="0.2">
      <c r="A58"/>
      <c r="B58" s="91"/>
      <c r="C58" s="91"/>
    </row>
    <row r="59" spans="1:3" x14ac:dyDescent="0.2">
      <c r="A59" s="80" t="s">
        <v>746</v>
      </c>
      <c r="B59" s="94"/>
      <c r="C59" s="94"/>
    </row>
    <row r="60" spans="1:3" x14ac:dyDescent="0.2">
      <c r="A60" s="78" t="s">
        <v>37</v>
      </c>
      <c r="B60" s="93"/>
      <c r="C60" s="93"/>
    </row>
    <row r="61" spans="1:3" x14ac:dyDescent="0.2">
      <c r="A61" s="96" t="s">
        <v>42</v>
      </c>
      <c r="B61" s="94"/>
      <c r="C61" s="68" t="s">
        <v>747</v>
      </c>
    </row>
    <row r="62" spans="1:3" x14ac:dyDescent="0.2">
      <c r="A62" s="96"/>
      <c r="B62" s="94"/>
      <c r="C62" s="68" t="s">
        <v>748</v>
      </c>
    </row>
    <row r="63" spans="1:3" x14ac:dyDescent="0.2">
      <c r="A63" s="78" t="s">
        <v>40</v>
      </c>
      <c r="B63" s="93"/>
      <c r="C63" s="93"/>
    </row>
    <row r="64" spans="1:3" x14ac:dyDescent="0.2">
      <c r="A64" s="76" t="s">
        <v>43</v>
      </c>
      <c r="B64" s="77"/>
      <c r="C64" s="79">
        <v>45135</v>
      </c>
    </row>
    <row r="65" spans="1:3" x14ac:dyDescent="0.2">
      <c r="A65"/>
      <c r="B65" s="91"/>
      <c r="C65" s="91"/>
    </row>
    <row r="66" spans="1:3" x14ac:dyDescent="0.2">
      <c r="A66" s="81" t="s">
        <v>749</v>
      </c>
      <c r="B66" s="97"/>
      <c r="C66" s="97"/>
    </row>
    <row r="67" spans="1:3" x14ac:dyDescent="0.2">
      <c r="A67" s="83" t="s">
        <v>37</v>
      </c>
      <c r="B67" s="84"/>
      <c r="C67" s="85" t="s">
        <v>750</v>
      </c>
    </row>
    <row r="68" spans="1:3" x14ac:dyDescent="0.2">
      <c r="A68" s="98" t="s">
        <v>42</v>
      </c>
      <c r="B68" s="97"/>
      <c r="C68" s="87" t="s">
        <v>751</v>
      </c>
    </row>
    <row r="69" spans="1:3" x14ac:dyDescent="0.2">
      <c r="A69" s="98"/>
      <c r="B69" s="97"/>
      <c r="C69" s="87" t="s">
        <v>752</v>
      </c>
    </row>
    <row r="70" spans="1:3" x14ac:dyDescent="0.2">
      <c r="A70" s="99" t="s">
        <v>744</v>
      </c>
      <c r="B70" s="100"/>
      <c r="C70" s="85" t="s">
        <v>753</v>
      </c>
    </row>
    <row r="71" spans="1:3" x14ac:dyDescent="0.2">
      <c r="A71" s="99"/>
      <c r="B71" s="100"/>
      <c r="C71" s="85" t="s">
        <v>754</v>
      </c>
    </row>
    <row r="72" spans="1:3" ht="25.5" x14ac:dyDescent="0.2">
      <c r="A72" s="99"/>
      <c r="B72" s="100"/>
      <c r="C72" s="85" t="s">
        <v>755</v>
      </c>
    </row>
    <row r="73" spans="1:3" x14ac:dyDescent="0.2">
      <c r="A73" s="86" t="s">
        <v>40</v>
      </c>
      <c r="B73" s="97"/>
      <c r="C73" s="97"/>
    </row>
    <row r="74" spans="1:3" x14ac:dyDescent="0.2">
      <c r="A74" s="83" t="s">
        <v>43</v>
      </c>
      <c r="B74" s="84"/>
      <c r="C74" s="88">
        <v>45184</v>
      </c>
    </row>
    <row r="75" spans="1:3" x14ac:dyDescent="0.2">
      <c r="A75"/>
      <c r="B75" s="91"/>
      <c r="C75" s="91"/>
    </row>
    <row r="76" spans="1:3" x14ac:dyDescent="0.2">
      <c r="A76" s="89" t="s">
        <v>756</v>
      </c>
      <c r="B76" s="100"/>
      <c r="C76" s="100"/>
    </row>
    <row r="77" spans="1:3" x14ac:dyDescent="0.2">
      <c r="A77" s="86" t="s">
        <v>37</v>
      </c>
      <c r="B77" s="97" t="s">
        <v>757</v>
      </c>
      <c r="C77" s="97"/>
    </row>
    <row r="78" spans="1:3" x14ac:dyDescent="0.2">
      <c r="A78" s="83" t="s">
        <v>42</v>
      </c>
      <c r="B78" s="100"/>
      <c r="C78" s="100"/>
    </row>
    <row r="79" spans="1:3" x14ac:dyDescent="0.2">
      <c r="A79" s="86" t="s">
        <v>744</v>
      </c>
      <c r="B79" s="97"/>
      <c r="C79" s="97"/>
    </row>
    <row r="80" spans="1:3" x14ac:dyDescent="0.2">
      <c r="A80" s="83" t="s">
        <v>40</v>
      </c>
      <c r="B80" s="100"/>
      <c r="C80" s="100"/>
    </row>
    <row r="81" spans="1:3" x14ac:dyDescent="0.2">
      <c r="A81" s="86" t="s">
        <v>758</v>
      </c>
      <c r="B81" s="82"/>
      <c r="C81" s="82" t="s">
        <v>759</v>
      </c>
    </row>
    <row r="82" spans="1:3" x14ac:dyDescent="0.2">
      <c r="A82" s="83" t="s">
        <v>43</v>
      </c>
      <c r="B82" s="84"/>
      <c r="C82" s="88">
        <v>45688</v>
      </c>
    </row>
    <row r="83" spans="1:3" x14ac:dyDescent="0.2">
      <c r="A83"/>
      <c r="B83" s="91"/>
      <c r="C83" s="91"/>
    </row>
    <row r="84" spans="1:3" x14ac:dyDescent="0.2">
      <c r="A84" s="89" t="s">
        <v>760</v>
      </c>
      <c r="B84" s="100"/>
      <c r="C84" s="100"/>
    </row>
    <row r="85" spans="1:3" x14ac:dyDescent="0.2">
      <c r="A85" s="86" t="s">
        <v>37</v>
      </c>
      <c r="B85" s="97"/>
      <c r="C85" s="97"/>
    </row>
    <row r="86" spans="1:3" x14ac:dyDescent="0.2">
      <c r="A86" s="83" t="s">
        <v>42</v>
      </c>
      <c r="B86" s="100"/>
      <c r="C86" s="100"/>
    </row>
    <row r="87" spans="1:3" x14ac:dyDescent="0.2">
      <c r="A87" s="86" t="s">
        <v>744</v>
      </c>
      <c r="B87" s="97" t="s">
        <v>761</v>
      </c>
      <c r="C87" s="97"/>
    </row>
    <row r="88" spans="1:3" x14ac:dyDescent="0.2">
      <c r="A88" s="83" t="s">
        <v>40</v>
      </c>
      <c r="B88" s="100"/>
      <c r="C88" s="100"/>
    </row>
    <row r="89" spans="1:3" x14ac:dyDescent="0.2">
      <c r="A89" s="86" t="s">
        <v>758</v>
      </c>
      <c r="B89" s="82"/>
      <c r="C89" s="82" t="s">
        <v>762</v>
      </c>
    </row>
    <row r="90" spans="1:3" x14ac:dyDescent="0.2">
      <c r="A90" s="83" t="s">
        <v>43</v>
      </c>
      <c r="B90" s="84"/>
      <c r="C90" s="88">
        <v>45708</v>
      </c>
    </row>
    <row r="92" spans="1:3" x14ac:dyDescent="0.2">
      <c r="A92" s="51" t="s">
        <v>763</v>
      </c>
      <c r="B92" s="52"/>
      <c r="C92" s="52"/>
    </row>
    <row r="93" spans="1:3" x14ac:dyDescent="0.2">
      <c r="A93" s="52" t="s">
        <v>37</v>
      </c>
      <c r="B93" s="52"/>
      <c r="C93" s="53"/>
    </row>
    <row r="94" spans="1:3" x14ac:dyDescent="0.2">
      <c r="A94" s="52" t="s">
        <v>42</v>
      </c>
      <c r="B94" s="52"/>
      <c r="C94" s="53" t="s">
        <v>764</v>
      </c>
    </row>
    <row r="95" spans="1:3" x14ac:dyDescent="0.2">
      <c r="A95" s="52" t="s">
        <v>39</v>
      </c>
      <c r="B95" s="52"/>
      <c r="C95" s="52"/>
    </row>
    <row r="96" spans="1:3" x14ac:dyDescent="0.2">
      <c r="A96" s="52" t="s">
        <v>40</v>
      </c>
      <c r="B96" s="52"/>
      <c r="C96" s="52"/>
    </row>
    <row r="97" spans="1:3" x14ac:dyDescent="0.2">
      <c r="A97" s="52" t="s">
        <v>43</v>
      </c>
      <c r="B97" s="52"/>
      <c r="C97" s="90">
        <v>46171</v>
      </c>
    </row>
  </sheetData>
  <sheetProtection algorithmName="SHA-512" hashValue="wb1AobZdSxuvB08/iGApCjCOv66ama5eotbcF9wKAM5UZUBjRpRIvih7cq84SKGyu/x2wb+1MQTJvfkeLNrcug==" saltValue="ATdjJ7Po2FYK/pHqERVTVA==" spinCount="100000" sheet="1" objects="1" scenarios="1"/>
  <mergeCells count="44">
    <mergeCell ref="B88:C88"/>
    <mergeCell ref="B80:C80"/>
    <mergeCell ref="B83:C83"/>
    <mergeCell ref="B84:C84"/>
    <mergeCell ref="B85:C85"/>
    <mergeCell ref="B86:C86"/>
    <mergeCell ref="B87:C87"/>
    <mergeCell ref="B79:C79"/>
    <mergeCell ref="B63:C63"/>
    <mergeCell ref="B65:C65"/>
    <mergeCell ref="B66:C66"/>
    <mergeCell ref="A68:A69"/>
    <mergeCell ref="B68:B69"/>
    <mergeCell ref="A70:A72"/>
    <mergeCell ref="B70:B72"/>
    <mergeCell ref="B73:C73"/>
    <mergeCell ref="B75:C75"/>
    <mergeCell ref="B76:C76"/>
    <mergeCell ref="B77:C77"/>
    <mergeCell ref="B78:C78"/>
    <mergeCell ref="B56:C56"/>
    <mergeCell ref="B58:C58"/>
    <mergeCell ref="B59:C59"/>
    <mergeCell ref="B60:C60"/>
    <mergeCell ref="A61:A62"/>
    <mergeCell ref="B61:B62"/>
    <mergeCell ref="B47:C47"/>
    <mergeCell ref="B49:C49"/>
    <mergeCell ref="B50:C50"/>
    <mergeCell ref="B51:C51"/>
    <mergeCell ref="A52:A54"/>
    <mergeCell ref="B52:B54"/>
    <mergeCell ref="B35:C35"/>
    <mergeCell ref="B42:C42"/>
    <mergeCell ref="B43:C43"/>
    <mergeCell ref="B44:C44"/>
    <mergeCell ref="A45:A46"/>
    <mergeCell ref="B45:B46"/>
    <mergeCell ref="B34:C34"/>
    <mergeCell ref="B11:C11"/>
    <mergeCell ref="B18:C18"/>
    <mergeCell ref="B19:C19"/>
    <mergeCell ref="B26:C26"/>
    <mergeCell ref="B27:C27"/>
  </mergeCells>
  <conditionalFormatting sqref="A92:A97">
    <cfRule type="expression" dxfId="1051" priority="5" stopIfTrue="1">
      <formula>MOD(ROW(),2)=0</formula>
    </cfRule>
    <cfRule type="expression" dxfId="1050" priority="6" stopIfTrue="1">
      <formula>MOD(ROW(),2)&lt;&gt;0</formula>
    </cfRule>
  </conditionalFormatting>
  <conditionalFormatting sqref="B92:C97">
    <cfRule type="expression" dxfId="1049" priority="7" stopIfTrue="1">
      <formula>MOD(ROW(),2)=0</formula>
    </cfRule>
    <cfRule type="expression" dxfId="1048" priority="8" stopIfTrue="1">
      <formula>MOD(ROW(),2)&lt;&gt;0</formula>
    </cfRule>
  </conditionalFormatting>
  <pageMargins left="0.7" right="0.7" top="0.75" bottom="0.75" header="0.3" footer="0.3"/>
  <pageSetup paperSize="9" orientation="portrait" r:id="rId1"/>
  <headerFooter>
    <oddHeader>&amp;L&amp;Z&amp;F  [&amp;A]</oddHeader>
    <oddFooter>&amp;LPage &amp;P of &amp;N&amp;R&amp;T &amp;D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E9A3E-2118-411F-A800-49823767BCDF}">
  <sheetPr codeName="Sheet2">
    <tabColor theme="8" tint="0.59999389629810485"/>
  </sheetPr>
  <dimension ref="A1:C36"/>
  <sheetViews>
    <sheetView showGridLines="0" zoomScaleNormal="100" workbookViewId="0">
      <selection activeCell="B10" sqref="B10"/>
    </sheetView>
  </sheetViews>
  <sheetFormatPr defaultColWidth="9.28515625" defaultRowHeight="15" x14ac:dyDescent="0.2"/>
  <cols>
    <col min="1" max="1" width="48.5703125" style="4" customWidth="1"/>
    <col min="2" max="3" width="36.5703125" style="4" customWidth="1"/>
    <col min="4" max="16384" width="9.28515625" style="1"/>
  </cols>
  <sheetData>
    <row r="1" spans="1:3" s="21" customFormat="1" ht="20.25" x14ac:dyDescent="0.3">
      <c r="A1" s="20" t="s">
        <v>0</v>
      </c>
    </row>
    <row r="2" spans="1:3" s="21" customFormat="1" ht="15.75" x14ac:dyDescent="0.25">
      <c r="A2" s="25" t="s">
        <v>1</v>
      </c>
      <c r="B2" s="3" t="str">
        <f>wb_title</f>
        <v>PCSPS_EW - Consolidated Factor Spreadsheet</v>
      </c>
    </row>
    <row r="3" spans="1:3" s="21" customFormat="1" ht="15.75" x14ac:dyDescent="0.25">
      <c r="A3" s="25" t="s">
        <v>2</v>
      </c>
      <c r="B3" s="22" t="s">
        <v>11</v>
      </c>
    </row>
    <row r="4" spans="1:3" s="33" customFormat="1" ht="12.75" x14ac:dyDescent="0.2">
      <c r="A4" s="36"/>
      <c r="B4" s="36"/>
      <c r="C4" s="36"/>
    </row>
    <row r="5" spans="1:3" s="33" customFormat="1" ht="12.75" x14ac:dyDescent="0.2">
      <c r="A5" s="36"/>
      <c r="B5" s="36"/>
      <c r="C5" s="36"/>
    </row>
    <row r="6" spans="1:3" s="33" customFormat="1" ht="12.75" x14ac:dyDescent="0.2">
      <c r="A6" s="38" t="s">
        <v>44</v>
      </c>
      <c r="B6" s="38" t="s">
        <v>45</v>
      </c>
      <c r="C6" s="38" t="s">
        <v>46</v>
      </c>
    </row>
    <row r="7" spans="1:3" s="33" customFormat="1" ht="12.75" x14ac:dyDescent="0.2">
      <c r="A7" s="36" t="s">
        <v>47</v>
      </c>
      <c r="B7" s="36" t="s">
        <v>48</v>
      </c>
      <c r="C7" s="36" t="s">
        <v>49</v>
      </c>
    </row>
    <row r="8" spans="1:3" s="33" customFormat="1" ht="12.75" x14ac:dyDescent="0.2">
      <c r="A8" s="36" t="s">
        <v>50</v>
      </c>
      <c r="B8" s="36" t="s">
        <v>51</v>
      </c>
      <c r="C8" s="36" t="s">
        <v>52</v>
      </c>
    </row>
    <row r="9" spans="1:3" s="33" customFormat="1" ht="12.75" x14ac:dyDescent="0.2">
      <c r="A9" s="36" t="s">
        <v>53</v>
      </c>
      <c r="B9" s="36" t="s">
        <v>723</v>
      </c>
      <c r="C9" s="36" t="s">
        <v>54</v>
      </c>
    </row>
    <row r="10" spans="1:3" s="33" customFormat="1" ht="12.75" x14ac:dyDescent="0.2">
      <c r="A10" s="36" t="s">
        <v>55</v>
      </c>
      <c r="B10" s="36" t="s">
        <v>48</v>
      </c>
      <c r="C10" s="36" t="s">
        <v>48</v>
      </c>
    </row>
    <row r="11" spans="1:3" s="33" customFormat="1" ht="12.75" x14ac:dyDescent="0.2">
      <c r="A11" s="36" t="s">
        <v>56</v>
      </c>
      <c r="B11" s="36" t="s">
        <v>57</v>
      </c>
      <c r="C11" s="36" t="s">
        <v>58</v>
      </c>
    </row>
    <row r="12" spans="1:3" s="33" customFormat="1" ht="25.5" x14ac:dyDescent="0.2">
      <c r="A12" s="36" t="s">
        <v>59</v>
      </c>
      <c r="B12" s="36" t="s">
        <v>60</v>
      </c>
      <c r="C12" s="36" t="s">
        <v>61</v>
      </c>
    </row>
    <row r="13" spans="1:3" s="33" customFormat="1" ht="12.75" x14ac:dyDescent="0.2">
      <c r="A13" s="36" t="s">
        <v>62</v>
      </c>
      <c r="B13" s="36" t="s">
        <v>63</v>
      </c>
      <c r="C13" s="36" t="s">
        <v>63</v>
      </c>
    </row>
    <row r="14" spans="1:3" s="33" customFormat="1" ht="12.75" x14ac:dyDescent="0.2">
      <c r="A14" s="36" t="s">
        <v>64</v>
      </c>
      <c r="B14" s="36" t="s">
        <v>65</v>
      </c>
      <c r="C14" s="36" t="s">
        <v>65</v>
      </c>
    </row>
    <row r="15" spans="1:3" s="33" customFormat="1" ht="12.75" x14ac:dyDescent="0.2">
      <c r="A15" s="36" t="s">
        <v>66</v>
      </c>
      <c r="B15" s="36" t="s">
        <v>67</v>
      </c>
      <c r="C15" s="36" t="s">
        <v>67</v>
      </c>
    </row>
    <row r="16" spans="1:3" s="33" customFormat="1" ht="12.75" x14ac:dyDescent="0.2">
      <c r="A16" s="36" t="s">
        <v>68</v>
      </c>
      <c r="B16" s="36" t="s">
        <v>48</v>
      </c>
      <c r="C16" s="36" t="s">
        <v>48</v>
      </c>
    </row>
    <row r="17" spans="1:3" s="33" customFormat="1" ht="12.75" x14ac:dyDescent="0.2">
      <c r="A17" s="36" t="s">
        <v>69</v>
      </c>
      <c r="B17" s="36" t="s">
        <v>70</v>
      </c>
      <c r="C17" s="36" t="s">
        <v>71</v>
      </c>
    </row>
    <row r="18" spans="1:3" s="33" customFormat="1" ht="12.75" x14ac:dyDescent="0.2">
      <c r="A18" s="36" t="s">
        <v>72</v>
      </c>
      <c r="B18" s="36" t="s">
        <v>73</v>
      </c>
      <c r="C18" s="36" t="s">
        <v>74</v>
      </c>
    </row>
    <row r="19" spans="1:3" s="33" customFormat="1" ht="12.75" x14ac:dyDescent="0.2">
      <c r="A19" s="36" t="s">
        <v>75</v>
      </c>
      <c r="B19" s="36" t="s">
        <v>76</v>
      </c>
      <c r="C19" s="36" t="s">
        <v>76</v>
      </c>
    </row>
    <row r="20" spans="1:3" s="33" customFormat="1" ht="12.75" x14ac:dyDescent="0.2">
      <c r="A20" s="36" t="s">
        <v>77</v>
      </c>
      <c r="B20" s="36" t="s">
        <v>76</v>
      </c>
      <c r="C20" s="36" t="s">
        <v>76</v>
      </c>
    </row>
    <row r="21" spans="1:3" s="33" customFormat="1" ht="12.75" x14ac:dyDescent="0.2">
      <c r="A21" s="36" t="s">
        <v>78</v>
      </c>
      <c r="B21" s="36" t="s">
        <v>79</v>
      </c>
      <c r="C21" s="36" t="s">
        <v>80</v>
      </c>
    </row>
    <row r="22" spans="1:3" s="33" customFormat="1" ht="12.75" x14ac:dyDescent="0.2">
      <c r="A22" s="36" t="s">
        <v>81</v>
      </c>
      <c r="B22" s="36" t="s">
        <v>82</v>
      </c>
      <c r="C22" s="36" t="s">
        <v>83</v>
      </c>
    </row>
    <row r="23" spans="1:3" s="33" customFormat="1" ht="25.5" x14ac:dyDescent="0.2">
      <c r="A23" s="36" t="s">
        <v>84</v>
      </c>
      <c r="B23" s="36" t="s">
        <v>85</v>
      </c>
      <c r="C23" s="36" t="s">
        <v>86</v>
      </c>
    </row>
    <row r="24" spans="1:3" s="33" customFormat="1" ht="12.75" x14ac:dyDescent="0.2">
      <c r="A24" s="36" t="s">
        <v>87</v>
      </c>
      <c r="B24" s="36">
        <v>2028</v>
      </c>
      <c r="C24" s="36">
        <v>2024</v>
      </c>
    </row>
    <row r="25" spans="1:3" s="33" customFormat="1" ht="25.5" x14ac:dyDescent="0.2">
      <c r="A25" s="36" t="s">
        <v>88</v>
      </c>
      <c r="B25" s="36" t="s">
        <v>89</v>
      </c>
      <c r="C25" s="36" t="s">
        <v>89</v>
      </c>
    </row>
    <row r="26" spans="1:3" s="33" customFormat="1" ht="12.75" x14ac:dyDescent="0.2">
      <c r="A26" s="36" t="s">
        <v>90</v>
      </c>
      <c r="B26" s="36" t="s">
        <v>67</v>
      </c>
      <c r="C26" s="36" t="s">
        <v>67</v>
      </c>
    </row>
    <row r="27" spans="1:3" s="33" customFormat="1" ht="12.75" x14ac:dyDescent="0.2">
      <c r="A27" s="36" t="s">
        <v>91</v>
      </c>
      <c r="B27" s="36" t="s">
        <v>67</v>
      </c>
      <c r="C27" s="36" t="s">
        <v>67</v>
      </c>
    </row>
    <row r="28" spans="1:3" s="33" customFormat="1" ht="12.75" x14ac:dyDescent="0.2">
      <c r="A28" s="36" t="s">
        <v>92</v>
      </c>
      <c r="B28" s="36" t="s">
        <v>93</v>
      </c>
      <c r="C28" s="36" t="s">
        <v>93</v>
      </c>
    </row>
    <row r="29" spans="1:3" s="33" customFormat="1" ht="51" x14ac:dyDescent="0.2">
      <c r="A29" s="36" t="s">
        <v>94</v>
      </c>
      <c r="B29" s="36" t="s">
        <v>95</v>
      </c>
      <c r="C29" s="36" t="s">
        <v>96</v>
      </c>
    </row>
    <row r="30" spans="1:3" s="33" customFormat="1" ht="25.5" x14ac:dyDescent="0.2">
      <c r="A30" s="36" t="s">
        <v>97</v>
      </c>
      <c r="B30" s="36" t="s">
        <v>98</v>
      </c>
      <c r="C30" s="36" t="s">
        <v>98</v>
      </c>
    </row>
    <row r="31" spans="1:3" s="33" customFormat="1" ht="25.5" x14ac:dyDescent="0.2">
      <c r="A31" s="36" t="s">
        <v>99</v>
      </c>
      <c r="B31" s="36" t="s">
        <v>100</v>
      </c>
      <c r="C31" s="36" t="s">
        <v>101</v>
      </c>
    </row>
    <row r="32" spans="1:3" s="33" customFormat="1" ht="25.5" x14ac:dyDescent="0.2">
      <c r="A32" s="36" t="s">
        <v>102</v>
      </c>
      <c r="B32" s="36" t="s">
        <v>100</v>
      </c>
      <c r="C32" s="36" t="s">
        <v>101</v>
      </c>
    </row>
    <row r="33" spans="1:3" s="33" customFormat="1" ht="12.75" x14ac:dyDescent="0.2">
      <c r="A33" s="36" t="s">
        <v>103</v>
      </c>
      <c r="B33" s="36" t="s">
        <v>67</v>
      </c>
      <c r="C33" s="36" t="s">
        <v>67</v>
      </c>
    </row>
    <row r="34" spans="1:3" s="33" customFormat="1" ht="25.5" x14ac:dyDescent="0.2">
      <c r="A34" s="36" t="s">
        <v>104</v>
      </c>
      <c r="B34" s="36" t="s">
        <v>105</v>
      </c>
      <c r="C34" s="36" t="s">
        <v>105</v>
      </c>
    </row>
    <row r="35" spans="1:3" s="33" customFormat="1" ht="12.75" x14ac:dyDescent="0.2">
      <c r="A35" s="36" t="s">
        <v>106</v>
      </c>
      <c r="B35" s="36" t="s">
        <v>107</v>
      </c>
      <c r="C35" s="36" t="s">
        <v>107</v>
      </c>
    </row>
    <row r="36" spans="1:3" s="33" customFormat="1" ht="12.75" x14ac:dyDescent="0.2">
      <c r="A36" s="36" t="s">
        <v>108</v>
      </c>
      <c r="B36" s="36" t="s">
        <v>67</v>
      </c>
      <c r="C36" s="36" t="s">
        <v>67</v>
      </c>
    </row>
  </sheetData>
  <pageMargins left="0.7" right="0.7" top="0.75" bottom="0.75" header="0.3" footer="0.3"/>
  <pageSetup paperSize="9" orientation="portrait" r:id="rId1"/>
  <headerFooter>
    <oddHeader>&amp;L&amp;Z&amp;F  [&amp;A]</oddHeader>
    <oddFooter>&amp;LPage &amp;P of &amp;N&amp;R&amp;T &amp;D</oddFooter>
  </headerFooter>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945E7-850F-4917-BC8C-3B548600CB0D}">
  <sheetPr codeName="Sheet6">
    <tabColor theme="8" tint="0.59999389629810485"/>
  </sheetPr>
  <dimension ref="A1:P132"/>
  <sheetViews>
    <sheetView showGridLines="0" topLeftCell="A17" zoomScaleNormal="100" workbookViewId="0">
      <selection activeCell="A25" sqref="A25"/>
    </sheetView>
  </sheetViews>
  <sheetFormatPr defaultColWidth="9.28515625" defaultRowHeight="12.75" x14ac:dyDescent="0.2"/>
  <cols>
    <col min="1" max="4" width="12.5703125" style="33" customWidth="1"/>
    <col min="5" max="5" width="48.5703125" style="33" customWidth="1"/>
    <col min="6" max="6" width="12.5703125" style="33" customWidth="1"/>
    <col min="7" max="7" width="48.5703125" style="33" customWidth="1"/>
    <col min="8" max="9" width="12.5703125" style="33" customWidth="1"/>
    <col min="10" max="10" width="18.5703125" style="33" customWidth="1"/>
    <col min="11" max="11" width="12.5703125" style="33" customWidth="1"/>
    <col min="12" max="12" width="48.5703125" style="33" hidden="1" customWidth="1"/>
    <col min="13" max="14" width="12.5703125" style="34" customWidth="1"/>
    <col min="15" max="16" width="12.5703125" style="33" customWidth="1"/>
    <col min="17" max="16384" width="9.28515625" style="33"/>
  </cols>
  <sheetData>
    <row r="1" spans="1:16" s="1" customFormat="1" ht="20.25" x14ac:dyDescent="0.3">
      <c r="A1" s="2" t="s">
        <v>0</v>
      </c>
      <c r="M1" s="32"/>
      <c r="N1" s="32"/>
    </row>
    <row r="2" spans="1:16" s="1" customFormat="1" ht="15.75" x14ac:dyDescent="0.25">
      <c r="A2" s="30" t="s">
        <v>1</v>
      </c>
      <c r="B2" s="3" t="str">
        <f>wb_title</f>
        <v>PCSPS_EW - Consolidated Factor Spreadsheet</v>
      </c>
      <c r="M2" s="32"/>
      <c r="N2" s="32"/>
    </row>
    <row r="3" spans="1:16" s="1" customFormat="1" ht="15.75" x14ac:dyDescent="0.25">
      <c r="A3" s="30" t="s">
        <v>2</v>
      </c>
      <c r="B3" s="3" t="s">
        <v>109</v>
      </c>
      <c r="M3" s="32"/>
      <c r="N3" s="32"/>
    </row>
    <row r="6" spans="1:16" x14ac:dyDescent="0.2">
      <c r="A6" s="35" t="s">
        <v>109</v>
      </c>
    </row>
    <row r="7" spans="1:16" s="36" customFormat="1" ht="38.25" x14ac:dyDescent="0.2">
      <c r="A7" s="36" t="s">
        <v>110</v>
      </c>
      <c r="B7" s="36" t="s">
        <v>111</v>
      </c>
      <c r="C7" s="36" t="s">
        <v>112</v>
      </c>
      <c r="D7" s="36" t="s">
        <v>113</v>
      </c>
      <c r="E7" s="36" t="s">
        <v>6</v>
      </c>
      <c r="F7" s="36" t="s">
        <v>114</v>
      </c>
      <c r="G7" s="36" t="s">
        <v>115</v>
      </c>
      <c r="H7" s="36" t="s">
        <v>116</v>
      </c>
      <c r="I7" s="36" t="s">
        <v>117</v>
      </c>
      <c r="J7" s="36" t="s">
        <v>118</v>
      </c>
      <c r="K7" s="36" t="s">
        <v>119</v>
      </c>
      <c r="L7" s="36" t="s">
        <v>120</v>
      </c>
      <c r="M7" s="37" t="s">
        <v>121</v>
      </c>
      <c r="N7" s="37" t="s">
        <v>122</v>
      </c>
      <c r="O7" s="36" t="s">
        <v>123</v>
      </c>
      <c r="P7" s="36" t="s">
        <v>124</v>
      </c>
    </row>
    <row r="8" spans="1:16" ht="63.75" x14ac:dyDescent="0.2">
      <c r="A8" s="62" t="str">
        <f>HYPERLINK("#'x-" &amp; factor_list_table[[#This Row],[Series Number]] &amp; "'!A1", "x-" &amp; factor_list_table[[#This Row],[Series Number]])</f>
        <v>x-201</v>
      </c>
      <c r="B8" s="63" t="s">
        <v>31</v>
      </c>
      <c r="C8" s="63" t="s">
        <v>125</v>
      </c>
      <c r="D8" s="63" t="s">
        <v>126</v>
      </c>
      <c r="E8" s="63" t="s">
        <v>127</v>
      </c>
      <c r="F8" s="63" t="s">
        <v>128</v>
      </c>
      <c r="G8" s="63" t="s">
        <v>129</v>
      </c>
      <c r="H8" s="63">
        <v>0</v>
      </c>
      <c r="I8" s="63">
        <v>201</v>
      </c>
      <c r="J8" s="63" t="s">
        <v>130</v>
      </c>
      <c r="K8" s="63" t="s">
        <v>131</v>
      </c>
      <c r="L8" s="63"/>
      <c r="M8" s="64">
        <v>46171</v>
      </c>
      <c r="N8" s="64">
        <v>46161</v>
      </c>
      <c r="O8" s="63" t="s">
        <v>132</v>
      </c>
      <c r="P8" s="63" t="s">
        <v>45</v>
      </c>
    </row>
    <row r="9" spans="1:16" ht="63.75" x14ac:dyDescent="0.2">
      <c r="A9" s="62" t="str">
        <f>HYPERLINK("#'x-" &amp; factor_list_table[[#This Row],[Series Number]] &amp; "'!A1", "x-" &amp; factor_list_table[[#This Row],[Series Number]])</f>
        <v>x-202</v>
      </c>
      <c r="B9" s="63" t="s">
        <v>31</v>
      </c>
      <c r="C9" s="63" t="s">
        <v>125</v>
      </c>
      <c r="D9" s="63" t="s">
        <v>126</v>
      </c>
      <c r="E9" s="63" t="s">
        <v>133</v>
      </c>
      <c r="F9" s="63" t="s">
        <v>128</v>
      </c>
      <c r="G9" s="63" t="s">
        <v>129</v>
      </c>
      <c r="H9" s="63">
        <v>0</v>
      </c>
      <c r="I9" s="63">
        <v>202</v>
      </c>
      <c r="J9" s="63" t="s">
        <v>134</v>
      </c>
      <c r="K9" s="63" t="s">
        <v>135</v>
      </c>
      <c r="L9" s="63"/>
      <c r="M9" s="64">
        <v>46171</v>
      </c>
      <c r="N9" s="64">
        <v>46161</v>
      </c>
      <c r="O9" s="63" t="s">
        <v>132</v>
      </c>
      <c r="P9" s="63" t="s">
        <v>45</v>
      </c>
    </row>
    <row r="10" spans="1:16" ht="63.75" x14ac:dyDescent="0.2">
      <c r="A10" s="62" t="str">
        <f>HYPERLINK("#'x-" &amp; factor_list_table[[#This Row],[Series Number]] &amp; "'!A1", "x-" &amp; factor_list_table[[#This Row],[Series Number]])</f>
        <v>x-203</v>
      </c>
      <c r="B10" s="63" t="s">
        <v>31</v>
      </c>
      <c r="C10" s="63" t="s">
        <v>125</v>
      </c>
      <c r="D10" s="63" t="s">
        <v>126</v>
      </c>
      <c r="E10" s="63" t="s">
        <v>136</v>
      </c>
      <c r="F10" s="63" t="s">
        <v>128</v>
      </c>
      <c r="G10" s="63" t="s">
        <v>129</v>
      </c>
      <c r="H10" s="63">
        <v>0</v>
      </c>
      <c r="I10" s="63">
        <v>203</v>
      </c>
      <c r="J10" s="63" t="s">
        <v>137</v>
      </c>
      <c r="K10" s="63" t="s">
        <v>138</v>
      </c>
      <c r="L10" s="63"/>
      <c r="M10" s="64">
        <v>46171</v>
      </c>
      <c r="N10" s="64">
        <v>46161</v>
      </c>
      <c r="O10" s="63" t="s">
        <v>132</v>
      </c>
      <c r="P10" s="63" t="s">
        <v>45</v>
      </c>
    </row>
    <row r="11" spans="1:16" ht="63.75" x14ac:dyDescent="0.2">
      <c r="A11" s="62" t="str">
        <f>HYPERLINK("#'x-" &amp; factor_list_table[[#This Row],[Series Number]] &amp; "'!A1", "x-" &amp; factor_list_table[[#This Row],[Series Number]])</f>
        <v>x-204</v>
      </c>
      <c r="B11" s="63" t="s">
        <v>31</v>
      </c>
      <c r="C11" s="63" t="s">
        <v>125</v>
      </c>
      <c r="D11" s="63" t="s">
        <v>126</v>
      </c>
      <c r="E11" s="63" t="s">
        <v>139</v>
      </c>
      <c r="F11" s="63" t="s">
        <v>128</v>
      </c>
      <c r="G11" s="63" t="s">
        <v>129</v>
      </c>
      <c r="H11" s="63">
        <v>0</v>
      </c>
      <c r="I11" s="63">
        <v>204</v>
      </c>
      <c r="J11" s="63" t="s">
        <v>140</v>
      </c>
      <c r="K11" s="63" t="s">
        <v>141</v>
      </c>
      <c r="L11" s="63"/>
      <c r="M11" s="64">
        <v>46171</v>
      </c>
      <c r="N11" s="64">
        <v>46161</v>
      </c>
      <c r="O11" s="63" t="s">
        <v>132</v>
      </c>
      <c r="P11" s="63" t="s">
        <v>45</v>
      </c>
    </row>
    <row r="12" spans="1:16" ht="63.75" x14ac:dyDescent="0.2">
      <c r="A12" s="62" t="str">
        <f>HYPERLINK("#'x-" &amp; factor_list_table[[#This Row],[Series Number]] &amp; "'!A1", "x-" &amp; factor_list_table[[#This Row],[Series Number]])</f>
        <v>x-205</v>
      </c>
      <c r="B12" s="63" t="s">
        <v>31</v>
      </c>
      <c r="C12" s="63" t="s">
        <v>125</v>
      </c>
      <c r="D12" s="63" t="s">
        <v>126</v>
      </c>
      <c r="E12" s="63" t="s">
        <v>142</v>
      </c>
      <c r="F12" s="63" t="s">
        <v>128</v>
      </c>
      <c r="G12" s="63" t="s">
        <v>129</v>
      </c>
      <c r="H12" s="63">
        <v>0</v>
      </c>
      <c r="I12" s="63">
        <v>205</v>
      </c>
      <c r="J12" s="63" t="s">
        <v>143</v>
      </c>
      <c r="K12" s="63" t="s">
        <v>144</v>
      </c>
      <c r="L12" s="63"/>
      <c r="M12" s="64">
        <v>46171</v>
      </c>
      <c r="N12" s="64">
        <v>46161</v>
      </c>
      <c r="O12" s="63" t="s">
        <v>132</v>
      </c>
      <c r="P12" s="63" t="s">
        <v>45</v>
      </c>
    </row>
    <row r="13" spans="1:16" ht="63.75" x14ac:dyDescent="0.2">
      <c r="A13" s="62" t="str">
        <f>HYPERLINK("#'x-" &amp; factor_list_table[[#This Row],[Series Number]] &amp; "'!A1", "x-" &amp; factor_list_table[[#This Row],[Series Number]])</f>
        <v>x-207</v>
      </c>
      <c r="B13" s="63" t="s">
        <v>32</v>
      </c>
      <c r="C13" s="63" t="s">
        <v>145</v>
      </c>
      <c r="D13" s="63" t="s">
        <v>126</v>
      </c>
      <c r="E13" s="63" t="s">
        <v>146</v>
      </c>
      <c r="F13" s="63" t="s">
        <v>128</v>
      </c>
      <c r="G13" s="63" t="s">
        <v>129</v>
      </c>
      <c r="H13" s="63">
        <v>1</v>
      </c>
      <c r="I13" s="63">
        <v>207</v>
      </c>
      <c r="J13" s="63" t="s">
        <v>147</v>
      </c>
      <c r="K13" s="63" t="s">
        <v>148</v>
      </c>
      <c r="L13" s="63"/>
      <c r="M13" s="64">
        <v>46171</v>
      </c>
      <c r="N13" s="64">
        <v>46161</v>
      </c>
      <c r="O13" s="63" t="s">
        <v>132</v>
      </c>
      <c r="P13" s="63" t="s">
        <v>45</v>
      </c>
    </row>
    <row r="14" spans="1:16" ht="63.75" x14ac:dyDescent="0.2">
      <c r="A14" s="62" t="str">
        <f>HYPERLINK("#'x-" &amp; factor_list_table[[#This Row],[Series Number]] &amp; "'!A1", "x-" &amp; factor_list_table[[#This Row],[Series Number]])</f>
        <v>x-208</v>
      </c>
      <c r="B14" s="63" t="s">
        <v>32</v>
      </c>
      <c r="C14" s="63" t="s">
        <v>145</v>
      </c>
      <c r="D14" s="63" t="s">
        <v>126</v>
      </c>
      <c r="E14" s="63" t="s">
        <v>149</v>
      </c>
      <c r="F14" s="63" t="s">
        <v>128</v>
      </c>
      <c r="G14" s="63" t="s">
        <v>129</v>
      </c>
      <c r="H14" s="63">
        <v>1</v>
      </c>
      <c r="I14" s="63">
        <v>208</v>
      </c>
      <c r="J14" s="63" t="s">
        <v>150</v>
      </c>
      <c r="K14" s="63" t="s">
        <v>151</v>
      </c>
      <c r="L14" s="63"/>
      <c r="M14" s="64">
        <v>46171</v>
      </c>
      <c r="N14" s="64">
        <v>46161</v>
      </c>
      <c r="O14" s="63" t="s">
        <v>132</v>
      </c>
      <c r="P14" s="63" t="s">
        <v>45</v>
      </c>
    </row>
    <row r="15" spans="1:16" ht="63.75" x14ac:dyDescent="0.2">
      <c r="A15" s="62" t="str">
        <f>HYPERLINK("#'x-" &amp; factor_list_table[[#This Row],[Series Number]] &amp; "'!A1", "x-" &amp; factor_list_table[[#This Row],[Series Number]])</f>
        <v>x-209</v>
      </c>
      <c r="B15" s="63" t="s">
        <v>32</v>
      </c>
      <c r="C15" s="63" t="s">
        <v>152</v>
      </c>
      <c r="D15" s="63" t="s">
        <v>126</v>
      </c>
      <c r="E15" s="63" t="s">
        <v>153</v>
      </c>
      <c r="F15" s="63" t="s">
        <v>128</v>
      </c>
      <c r="G15" s="63" t="s">
        <v>129</v>
      </c>
      <c r="H15" s="63">
        <v>1</v>
      </c>
      <c r="I15" s="63">
        <v>209</v>
      </c>
      <c r="J15" s="63" t="s">
        <v>154</v>
      </c>
      <c r="K15" s="63" t="s">
        <v>155</v>
      </c>
      <c r="L15" s="63"/>
      <c r="M15" s="64">
        <v>46171</v>
      </c>
      <c r="N15" s="64">
        <v>46161</v>
      </c>
      <c r="O15" s="63" t="s">
        <v>132</v>
      </c>
      <c r="P15" s="63" t="s">
        <v>45</v>
      </c>
    </row>
    <row r="16" spans="1:16" ht="63.75" x14ac:dyDescent="0.2">
      <c r="A16" s="62" t="str">
        <f>HYPERLINK("#'x-" &amp; factor_list_table[[#This Row],[Series Number]] &amp; "'!A1", "x-" &amp; factor_list_table[[#This Row],[Series Number]])</f>
        <v>x-211</v>
      </c>
      <c r="B16" s="63" t="s">
        <v>32</v>
      </c>
      <c r="C16" s="63" t="s">
        <v>156</v>
      </c>
      <c r="D16" s="63" t="s">
        <v>126</v>
      </c>
      <c r="E16" s="63" t="s">
        <v>157</v>
      </c>
      <c r="F16" s="63" t="s">
        <v>128</v>
      </c>
      <c r="G16" s="63" t="s">
        <v>129</v>
      </c>
      <c r="H16" s="63">
        <v>1</v>
      </c>
      <c r="I16" s="63">
        <v>211</v>
      </c>
      <c r="J16" s="63" t="s">
        <v>158</v>
      </c>
      <c r="K16" s="63" t="s">
        <v>159</v>
      </c>
      <c r="L16" s="63"/>
      <c r="M16" s="64">
        <v>46171</v>
      </c>
      <c r="N16" s="64">
        <v>46161</v>
      </c>
      <c r="O16" s="63" t="s">
        <v>132</v>
      </c>
      <c r="P16" s="63" t="s">
        <v>45</v>
      </c>
    </row>
    <row r="17" spans="1:16" ht="63.75" x14ac:dyDescent="0.2">
      <c r="A17" s="62" t="str">
        <f>HYPERLINK("#'x-" &amp; factor_list_table[[#This Row],[Series Number]] &amp; "'!A1", "x-" &amp; factor_list_table[[#This Row],[Series Number]])</f>
        <v>x-212</v>
      </c>
      <c r="B17" s="63" t="s">
        <v>32</v>
      </c>
      <c r="C17" s="63" t="s">
        <v>160</v>
      </c>
      <c r="D17" s="63" t="s">
        <v>126</v>
      </c>
      <c r="E17" s="63" t="s">
        <v>161</v>
      </c>
      <c r="F17" s="63" t="s">
        <v>128</v>
      </c>
      <c r="G17" s="63" t="s">
        <v>129</v>
      </c>
      <c r="H17" s="63">
        <v>1</v>
      </c>
      <c r="I17" s="63">
        <v>212</v>
      </c>
      <c r="J17" s="63" t="s">
        <v>162</v>
      </c>
      <c r="K17" s="63" t="s">
        <v>163</v>
      </c>
      <c r="L17" s="63"/>
      <c r="M17" s="64">
        <v>46171</v>
      </c>
      <c r="N17" s="64">
        <v>46161</v>
      </c>
      <c r="O17" s="63" t="s">
        <v>132</v>
      </c>
      <c r="P17" s="63" t="s">
        <v>45</v>
      </c>
    </row>
    <row r="18" spans="1:16" ht="63.75" x14ac:dyDescent="0.2">
      <c r="A18" s="62" t="str">
        <f>HYPERLINK("#'x-" &amp; factor_list_table[[#This Row],[Series Number]] &amp; "'!A1", "x-" &amp; factor_list_table[[#This Row],[Series Number]])</f>
        <v>x-213</v>
      </c>
      <c r="B18" s="63" t="s">
        <v>31</v>
      </c>
      <c r="C18" s="63" t="s">
        <v>125</v>
      </c>
      <c r="D18" s="63" t="s">
        <v>126</v>
      </c>
      <c r="E18" s="63" t="s">
        <v>164</v>
      </c>
      <c r="F18" s="63" t="s">
        <v>165</v>
      </c>
      <c r="G18" s="63" t="s">
        <v>166</v>
      </c>
      <c r="H18" s="63">
        <v>0</v>
      </c>
      <c r="I18" s="63">
        <v>213</v>
      </c>
      <c r="J18" s="63" t="s">
        <v>167</v>
      </c>
      <c r="K18" s="63" t="s">
        <v>168</v>
      </c>
      <c r="L18" s="63"/>
      <c r="M18" s="64">
        <v>46171</v>
      </c>
      <c r="N18" s="64">
        <v>46161</v>
      </c>
      <c r="O18" s="63" t="s">
        <v>132</v>
      </c>
      <c r="P18" s="63" t="s">
        <v>45</v>
      </c>
    </row>
    <row r="19" spans="1:16" ht="63.75" x14ac:dyDescent="0.2">
      <c r="A19" s="62" t="str">
        <f>HYPERLINK("#'x-" &amp; factor_list_table[[#This Row],[Series Number]] &amp; "'!A1", "x-" &amp; factor_list_table[[#This Row],[Series Number]])</f>
        <v>x-214</v>
      </c>
      <c r="B19" s="63" t="s">
        <v>32</v>
      </c>
      <c r="C19" s="63" t="s">
        <v>152</v>
      </c>
      <c r="D19" s="63" t="s">
        <v>126</v>
      </c>
      <c r="E19" s="63" t="s">
        <v>169</v>
      </c>
      <c r="F19" s="63" t="s">
        <v>165</v>
      </c>
      <c r="G19" s="63" t="s">
        <v>166</v>
      </c>
      <c r="H19" s="63">
        <v>1</v>
      </c>
      <c r="I19" s="63">
        <v>214</v>
      </c>
      <c r="J19" s="63" t="s">
        <v>170</v>
      </c>
      <c r="K19" s="63" t="s">
        <v>171</v>
      </c>
      <c r="L19" s="63"/>
      <c r="M19" s="64">
        <v>46171</v>
      </c>
      <c r="N19" s="64">
        <v>46161</v>
      </c>
      <c r="O19" s="63" t="s">
        <v>132</v>
      </c>
      <c r="P19" s="63" t="s">
        <v>45</v>
      </c>
    </row>
    <row r="20" spans="1:16" ht="63.75" x14ac:dyDescent="0.2">
      <c r="A20" s="62" t="str">
        <f>HYPERLINK("#'x-" &amp; factor_list_table[[#This Row],[Series Number]] &amp; "'!A1", "x-" &amp; factor_list_table[[#This Row],[Series Number]])</f>
        <v>x-215</v>
      </c>
      <c r="B20" s="63" t="s">
        <v>31</v>
      </c>
      <c r="C20" s="63" t="s">
        <v>125</v>
      </c>
      <c r="D20" s="63" t="s">
        <v>172</v>
      </c>
      <c r="E20" s="63" t="s">
        <v>173</v>
      </c>
      <c r="F20" s="63" t="s">
        <v>128</v>
      </c>
      <c r="G20" s="63" t="s">
        <v>174</v>
      </c>
      <c r="H20" s="63">
        <v>0</v>
      </c>
      <c r="I20" s="63">
        <v>215</v>
      </c>
      <c r="J20" s="63" t="s">
        <v>175</v>
      </c>
      <c r="K20" s="63" t="s">
        <v>176</v>
      </c>
      <c r="L20" s="63"/>
      <c r="M20" s="64">
        <v>45106</v>
      </c>
      <c r="N20" s="64"/>
      <c r="O20" s="63" t="s">
        <v>132</v>
      </c>
      <c r="P20" s="63" t="s">
        <v>46</v>
      </c>
    </row>
    <row r="21" spans="1:16" ht="63.75" x14ac:dyDescent="0.2">
      <c r="A21" s="62" t="str">
        <f>HYPERLINK("#'x-" &amp; factor_list_table[[#This Row],[Series Number]] &amp; "'!A1", "x-" &amp; factor_list_table[[#This Row],[Series Number]])</f>
        <v>x-216</v>
      </c>
      <c r="B21" s="63" t="s">
        <v>31</v>
      </c>
      <c r="C21" s="63" t="s">
        <v>125</v>
      </c>
      <c r="D21" s="63" t="s">
        <v>172</v>
      </c>
      <c r="E21" s="63" t="s">
        <v>177</v>
      </c>
      <c r="F21" s="63" t="s">
        <v>128</v>
      </c>
      <c r="G21" s="63" t="s">
        <v>174</v>
      </c>
      <c r="H21" s="63">
        <v>0</v>
      </c>
      <c r="I21" s="63">
        <v>216</v>
      </c>
      <c r="J21" s="63" t="s">
        <v>178</v>
      </c>
      <c r="K21" s="63" t="s">
        <v>179</v>
      </c>
      <c r="L21" s="63"/>
      <c r="M21" s="64">
        <v>45106</v>
      </c>
      <c r="N21" s="64"/>
      <c r="O21" s="63" t="s">
        <v>132</v>
      </c>
      <c r="P21" s="63" t="s">
        <v>46</v>
      </c>
    </row>
    <row r="22" spans="1:16" ht="63.75" x14ac:dyDescent="0.2">
      <c r="A22" s="62" t="str">
        <f>HYPERLINK("#'x-" &amp; factor_list_table[[#This Row],[Series Number]] &amp; "'!A1", "x-" &amp; factor_list_table[[#This Row],[Series Number]])</f>
        <v>x-217</v>
      </c>
      <c r="B22" s="63" t="s">
        <v>31</v>
      </c>
      <c r="C22" s="63" t="s">
        <v>125</v>
      </c>
      <c r="D22" s="63" t="s">
        <v>172</v>
      </c>
      <c r="E22" s="63" t="s">
        <v>180</v>
      </c>
      <c r="F22" s="63" t="s">
        <v>128</v>
      </c>
      <c r="G22" s="63" t="s">
        <v>174</v>
      </c>
      <c r="H22" s="63">
        <v>0</v>
      </c>
      <c r="I22" s="63">
        <v>217</v>
      </c>
      <c r="J22" s="63" t="s">
        <v>181</v>
      </c>
      <c r="K22" s="63" t="s">
        <v>182</v>
      </c>
      <c r="L22" s="63"/>
      <c r="M22" s="64">
        <v>45106</v>
      </c>
      <c r="N22" s="64"/>
      <c r="O22" s="63" t="s">
        <v>132</v>
      </c>
      <c r="P22" s="63" t="s">
        <v>46</v>
      </c>
    </row>
    <row r="23" spans="1:16" ht="63.75" x14ac:dyDescent="0.2">
      <c r="A23" s="62" t="str">
        <f>HYPERLINK("#'x-" &amp; factor_list_table[[#This Row],[Series Number]] &amp; "'!A1", "x-" &amp; factor_list_table[[#This Row],[Series Number]])</f>
        <v>x-218</v>
      </c>
      <c r="B23" s="63" t="s">
        <v>31</v>
      </c>
      <c r="C23" s="63" t="s">
        <v>125</v>
      </c>
      <c r="D23" s="63" t="s">
        <v>172</v>
      </c>
      <c r="E23" s="63" t="s">
        <v>183</v>
      </c>
      <c r="F23" s="63" t="s">
        <v>128</v>
      </c>
      <c r="G23" s="63" t="s">
        <v>174</v>
      </c>
      <c r="H23" s="63">
        <v>0</v>
      </c>
      <c r="I23" s="63">
        <v>218</v>
      </c>
      <c r="J23" s="63" t="s">
        <v>184</v>
      </c>
      <c r="K23" s="63" t="s">
        <v>185</v>
      </c>
      <c r="L23" s="63"/>
      <c r="M23" s="64">
        <v>45106</v>
      </c>
      <c r="N23" s="64"/>
      <c r="O23" s="63" t="s">
        <v>132</v>
      </c>
      <c r="P23" s="63" t="s">
        <v>46</v>
      </c>
    </row>
    <row r="24" spans="1:16" ht="63.75" x14ac:dyDescent="0.2">
      <c r="A24" s="62" t="str">
        <f>HYPERLINK("#'x-" &amp; factor_list_table[[#This Row],[Series Number]] &amp; "'!A1", "x-" &amp; factor_list_table[[#This Row],[Series Number]])</f>
        <v>x-223</v>
      </c>
      <c r="B24" s="63" t="s">
        <v>31</v>
      </c>
      <c r="C24" s="63" t="s">
        <v>125</v>
      </c>
      <c r="D24" s="63" t="s">
        <v>172</v>
      </c>
      <c r="E24" s="63" t="s">
        <v>186</v>
      </c>
      <c r="F24" s="63" t="s">
        <v>165</v>
      </c>
      <c r="G24" s="63" t="s">
        <v>187</v>
      </c>
      <c r="H24" s="63">
        <v>0</v>
      </c>
      <c r="I24" s="63">
        <v>223</v>
      </c>
      <c r="J24" s="63" t="s">
        <v>188</v>
      </c>
      <c r="K24" s="63" t="s">
        <v>189</v>
      </c>
      <c r="L24" s="63"/>
      <c r="M24" s="64">
        <v>45106</v>
      </c>
      <c r="N24" s="64"/>
      <c r="O24" s="63" t="s">
        <v>132</v>
      </c>
      <c r="P24" s="63" t="s">
        <v>46</v>
      </c>
    </row>
    <row r="25" spans="1:16" ht="63.75" x14ac:dyDescent="0.2">
      <c r="A25" s="62" t="str">
        <f>HYPERLINK("#'x-" &amp; factor_list_table[[#This Row],[Series Number]] &amp; "'!A1", "x-" &amp; factor_list_table[[#This Row],[Series Number]])</f>
        <v>x-301</v>
      </c>
      <c r="B25" s="63" t="s">
        <v>31</v>
      </c>
      <c r="C25" s="63" t="s">
        <v>125</v>
      </c>
      <c r="D25" s="63" t="s">
        <v>190</v>
      </c>
      <c r="E25" s="63" t="s">
        <v>191</v>
      </c>
      <c r="F25" s="63" t="s">
        <v>128</v>
      </c>
      <c r="G25" s="63" t="s">
        <v>129</v>
      </c>
      <c r="H25" s="63">
        <v>0</v>
      </c>
      <c r="I25" s="63">
        <v>301</v>
      </c>
      <c r="J25" s="63" t="s">
        <v>192</v>
      </c>
      <c r="K25" s="63" t="s">
        <v>193</v>
      </c>
      <c r="L25" s="63"/>
      <c r="M25" s="64">
        <v>46171</v>
      </c>
      <c r="N25" s="64">
        <v>46161</v>
      </c>
      <c r="O25" s="63" t="s">
        <v>132</v>
      </c>
      <c r="P25" s="63" t="s">
        <v>45</v>
      </c>
    </row>
    <row r="26" spans="1:16" ht="63.75" x14ac:dyDescent="0.2">
      <c r="A26" s="62" t="str">
        <f>HYPERLINK("#'x-" &amp; factor_list_table[[#This Row],[Series Number]] &amp; "'!A1", "x-" &amp; factor_list_table[[#This Row],[Series Number]])</f>
        <v>x-302</v>
      </c>
      <c r="B26" s="63" t="s">
        <v>31</v>
      </c>
      <c r="C26" s="63" t="s">
        <v>125</v>
      </c>
      <c r="D26" s="63" t="s">
        <v>190</v>
      </c>
      <c r="E26" s="63" t="s">
        <v>194</v>
      </c>
      <c r="F26" s="63" t="s">
        <v>128</v>
      </c>
      <c r="G26" s="63" t="s">
        <v>129</v>
      </c>
      <c r="H26" s="63">
        <v>0</v>
      </c>
      <c r="I26" s="63">
        <v>302</v>
      </c>
      <c r="J26" s="63" t="s">
        <v>195</v>
      </c>
      <c r="K26" s="63" t="s">
        <v>196</v>
      </c>
      <c r="L26" s="63"/>
      <c r="M26" s="64">
        <v>46171</v>
      </c>
      <c r="N26" s="64">
        <v>46161</v>
      </c>
      <c r="O26" s="63" t="s">
        <v>132</v>
      </c>
      <c r="P26" s="63" t="s">
        <v>45</v>
      </c>
    </row>
    <row r="27" spans="1:16" ht="63.75" x14ac:dyDescent="0.2">
      <c r="A27" s="62" t="str">
        <f>HYPERLINK("#'x-" &amp; factor_list_table[[#This Row],[Series Number]] &amp; "'!A1", "x-" &amp; factor_list_table[[#This Row],[Series Number]])</f>
        <v>x-303</v>
      </c>
      <c r="B27" s="63" t="s">
        <v>32</v>
      </c>
      <c r="C27" s="63" t="s">
        <v>197</v>
      </c>
      <c r="D27" s="63" t="s">
        <v>190</v>
      </c>
      <c r="E27" s="63" t="s">
        <v>198</v>
      </c>
      <c r="F27" s="63" t="s">
        <v>128</v>
      </c>
      <c r="G27" s="63" t="s">
        <v>129</v>
      </c>
      <c r="H27" s="63">
        <v>1</v>
      </c>
      <c r="I27" s="63">
        <v>303</v>
      </c>
      <c r="J27" s="63" t="s">
        <v>199</v>
      </c>
      <c r="K27" s="63" t="s">
        <v>200</v>
      </c>
      <c r="L27" s="63"/>
      <c r="M27" s="64">
        <v>46171</v>
      </c>
      <c r="N27" s="64">
        <v>46161</v>
      </c>
      <c r="O27" s="63" t="s">
        <v>132</v>
      </c>
      <c r="P27" s="63" t="s">
        <v>45</v>
      </c>
    </row>
    <row r="28" spans="1:16" ht="63.75" x14ac:dyDescent="0.2">
      <c r="A28" s="62" t="str">
        <f>HYPERLINK("#'x-" &amp; factor_list_table[[#This Row],[Series Number]] &amp; "'!A1", "x-" &amp; factor_list_table[[#This Row],[Series Number]])</f>
        <v>x-304</v>
      </c>
      <c r="B28" s="63" t="s">
        <v>32</v>
      </c>
      <c r="C28" s="63" t="s">
        <v>197</v>
      </c>
      <c r="D28" s="63" t="s">
        <v>190</v>
      </c>
      <c r="E28" s="63" t="s">
        <v>194</v>
      </c>
      <c r="F28" s="63" t="s">
        <v>128</v>
      </c>
      <c r="G28" s="63" t="s">
        <v>129</v>
      </c>
      <c r="H28" s="63">
        <v>1</v>
      </c>
      <c r="I28" s="63">
        <v>304</v>
      </c>
      <c r="J28" s="63" t="s">
        <v>201</v>
      </c>
      <c r="K28" s="63" t="s">
        <v>202</v>
      </c>
      <c r="L28" s="63"/>
      <c r="M28" s="64">
        <v>46171</v>
      </c>
      <c r="N28" s="64">
        <v>46161</v>
      </c>
      <c r="O28" s="63" t="s">
        <v>132</v>
      </c>
      <c r="P28" s="63" t="s">
        <v>45</v>
      </c>
    </row>
    <row r="29" spans="1:16" ht="63.75" x14ac:dyDescent="0.2">
      <c r="A29" s="62" t="str">
        <f>HYPERLINK("#'x-" &amp; factor_list_table[[#This Row],[Series Number]] &amp; "'!A1", "x-" &amp; factor_list_table[[#This Row],[Series Number]])</f>
        <v>x-305</v>
      </c>
      <c r="B29" s="63" t="s">
        <v>31</v>
      </c>
      <c r="C29" s="63" t="s">
        <v>125</v>
      </c>
      <c r="D29" s="63" t="s">
        <v>203</v>
      </c>
      <c r="E29" s="63" t="s">
        <v>204</v>
      </c>
      <c r="F29" s="63" t="s">
        <v>205</v>
      </c>
      <c r="G29" s="63" t="s">
        <v>206</v>
      </c>
      <c r="H29" s="63">
        <v>0</v>
      </c>
      <c r="I29" s="63">
        <v>305</v>
      </c>
      <c r="J29" s="63" t="s">
        <v>207</v>
      </c>
      <c r="K29" s="63" t="s">
        <v>208</v>
      </c>
      <c r="L29" s="63"/>
      <c r="M29" s="64">
        <v>46171</v>
      </c>
      <c r="N29" s="64">
        <v>46161</v>
      </c>
      <c r="O29" s="63" t="s">
        <v>132</v>
      </c>
      <c r="P29" s="63" t="s">
        <v>45</v>
      </c>
    </row>
    <row r="30" spans="1:16" ht="63.75" x14ac:dyDescent="0.2">
      <c r="A30" s="62" t="str">
        <f>HYPERLINK("#'x-" &amp; factor_list_table[[#This Row],[Series Number]] &amp; "'!A1", "x-" &amp; factor_list_table[[#This Row],[Series Number]])</f>
        <v>x-305</v>
      </c>
      <c r="B30" s="63" t="s">
        <v>31</v>
      </c>
      <c r="C30" s="63" t="s">
        <v>125</v>
      </c>
      <c r="D30" s="63" t="s">
        <v>203</v>
      </c>
      <c r="E30" s="63" t="s">
        <v>209</v>
      </c>
      <c r="F30" s="63" t="s">
        <v>210</v>
      </c>
      <c r="G30" s="63" t="s">
        <v>206</v>
      </c>
      <c r="H30" s="63">
        <v>0</v>
      </c>
      <c r="I30" s="63">
        <v>305</v>
      </c>
      <c r="J30" s="63" t="s">
        <v>211</v>
      </c>
      <c r="K30" s="63" t="s">
        <v>212</v>
      </c>
      <c r="L30" s="63"/>
      <c r="M30" s="64">
        <v>46171</v>
      </c>
      <c r="N30" s="64">
        <v>46161</v>
      </c>
      <c r="O30" s="63" t="s">
        <v>132</v>
      </c>
      <c r="P30" s="63" t="s">
        <v>45</v>
      </c>
    </row>
    <row r="31" spans="1:16" ht="63.75" x14ac:dyDescent="0.2">
      <c r="A31" s="62" t="str">
        <f>HYPERLINK("#'x-" &amp; factor_list_table[[#This Row],[Series Number]] &amp; "'!A1", "x-" &amp; factor_list_table[[#This Row],[Series Number]])</f>
        <v>x-306</v>
      </c>
      <c r="B31" s="63" t="s">
        <v>32</v>
      </c>
      <c r="C31" s="63" t="s">
        <v>145</v>
      </c>
      <c r="D31" s="63" t="s">
        <v>203</v>
      </c>
      <c r="E31" s="63" t="s">
        <v>213</v>
      </c>
      <c r="F31" s="63" t="s">
        <v>128</v>
      </c>
      <c r="G31" s="63" t="s">
        <v>206</v>
      </c>
      <c r="H31" s="63">
        <v>1</v>
      </c>
      <c r="I31" s="63">
        <v>306</v>
      </c>
      <c r="J31" s="63" t="s">
        <v>214</v>
      </c>
      <c r="K31" s="63" t="s">
        <v>215</v>
      </c>
      <c r="L31" s="63"/>
      <c r="M31" s="64">
        <v>46171</v>
      </c>
      <c r="N31" s="64">
        <v>46161</v>
      </c>
      <c r="O31" s="63" t="s">
        <v>132</v>
      </c>
      <c r="P31" s="63" t="s">
        <v>45</v>
      </c>
    </row>
    <row r="32" spans="1:16" ht="63.75" x14ac:dyDescent="0.2">
      <c r="A32" s="62" t="str">
        <f>HYPERLINK("#'x-" &amp; factor_list_table[[#This Row],[Series Number]] &amp; "'!A1", "x-" &amp; factor_list_table[[#This Row],[Series Number]])</f>
        <v>x-307</v>
      </c>
      <c r="B32" s="63" t="s">
        <v>32</v>
      </c>
      <c r="C32" s="63" t="s">
        <v>152</v>
      </c>
      <c r="D32" s="63" t="s">
        <v>203</v>
      </c>
      <c r="E32" s="63" t="s">
        <v>216</v>
      </c>
      <c r="F32" s="63" t="s">
        <v>128</v>
      </c>
      <c r="G32" s="63" t="s">
        <v>206</v>
      </c>
      <c r="H32" s="63">
        <v>1</v>
      </c>
      <c r="I32" s="63">
        <v>307</v>
      </c>
      <c r="J32" s="63" t="s">
        <v>217</v>
      </c>
      <c r="K32" s="63" t="s">
        <v>218</v>
      </c>
      <c r="L32" s="63"/>
      <c r="M32" s="64">
        <v>46171</v>
      </c>
      <c r="N32" s="64">
        <v>46161</v>
      </c>
      <c r="O32" s="63" t="s">
        <v>132</v>
      </c>
      <c r="P32" s="63" t="s">
        <v>45</v>
      </c>
    </row>
    <row r="33" spans="1:16" ht="63.75" x14ac:dyDescent="0.2">
      <c r="A33" s="62" t="str">
        <f>HYPERLINK("#'x-" &amp; factor_list_table[[#This Row],[Series Number]] &amp; "'!A1", "x-" &amp; factor_list_table[[#This Row],[Series Number]])</f>
        <v>x-401</v>
      </c>
      <c r="B33" s="63" t="s">
        <v>31</v>
      </c>
      <c r="C33" s="63" t="s">
        <v>125</v>
      </c>
      <c r="D33" s="63" t="s">
        <v>219</v>
      </c>
      <c r="E33" s="63" t="s">
        <v>220</v>
      </c>
      <c r="F33" s="63" t="s">
        <v>165</v>
      </c>
      <c r="G33" s="63" t="s">
        <v>221</v>
      </c>
      <c r="H33" s="63">
        <v>0</v>
      </c>
      <c r="I33" s="63">
        <v>401</v>
      </c>
      <c r="J33" s="63" t="s">
        <v>222</v>
      </c>
      <c r="K33" s="63" t="s">
        <v>223</v>
      </c>
      <c r="L33" s="63"/>
      <c r="M33" s="64">
        <v>45106</v>
      </c>
      <c r="N33" s="64"/>
      <c r="O33" s="63" t="s">
        <v>132</v>
      </c>
      <c r="P33" s="63" t="s">
        <v>46</v>
      </c>
    </row>
    <row r="34" spans="1:16" ht="63.75" x14ac:dyDescent="0.2">
      <c r="A34" s="62" t="str">
        <f>HYPERLINK("#'x-" &amp; factor_list_table[[#This Row],[Series Number]] &amp; "'!A1", "x-" &amp; factor_list_table[[#This Row],[Series Number]])</f>
        <v>x-402</v>
      </c>
      <c r="B34" s="63" t="s">
        <v>31</v>
      </c>
      <c r="C34" s="63" t="s">
        <v>125</v>
      </c>
      <c r="D34" s="63" t="s">
        <v>219</v>
      </c>
      <c r="E34" s="63" t="s">
        <v>224</v>
      </c>
      <c r="F34" s="63" t="s">
        <v>165</v>
      </c>
      <c r="G34" s="63" t="s">
        <v>221</v>
      </c>
      <c r="H34" s="63">
        <v>0</v>
      </c>
      <c r="I34" s="63">
        <v>402</v>
      </c>
      <c r="J34" s="63" t="s">
        <v>225</v>
      </c>
      <c r="K34" s="63" t="s">
        <v>226</v>
      </c>
      <c r="L34" s="63"/>
      <c r="M34" s="64">
        <v>45106</v>
      </c>
      <c r="N34" s="64"/>
      <c r="O34" s="63" t="s">
        <v>132</v>
      </c>
      <c r="P34" s="63" t="s">
        <v>46</v>
      </c>
    </row>
    <row r="35" spans="1:16" ht="63.75" x14ac:dyDescent="0.2">
      <c r="A35" s="62" t="str">
        <f>HYPERLINK("#'x-" &amp; factor_list_table[[#This Row],[Series Number]] &amp; "'!A1", "x-" &amp; factor_list_table[[#This Row],[Series Number]])</f>
        <v>x-403</v>
      </c>
      <c r="B35" s="63" t="s">
        <v>31</v>
      </c>
      <c r="C35" s="63" t="s">
        <v>125</v>
      </c>
      <c r="D35" s="63" t="s">
        <v>219</v>
      </c>
      <c r="E35" s="63" t="s">
        <v>227</v>
      </c>
      <c r="F35" s="63" t="s">
        <v>165</v>
      </c>
      <c r="G35" s="63" t="s">
        <v>221</v>
      </c>
      <c r="H35" s="63">
        <v>0</v>
      </c>
      <c r="I35" s="63">
        <v>403</v>
      </c>
      <c r="J35" s="63" t="s">
        <v>228</v>
      </c>
      <c r="K35" s="63" t="s">
        <v>229</v>
      </c>
      <c r="L35" s="63"/>
      <c r="M35" s="64">
        <v>45106</v>
      </c>
      <c r="N35" s="64"/>
      <c r="O35" s="63" t="s">
        <v>132</v>
      </c>
      <c r="P35" s="63" t="s">
        <v>46</v>
      </c>
    </row>
    <row r="36" spans="1:16" ht="63.75" x14ac:dyDescent="0.2">
      <c r="A36" s="62" t="str">
        <f>HYPERLINK("#'x-" &amp; factor_list_table[[#This Row],[Series Number]] &amp; "'!A1", "x-" &amp; factor_list_table[[#This Row],[Series Number]])</f>
        <v>x-404</v>
      </c>
      <c r="B36" s="63" t="s">
        <v>31</v>
      </c>
      <c r="C36" s="63" t="s">
        <v>125</v>
      </c>
      <c r="D36" s="63" t="s">
        <v>219</v>
      </c>
      <c r="E36" s="63" t="s">
        <v>230</v>
      </c>
      <c r="F36" s="63" t="s">
        <v>165</v>
      </c>
      <c r="G36" s="63" t="s">
        <v>221</v>
      </c>
      <c r="H36" s="63">
        <v>0</v>
      </c>
      <c r="I36" s="63">
        <v>404</v>
      </c>
      <c r="J36" s="63" t="s">
        <v>231</v>
      </c>
      <c r="K36" s="63" t="s">
        <v>232</v>
      </c>
      <c r="L36" s="63"/>
      <c r="M36" s="64">
        <v>45106</v>
      </c>
      <c r="N36" s="64"/>
      <c r="O36" s="63" t="s">
        <v>132</v>
      </c>
      <c r="P36" s="63" t="s">
        <v>46</v>
      </c>
    </row>
    <row r="37" spans="1:16" ht="63.75" x14ac:dyDescent="0.2">
      <c r="A37" s="62" t="str">
        <f>HYPERLINK("#'x-" &amp; factor_list_table[[#This Row],[Series Number]] &amp; "'!A1", "x-" &amp; factor_list_table[[#This Row],[Series Number]])</f>
        <v>x-405</v>
      </c>
      <c r="B37" s="63" t="s">
        <v>31</v>
      </c>
      <c r="C37" s="63" t="s">
        <v>125</v>
      </c>
      <c r="D37" s="63" t="s">
        <v>219</v>
      </c>
      <c r="E37" s="63" t="s">
        <v>233</v>
      </c>
      <c r="F37" s="63" t="s">
        <v>165</v>
      </c>
      <c r="G37" s="63" t="s">
        <v>221</v>
      </c>
      <c r="H37" s="63">
        <v>0</v>
      </c>
      <c r="I37" s="63">
        <v>405</v>
      </c>
      <c r="J37" s="63" t="s">
        <v>234</v>
      </c>
      <c r="K37" s="63" t="s">
        <v>235</v>
      </c>
      <c r="L37" s="63"/>
      <c r="M37" s="64">
        <v>45106</v>
      </c>
      <c r="N37" s="64"/>
      <c r="O37" s="63" t="s">
        <v>132</v>
      </c>
      <c r="P37" s="63" t="s">
        <v>46</v>
      </c>
    </row>
    <row r="38" spans="1:16" ht="76.5" x14ac:dyDescent="0.2">
      <c r="A38" s="62" t="str">
        <f>HYPERLINK("#'x-" &amp; factor_list_table[[#This Row],[Series Number]] &amp; "'!A1", "x-" &amp; factor_list_table[[#This Row],[Series Number]])</f>
        <v>x-406</v>
      </c>
      <c r="B38" s="63" t="s">
        <v>32</v>
      </c>
      <c r="C38" s="63" t="s">
        <v>236</v>
      </c>
      <c r="D38" s="63" t="s">
        <v>219</v>
      </c>
      <c r="E38" s="63" t="s">
        <v>237</v>
      </c>
      <c r="F38" s="63" t="s">
        <v>165</v>
      </c>
      <c r="G38" s="63" t="s">
        <v>238</v>
      </c>
      <c r="H38" s="63">
        <v>1</v>
      </c>
      <c r="I38" s="63">
        <v>406</v>
      </c>
      <c r="J38" s="63" t="s">
        <v>239</v>
      </c>
      <c r="K38" s="63" t="s">
        <v>240</v>
      </c>
      <c r="L38" s="63"/>
      <c r="M38" s="64">
        <v>45106</v>
      </c>
      <c r="N38" s="64"/>
      <c r="O38" s="63" t="s">
        <v>132</v>
      </c>
      <c r="P38" s="63" t="s">
        <v>46</v>
      </c>
    </row>
    <row r="39" spans="1:16" ht="76.5" x14ac:dyDescent="0.2">
      <c r="A39" s="62" t="str">
        <f>HYPERLINK("#'x-" &amp; factor_list_table[[#This Row],[Series Number]] &amp; "'!A1", "x-" &amp; factor_list_table[[#This Row],[Series Number]])</f>
        <v>x-407</v>
      </c>
      <c r="B39" s="63" t="s">
        <v>32</v>
      </c>
      <c r="C39" s="63" t="s">
        <v>156</v>
      </c>
      <c r="D39" s="63" t="s">
        <v>219</v>
      </c>
      <c r="E39" s="63" t="s">
        <v>241</v>
      </c>
      <c r="F39" s="63" t="s">
        <v>165</v>
      </c>
      <c r="G39" s="63" t="s">
        <v>238</v>
      </c>
      <c r="H39" s="63">
        <v>1</v>
      </c>
      <c r="I39" s="63">
        <v>407</v>
      </c>
      <c r="J39" s="63" t="s">
        <v>242</v>
      </c>
      <c r="K39" s="63" t="s">
        <v>243</v>
      </c>
      <c r="L39" s="63"/>
      <c r="M39" s="64">
        <v>45106</v>
      </c>
      <c r="N39" s="64"/>
      <c r="O39" s="63" t="s">
        <v>132</v>
      </c>
      <c r="P39" s="63" t="s">
        <v>46</v>
      </c>
    </row>
    <row r="40" spans="1:16" ht="76.5" x14ac:dyDescent="0.2">
      <c r="A40" s="62" t="str">
        <f>HYPERLINK("#'x-" &amp; factor_list_table[[#This Row],[Series Number]] &amp; "'!A1", "x-" &amp; factor_list_table[[#This Row],[Series Number]])</f>
        <v>x-408</v>
      </c>
      <c r="B40" s="63" t="s">
        <v>32</v>
      </c>
      <c r="C40" s="63" t="s">
        <v>236</v>
      </c>
      <c r="D40" s="63" t="s">
        <v>219</v>
      </c>
      <c r="E40" s="63" t="s">
        <v>244</v>
      </c>
      <c r="F40" s="63" t="s">
        <v>165</v>
      </c>
      <c r="G40" s="63" t="s">
        <v>238</v>
      </c>
      <c r="H40" s="63">
        <v>1</v>
      </c>
      <c r="I40" s="63">
        <v>408</v>
      </c>
      <c r="J40" s="63" t="s">
        <v>245</v>
      </c>
      <c r="K40" s="63" t="s">
        <v>246</v>
      </c>
      <c r="L40" s="63"/>
      <c r="M40" s="64">
        <v>45106</v>
      </c>
      <c r="N40" s="64"/>
      <c r="O40" s="63" t="s">
        <v>132</v>
      </c>
      <c r="P40" s="63" t="s">
        <v>46</v>
      </c>
    </row>
    <row r="41" spans="1:16" ht="76.5" x14ac:dyDescent="0.2">
      <c r="A41" s="62" t="str">
        <f>HYPERLINK("#'x-" &amp; factor_list_table[[#This Row],[Series Number]] &amp; "'!A1", "x-" &amp; factor_list_table[[#This Row],[Series Number]])</f>
        <v>x-409</v>
      </c>
      <c r="B41" s="63" t="s">
        <v>32</v>
      </c>
      <c r="C41" s="63" t="s">
        <v>156</v>
      </c>
      <c r="D41" s="63" t="s">
        <v>219</v>
      </c>
      <c r="E41" s="63" t="s">
        <v>247</v>
      </c>
      <c r="F41" s="63" t="s">
        <v>165</v>
      </c>
      <c r="G41" s="63" t="s">
        <v>238</v>
      </c>
      <c r="H41" s="63">
        <v>1</v>
      </c>
      <c r="I41" s="63">
        <v>409</v>
      </c>
      <c r="J41" s="63" t="s">
        <v>248</v>
      </c>
      <c r="K41" s="63" t="s">
        <v>249</v>
      </c>
      <c r="L41" s="63"/>
      <c r="M41" s="64">
        <v>45106</v>
      </c>
      <c r="N41" s="64"/>
      <c r="O41" s="63" t="s">
        <v>132</v>
      </c>
      <c r="P41" s="63" t="s">
        <v>46</v>
      </c>
    </row>
    <row r="42" spans="1:16" ht="76.5" x14ac:dyDescent="0.2">
      <c r="A42" s="62" t="str">
        <f>HYPERLINK("#'x-" &amp; factor_list_table[[#This Row],[Series Number]] &amp; "'!A1", "x-" &amp; factor_list_table[[#This Row],[Series Number]])</f>
        <v>x-409</v>
      </c>
      <c r="B42" s="63" t="s">
        <v>32</v>
      </c>
      <c r="C42" s="63" t="s">
        <v>156</v>
      </c>
      <c r="D42" s="63" t="s">
        <v>219</v>
      </c>
      <c r="E42" s="63" t="s">
        <v>247</v>
      </c>
      <c r="F42" s="63" t="s">
        <v>165</v>
      </c>
      <c r="G42" s="63" t="s">
        <v>238</v>
      </c>
      <c r="H42" s="63">
        <v>1</v>
      </c>
      <c r="I42" s="63">
        <v>409</v>
      </c>
      <c r="J42" s="63" t="s">
        <v>250</v>
      </c>
      <c r="K42" s="63" t="s">
        <v>251</v>
      </c>
      <c r="L42" s="63"/>
      <c r="M42" s="64">
        <v>45106</v>
      </c>
      <c r="N42" s="64"/>
      <c r="O42" s="63" t="s">
        <v>132</v>
      </c>
      <c r="P42" s="63" t="s">
        <v>46</v>
      </c>
    </row>
    <row r="43" spans="1:16" ht="76.5" x14ac:dyDescent="0.2">
      <c r="A43" s="62" t="str">
        <f>HYPERLINK("#'x-" &amp; factor_list_table[[#This Row],[Series Number]] &amp; "'!A1", "x-" &amp; factor_list_table[[#This Row],[Series Number]])</f>
        <v>x-410</v>
      </c>
      <c r="B43" s="63" t="s">
        <v>32</v>
      </c>
      <c r="C43" s="63" t="s">
        <v>236</v>
      </c>
      <c r="D43" s="63" t="s">
        <v>219</v>
      </c>
      <c r="E43" s="63" t="s">
        <v>252</v>
      </c>
      <c r="F43" s="63" t="s">
        <v>165</v>
      </c>
      <c r="G43" s="63" t="s">
        <v>238</v>
      </c>
      <c r="H43" s="63">
        <v>1</v>
      </c>
      <c r="I43" s="63">
        <v>410</v>
      </c>
      <c r="J43" s="63" t="s">
        <v>253</v>
      </c>
      <c r="K43" s="63" t="s">
        <v>254</v>
      </c>
      <c r="L43" s="63"/>
      <c r="M43" s="64">
        <v>45106</v>
      </c>
      <c r="N43" s="64"/>
      <c r="O43" s="63" t="s">
        <v>132</v>
      </c>
      <c r="P43" s="63" t="s">
        <v>46</v>
      </c>
    </row>
    <row r="44" spans="1:16" ht="76.5" x14ac:dyDescent="0.2">
      <c r="A44" s="62" t="str">
        <f>HYPERLINK("#'x-" &amp; factor_list_table[[#This Row],[Series Number]] &amp; "'!A1", "x-" &amp; factor_list_table[[#This Row],[Series Number]])</f>
        <v>x-411</v>
      </c>
      <c r="B44" s="63" t="s">
        <v>32</v>
      </c>
      <c r="C44" s="63" t="s">
        <v>156</v>
      </c>
      <c r="D44" s="63" t="s">
        <v>219</v>
      </c>
      <c r="E44" s="63" t="s">
        <v>255</v>
      </c>
      <c r="F44" s="63" t="s">
        <v>165</v>
      </c>
      <c r="G44" s="63" t="s">
        <v>238</v>
      </c>
      <c r="H44" s="63">
        <v>1</v>
      </c>
      <c r="I44" s="63">
        <v>411</v>
      </c>
      <c r="J44" s="63" t="s">
        <v>256</v>
      </c>
      <c r="K44" s="63" t="s">
        <v>257</v>
      </c>
      <c r="L44" s="63"/>
      <c r="M44" s="64">
        <v>45106</v>
      </c>
      <c r="N44" s="64"/>
      <c r="O44" s="63" t="s">
        <v>132</v>
      </c>
      <c r="P44" s="63" t="s">
        <v>46</v>
      </c>
    </row>
    <row r="45" spans="1:16" ht="76.5" x14ac:dyDescent="0.2">
      <c r="A45" s="62" t="str">
        <f>HYPERLINK("#'x-" &amp; factor_list_table[[#This Row],[Series Number]] &amp; "'!A1", "x-" &amp; factor_list_table[[#This Row],[Series Number]])</f>
        <v>x-412</v>
      </c>
      <c r="B45" s="63" t="s">
        <v>32</v>
      </c>
      <c r="C45" s="63" t="s">
        <v>236</v>
      </c>
      <c r="D45" s="63" t="s">
        <v>219</v>
      </c>
      <c r="E45" s="63" t="s">
        <v>258</v>
      </c>
      <c r="F45" s="63" t="s">
        <v>165</v>
      </c>
      <c r="G45" s="63" t="s">
        <v>238</v>
      </c>
      <c r="H45" s="63">
        <v>1</v>
      </c>
      <c r="I45" s="63">
        <v>412</v>
      </c>
      <c r="J45" s="63" t="s">
        <v>259</v>
      </c>
      <c r="K45" s="63" t="s">
        <v>260</v>
      </c>
      <c r="L45" s="63"/>
      <c r="M45" s="64">
        <v>45106</v>
      </c>
      <c r="N45" s="64"/>
      <c r="O45" s="63" t="s">
        <v>132</v>
      </c>
      <c r="P45" s="63" t="s">
        <v>46</v>
      </c>
    </row>
    <row r="46" spans="1:16" ht="76.5" x14ac:dyDescent="0.2">
      <c r="A46" s="62" t="str">
        <f>HYPERLINK("#'x-" &amp; factor_list_table[[#This Row],[Series Number]] &amp; "'!A1", "x-" &amp; factor_list_table[[#This Row],[Series Number]])</f>
        <v>x-413</v>
      </c>
      <c r="B46" s="63" t="s">
        <v>32</v>
      </c>
      <c r="C46" s="63" t="s">
        <v>156</v>
      </c>
      <c r="D46" s="63" t="s">
        <v>219</v>
      </c>
      <c r="E46" s="63" t="s">
        <v>261</v>
      </c>
      <c r="F46" s="63" t="s">
        <v>165</v>
      </c>
      <c r="G46" s="63" t="s">
        <v>238</v>
      </c>
      <c r="H46" s="63">
        <v>1</v>
      </c>
      <c r="I46" s="63">
        <v>413</v>
      </c>
      <c r="J46" s="63" t="s">
        <v>262</v>
      </c>
      <c r="K46" s="63" t="s">
        <v>263</v>
      </c>
      <c r="L46" s="63"/>
      <c r="M46" s="64">
        <v>45106</v>
      </c>
      <c r="N46" s="64"/>
      <c r="O46" s="63" t="s">
        <v>132</v>
      </c>
      <c r="P46" s="63" t="s">
        <v>46</v>
      </c>
    </row>
    <row r="47" spans="1:16" ht="76.5" x14ac:dyDescent="0.2">
      <c r="A47" s="62" t="str">
        <f>HYPERLINK("#'x-" &amp; factor_list_table[[#This Row],[Series Number]] &amp; "'!A1", "x-" &amp; factor_list_table[[#This Row],[Series Number]])</f>
        <v>x-413</v>
      </c>
      <c r="B47" s="63" t="s">
        <v>32</v>
      </c>
      <c r="C47" s="63" t="s">
        <v>156</v>
      </c>
      <c r="D47" s="63" t="s">
        <v>219</v>
      </c>
      <c r="E47" s="63" t="s">
        <v>261</v>
      </c>
      <c r="F47" s="63" t="s">
        <v>165</v>
      </c>
      <c r="G47" s="63" t="s">
        <v>238</v>
      </c>
      <c r="H47" s="63">
        <v>1</v>
      </c>
      <c r="I47" s="63">
        <v>413</v>
      </c>
      <c r="J47" s="63" t="s">
        <v>264</v>
      </c>
      <c r="K47" s="63" t="s">
        <v>265</v>
      </c>
      <c r="L47" s="63"/>
      <c r="M47" s="64">
        <v>45106</v>
      </c>
      <c r="N47" s="64"/>
      <c r="O47" s="63" t="s">
        <v>132</v>
      </c>
      <c r="P47" s="63" t="s">
        <v>46</v>
      </c>
    </row>
    <row r="48" spans="1:16" ht="63.75" x14ac:dyDescent="0.2">
      <c r="A48" s="62" t="str">
        <f>HYPERLINK("#'x-" &amp; factor_list_table[[#This Row],[Series Number]] &amp; "'!A1", "x-" &amp; factor_list_table[[#This Row],[Series Number]])</f>
        <v>x-414</v>
      </c>
      <c r="B48" s="63" t="s">
        <v>32</v>
      </c>
      <c r="C48" s="63" t="s">
        <v>152</v>
      </c>
      <c r="D48" s="63" t="s">
        <v>219</v>
      </c>
      <c r="E48" s="63" t="s">
        <v>266</v>
      </c>
      <c r="F48" s="63" t="s">
        <v>165</v>
      </c>
      <c r="G48" s="63" t="s">
        <v>267</v>
      </c>
      <c r="H48" s="63">
        <v>1</v>
      </c>
      <c r="I48" s="63">
        <v>414</v>
      </c>
      <c r="J48" s="63" t="s">
        <v>268</v>
      </c>
      <c r="K48" s="63" t="s">
        <v>269</v>
      </c>
      <c r="L48" s="63"/>
      <c r="M48" s="64">
        <v>45106</v>
      </c>
      <c r="N48" s="64"/>
      <c r="O48" s="63" t="s">
        <v>132</v>
      </c>
      <c r="P48" s="63" t="s">
        <v>46</v>
      </c>
    </row>
    <row r="49" spans="1:16" ht="63.75" x14ac:dyDescent="0.2">
      <c r="A49" s="62" t="str">
        <f>HYPERLINK("#'x-" &amp; factor_list_table[[#This Row],[Series Number]] &amp; "'!A1", "x-" &amp; factor_list_table[[#This Row],[Series Number]])</f>
        <v>x-415</v>
      </c>
      <c r="B49" s="63" t="s">
        <v>31</v>
      </c>
      <c r="C49" s="63" t="s">
        <v>125</v>
      </c>
      <c r="D49" s="63" t="s">
        <v>270</v>
      </c>
      <c r="E49" s="63" t="s">
        <v>271</v>
      </c>
      <c r="F49" s="63" t="s">
        <v>165</v>
      </c>
      <c r="G49" s="63" t="s">
        <v>272</v>
      </c>
      <c r="H49" s="63">
        <v>0</v>
      </c>
      <c r="I49" s="63">
        <v>415</v>
      </c>
      <c r="J49" s="63" t="s">
        <v>273</v>
      </c>
      <c r="K49" s="63" t="s">
        <v>274</v>
      </c>
      <c r="L49" s="63"/>
      <c r="M49" s="64" t="s">
        <v>275</v>
      </c>
      <c r="N49" s="64"/>
      <c r="O49" s="63" t="s">
        <v>132</v>
      </c>
      <c r="P49" s="63" t="s">
        <v>46</v>
      </c>
    </row>
    <row r="50" spans="1:16" ht="63.75" x14ac:dyDescent="0.2">
      <c r="A50" s="62" t="str">
        <f>HYPERLINK("#'x-" &amp; factor_list_table[[#This Row],[Series Number]] &amp; "'!A1", "x-" &amp; factor_list_table[[#This Row],[Series Number]])</f>
        <v>x-416</v>
      </c>
      <c r="B50" s="63" t="s">
        <v>31</v>
      </c>
      <c r="C50" s="63" t="s">
        <v>125</v>
      </c>
      <c r="D50" s="63" t="s">
        <v>270</v>
      </c>
      <c r="E50" s="63" t="s">
        <v>276</v>
      </c>
      <c r="F50" s="63" t="s">
        <v>165</v>
      </c>
      <c r="G50" s="63" t="s">
        <v>272</v>
      </c>
      <c r="H50" s="63">
        <v>0</v>
      </c>
      <c r="I50" s="63">
        <v>416</v>
      </c>
      <c r="J50" s="63" t="s">
        <v>277</v>
      </c>
      <c r="K50" s="63" t="s">
        <v>278</v>
      </c>
      <c r="L50" s="63"/>
      <c r="M50" s="64" t="s">
        <v>275</v>
      </c>
      <c r="N50" s="64"/>
      <c r="O50" s="63" t="s">
        <v>132</v>
      </c>
      <c r="P50" s="63" t="s">
        <v>46</v>
      </c>
    </row>
    <row r="51" spans="1:16" ht="63.75" x14ac:dyDescent="0.2">
      <c r="A51" s="62" t="str">
        <f>HYPERLINK("#'x-" &amp; factor_list_table[[#This Row],[Series Number]] &amp; "'!A1", "x-" &amp; factor_list_table[[#This Row],[Series Number]])</f>
        <v>x-417</v>
      </c>
      <c r="B51" s="63" t="s">
        <v>32</v>
      </c>
      <c r="C51" s="63" t="s">
        <v>152</v>
      </c>
      <c r="D51" s="63" t="s">
        <v>270</v>
      </c>
      <c r="E51" s="63" t="s">
        <v>279</v>
      </c>
      <c r="F51" s="63" t="s">
        <v>165</v>
      </c>
      <c r="G51" s="63" t="s">
        <v>280</v>
      </c>
      <c r="H51" s="63">
        <v>1</v>
      </c>
      <c r="I51" s="63">
        <v>417</v>
      </c>
      <c r="J51" s="63" t="s">
        <v>281</v>
      </c>
      <c r="K51" s="63" t="s">
        <v>282</v>
      </c>
      <c r="L51" s="63"/>
      <c r="M51" s="64">
        <v>45106</v>
      </c>
      <c r="N51" s="64"/>
      <c r="O51" s="63" t="s">
        <v>132</v>
      </c>
      <c r="P51" s="63" t="s">
        <v>46</v>
      </c>
    </row>
    <row r="52" spans="1:16" ht="63.75" x14ac:dyDescent="0.2">
      <c r="A52" s="62" t="str">
        <f>HYPERLINK("#'x-" &amp; factor_list_table[[#This Row],[Series Number]] &amp; "'!A1", "x-" &amp; factor_list_table[[#This Row],[Series Number]])</f>
        <v>x-418</v>
      </c>
      <c r="B52" s="63" t="s">
        <v>32</v>
      </c>
      <c r="C52" s="63" t="s">
        <v>152</v>
      </c>
      <c r="D52" s="63" t="s">
        <v>270</v>
      </c>
      <c r="E52" s="63" t="s">
        <v>283</v>
      </c>
      <c r="F52" s="63" t="s">
        <v>165</v>
      </c>
      <c r="G52" s="63" t="s">
        <v>284</v>
      </c>
      <c r="H52" s="63">
        <v>1</v>
      </c>
      <c r="I52" s="63">
        <v>418</v>
      </c>
      <c r="J52" s="63" t="s">
        <v>285</v>
      </c>
      <c r="K52" s="63" t="s">
        <v>286</v>
      </c>
      <c r="L52" s="63"/>
      <c r="M52" s="64">
        <v>45106</v>
      </c>
      <c r="N52" s="64"/>
      <c r="O52" s="63" t="s">
        <v>132</v>
      </c>
      <c r="P52" s="63" t="s">
        <v>46</v>
      </c>
    </row>
    <row r="53" spans="1:16" ht="63.75" x14ac:dyDescent="0.2">
      <c r="A53" s="62" t="str">
        <f>HYPERLINK("#'x-" &amp; factor_list_table[[#This Row],[Series Number]] &amp; "'!A1", "x-" &amp; factor_list_table[[#This Row],[Series Number]])</f>
        <v>x-419</v>
      </c>
      <c r="B53" s="63" t="s">
        <v>31</v>
      </c>
      <c r="C53" s="63" t="s">
        <v>125</v>
      </c>
      <c r="D53" s="63" t="s">
        <v>270</v>
      </c>
      <c r="E53" s="63" t="s">
        <v>287</v>
      </c>
      <c r="F53" s="63" t="s">
        <v>165</v>
      </c>
      <c r="G53" s="63" t="s">
        <v>272</v>
      </c>
      <c r="H53" s="63">
        <v>0</v>
      </c>
      <c r="I53" s="63">
        <v>419</v>
      </c>
      <c r="J53" s="63" t="s">
        <v>288</v>
      </c>
      <c r="K53" s="63" t="s">
        <v>289</v>
      </c>
      <c r="L53" s="63"/>
      <c r="M53" s="64">
        <v>45106</v>
      </c>
      <c r="N53" s="64"/>
      <c r="O53" s="63" t="s">
        <v>132</v>
      </c>
      <c r="P53" s="63" t="s">
        <v>46</v>
      </c>
    </row>
    <row r="54" spans="1:16" ht="63.75" x14ac:dyDescent="0.2">
      <c r="A54" s="62" t="str">
        <f>HYPERLINK("#'x-" &amp; factor_list_table[[#This Row],[Series Number]] &amp; "'!A1", "x-" &amp; factor_list_table[[#This Row],[Series Number]])</f>
        <v>x-420</v>
      </c>
      <c r="B54" s="63" t="s">
        <v>31</v>
      </c>
      <c r="C54" s="63" t="s">
        <v>125</v>
      </c>
      <c r="D54" s="63" t="s">
        <v>270</v>
      </c>
      <c r="E54" s="63" t="s">
        <v>290</v>
      </c>
      <c r="F54" s="63" t="s">
        <v>165</v>
      </c>
      <c r="G54" s="63" t="s">
        <v>272</v>
      </c>
      <c r="H54" s="63">
        <v>0</v>
      </c>
      <c r="I54" s="63">
        <v>420</v>
      </c>
      <c r="J54" s="63" t="s">
        <v>291</v>
      </c>
      <c r="K54" s="63" t="s">
        <v>292</v>
      </c>
      <c r="L54" s="63"/>
      <c r="M54" s="64">
        <v>45106</v>
      </c>
      <c r="N54" s="64"/>
      <c r="O54" s="63" t="s">
        <v>132</v>
      </c>
      <c r="P54" s="63" t="s">
        <v>46</v>
      </c>
    </row>
    <row r="55" spans="1:16" ht="63.75" x14ac:dyDescent="0.2">
      <c r="A55" s="62" t="str">
        <f>HYPERLINK("#'x-" &amp; factor_list_table[[#This Row],[Series Number]] &amp; "'!A1", "x-" &amp; factor_list_table[[#This Row],[Series Number]])</f>
        <v>x-421</v>
      </c>
      <c r="B55" s="63" t="s">
        <v>32</v>
      </c>
      <c r="C55" s="63" t="s">
        <v>236</v>
      </c>
      <c r="D55" s="63" t="s">
        <v>219</v>
      </c>
      <c r="E55" s="63" t="s">
        <v>293</v>
      </c>
      <c r="F55" s="63" t="s">
        <v>165</v>
      </c>
      <c r="G55" s="63"/>
      <c r="H55" s="63">
        <v>1</v>
      </c>
      <c r="I55" s="63">
        <v>421</v>
      </c>
      <c r="J55" s="63" t="s">
        <v>294</v>
      </c>
      <c r="K55" s="63" t="s">
        <v>295</v>
      </c>
      <c r="L55" s="63"/>
      <c r="M55" s="64">
        <v>45106</v>
      </c>
      <c r="N55" s="64"/>
      <c r="O55" s="63" t="s">
        <v>132</v>
      </c>
      <c r="P55" s="63" t="s">
        <v>46</v>
      </c>
    </row>
    <row r="56" spans="1:16" ht="63.75" x14ac:dyDescent="0.2">
      <c r="A56" s="62" t="str">
        <f>HYPERLINK("#'x-" &amp; factor_list_table[[#This Row],[Series Number]] &amp; "'!A1", "x-" &amp; factor_list_table[[#This Row],[Series Number]])</f>
        <v>x-501</v>
      </c>
      <c r="B56" s="63" t="s">
        <v>31</v>
      </c>
      <c r="C56" s="63" t="s">
        <v>125</v>
      </c>
      <c r="D56" s="63" t="s">
        <v>296</v>
      </c>
      <c r="E56" s="63" t="s">
        <v>297</v>
      </c>
      <c r="F56" s="63" t="s">
        <v>165</v>
      </c>
      <c r="G56" s="63" t="s">
        <v>174</v>
      </c>
      <c r="H56" s="63">
        <v>0</v>
      </c>
      <c r="I56" s="63">
        <v>501</v>
      </c>
      <c r="J56" s="63" t="s">
        <v>298</v>
      </c>
      <c r="K56" s="63" t="s">
        <v>299</v>
      </c>
      <c r="L56" s="63"/>
      <c r="M56" s="64">
        <v>45135</v>
      </c>
      <c r="N56" s="64"/>
      <c r="O56" s="63" t="s">
        <v>132</v>
      </c>
      <c r="P56" s="63" t="s">
        <v>46</v>
      </c>
    </row>
    <row r="57" spans="1:16" ht="63.75" x14ac:dyDescent="0.2">
      <c r="A57" s="62" t="str">
        <f>HYPERLINK("#'x-" &amp; factor_list_table[[#This Row],[Series Number]] &amp; "'!A1", "x-" &amp; factor_list_table[[#This Row],[Series Number]])</f>
        <v>x-502</v>
      </c>
      <c r="B57" s="63" t="s">
        <v>32</v>
      </c>
      <c r="C57" s="63" t="s">
        <v>156</v>
      </c>
      <c r="D57" s="63" t="s">
        <v>296</v>
      </c>
      <c r="E57" s="63" t="s">
        <v>300</v>
      </c>
      <c r="F57" s="63" t="s">
        <v>165</v>
      </c>
      <c r="G57" s="63" t="s">
        <v>174</v>
      </c>
      <c r="H57" s="63">
        <v>1</v>
      </c>
      <c r="I57" s="63">
        <v>502</v>
      </c>
      <c r="J57" s="63" t="s">
        <v>301</v>
      </c>
      <c r="K57" s="63" t="s">
        <v>302</v>
      </c>
      <c r="L57" s="63"/>
      <c r="M57" s="64">
        <v>45135</v>
      </c>
      <c r="N57" s="64"/>
      <c r="O57" s="63" t="s">
        <v>132</v>
      </c>
      <c r="P57" s="63" t="s">
        <v>46</v>
      </c>
    </row>
    <row r="58" spans="1:16" ht="63.75" x14ac:dyDescent="0.2">
      <c r="A58" s="62" t="str">
        <f>HYPERLINK("#'x-" &amp; factor_list_table[[#This Row],[Series Number]] &amp; "'!A1", "x-" &amp; factor_list_table[[#This Row],[Series Number]])</f>
        <v>x-503</v>
      </c>
      <c r="B58" s="63" t="s">
        <v>32</v>
      </c>
      <c r="C58" s="63" t="s">
        <v>303</v>
      </c>
      <c r="D58" s="63" t="s">
        <v>296</v>
      </c>
      <c r="E58" s="63" t="s">
        <v>304</v>
      </c>
      <c r="F58" s="63" t="s">
        <v>165</v>
      </c>
      <c r="G58" s="63" t="s">
        <v>174</v>
      </c>
      <c r="H58" s="63">
        <v>1</v>
      </c>
      <c r="I58" s="63">
        <v>503</v>
      </c>
      <c r="J58" s="63" t="s">
        <v>305</v>
      </c>
      <c r="K58" s="63" t="s">
        <v>306</v>
      </c>
      <c r="L58" s="63"/>
      <c r="M58" s="64">
        <v>45135</v>
      </c>
      <c r="N58" s="64"/>
      <c r="O58" s="63" t="s">
        <v>132</v>
      </c>
      <c r="P58" s="63" t="s">
        <v>46</v>
      </c>
    </row>
    <row r="59" spans="1:16" ht="63.75" x14ac:dyDescent="0.2">
      <c r="A59" s="62" t="str">
        <f>HYPERLINK("#'x-" &amp; factor_list_table[[#This Row],[Series Number]] &amp; "'!A1", "x-" &amp; factor_list_table[[#This Row],[Series Number]])</f>
        <v>x-504</v>
      </c>
      <c r="B59" s="63" t="s">
        <v>32</v>
      </c>
      <c r="C59" s="63" t="s">
        <v>156</v>
      </c>
      <c r="D59" s="63" t="s">
        <v>307</v>
      </c>
      <c r="E59" s="63" t="s">
        <v>308</v>
      </c>
      <c r="F59" s="63" t="s">
        <v>128</v>
      </c>
      <c r="G59" s="63" t="s">
        <v>309</v>
      </c>
      <c r="H59" s="63">
        <v>1</v>
      </c>
      <c r="I59" s="63">
        <v>504</v>
      </c>
      <c r="J59" s="63" t="s">
        <v>310</v>
      </c>
      <c r="K59" s="63" t="s">
        <v>311</v>
      </c>
      <c r="L59" s="63"/>
      <c r="M59" s="64">
        <v>45135</v>
      </c>
      <c r="N59" s="64"/>
      <c r="O59" s="63" t="s">
        <v>132</v>
      </c>
      <c r="P59" s="63" t="s">
        <v>46</v>
      </c>
    </row>
    <row r="60" spans="1:16" ht="63.75" x14ac:dyDescent="0.2">
      <c r="A60" s="62" t="str">
        <f>HYPERLINK("#'x-" &amp; factor_list_table[[#This Row],[Series Number]] &amp; "'!A1", "x-" &amp; factor_list_table[[#This Row],[Series Number]])</f>
        <v>x-505</v>
      </c>
      <c r="B60" s="63" t="s">
        <v>32</v>
      </c>
      <c r="C60" s="63" t="s">
        <v>156</v>
      </c>
      <c r="D60" s="63" t="s">
        <v>307</v>
      </c>
      <c r="E60" s="63" t="s">
        <v>312</v>
      </c>
      <c r="F60" s="63" t="s">
        <v>165</v>
      </c>
      <c r="G60" s="63" t="s">
        <v>309</v>
      </c>
      <c r="H60" s="63">
        <v>1</v>
      </c>
      <c r="I60" s="63">
        <v>505</v>
      </c>
      <c r="J60" s="63" t="s">
        <v>313</v>
      </c>
      <c r="K60" s="63" t="s">
        <v>314</v>
      </c>
      <c r="L60" s="63"/>
      <c r="M60" s="64">
        <v>45135</v>
      </c>
      <c r="N60" s="64"/>
      <c r="O60" s="63" t="s">
        <v>132</v>
      </c>
      <c r="P60" s="63" t="s">
        <v>46</v>
      </c>
    </row>
    <row r="61" spans="1:16" ht="63.75" x14ac:dyDescent="0.2">
      <c r="A61" s="62" t="str">
        <f>HYPERLINK("#'x-" &amp; factor_list_table[[#This Row],[Series Number]] &amp; "'!A1", "x-" &amp; factor_list_table[[#This Row],[Series Number]])</f>
        <v>x-601</v>
      </c>
      <c r="B61" s="63" t="s">
        <v>31</v>
      </c>
      <c r="C61" s="63" t="s">
        <v>125</v>
      </c>
      <c r="D61" s="63" t="s">
        <v>315</v>
      </c>
      <c r="E61" s="63" t="s">
        <v>316</v>
      </c>
      <c r="F61" s="63" t="s">
        <v>128</v>
      </c>
      <c r="G61" s="63" t="s">
        <v>129</v>
      </c>
      <c r="H61" s="63">
        <v>0</v>
      </c>
      <c r="I61" s="63">
        <v>601</v>
      </c>
      <c r="J61" s="63" t="s">
        <v>317</v>
      </c>
      <c r="K61" s="63" t="s">
        <v>318</v>
      </c>
      <c r="L61" s="63"/>
      <c r="M61" s="64">
        <v>45071</v>
      </c>
      <c r="N61" s="64"/>
      <c r="O61" s="63" t="s">
        <v>132</v>
      </c>
      <c r="P61" s="63" t="s">
        <v>46</v>
      </c>
    </row>
    <row r="62" spans="1:16" ht="63.75" x14ac:dyDescent="0.2">
      <c r="A62" s="62" t="str">
        <f>HYPERLINK("#'x-" &amp; factor_list_table[[#This Row],[Series Number]] &amp; "'!A1", "x-" &amp; factor_list_table[[#This Row],[Series Number]])</f>
        <v>x-602</v>
      </c>
      <c r="B62" s="63" t="s">
        <v>31</v>
      </c>
      <c r="C62" s="63" t="s">
        <v>125</v>
      </c>
      <c r="D62" s="63" t="s">
        <v>315</v>
      </c>
      <c r="E62" s="63" t="s">
        <v>319</v>
      </c>
      <c r="F62" s="63" t="s">
        <v>128</v>
      </c>
      <c r="G62" s="63" t="s">
        <v>129</v>
      </c>
      <c r="H62" s="63">
        <v>0</v>
      </c>
      <c r="I62" s="63">
        <v>602</v>
      </c>
      <c r="J62" s="63" t="s">
        <v>320</v>
      </c>
      <c r="K62" s="63" t="s">
        <v>321</v>
      </c>
      <c r="L62" s="63"/>
      <c r="M62" s="64">
        <v>45071</v>
      </c>
      <c r="N62" s="64"/>
      <c r="O62" s="63" t="s">
        <v>132</v>
      </c>
      <c r="P62" s="63" t="s">
        <v>46</v>
      </c>
    </row>
    <row r="63" spans="1:16" ht="63.75" x14ac:dyDescent="0.2">
      <c r="A63" s="62" t="str">
        <f>HYPERLINK("#'x-" &amp; factor_list_table[[#This Row],[Series Number]] &amp; "'!A1", "x-" &amp; factor_list_table[[#This Row],[Series Number]])</f>
        <v>x-603</v>
      </c>
      <c r="B63" s="63" t="s">
        <v>31</v>
      </c>
      <c r="C63" s="63" t="s">
        <v>125</v>
      </c>
      <c r="D63" s="63" t="s">
        <v>315</v>
      </c>
      <c r="E63" s="63" t="s">
        <v>322</v>
      </c>
      <c r="F63" s="63" t="s">
        <v>128</v>
      </c>
      <c r="G63" s="63" t="s">
        <v>129</v>
      </c>
      <c r="H63" s="63">
        <v>0</v>
      </c>
      <c r="I63" s="63">
        <v>603</v>
      </c>
      <c r="J63" s="63" t="s">
        <v>323</v>
      </c>
      <c r="K63" s="63" t="s">
        <v>324</v>
      </c>
      <c r="L63" s="63"/>
      <c r="M63" s="64">
        <v>45071</v>
      </c>
      <c r="N63" s="64"/>
      <c r="O63" s="63" t="s">
        <v>132</v>
      </c>
      <c r="P63" s="63" t="s">
        <v>46</v>
      </c>
    </row>
    <row r="64" spans="1:16" ht="63.75" x14ac:dyDescent="0.2">
      <c r="A64" s="62" t="str">
        <f>HYPERLINK("#'x-" &amp; factor_list_table[[#This Row],[Series Number]] &amp; "'!A1", "x-" &amp; factor_list_table[[#This Row],[Series Number]])</f>
        <v>x-604</v>
      </c>
      <c r="B64" s="63" t="s">
        <v>32</v>
      </c>
      <c r="C64" s="63" t="s">
        <v>236</v>
      </c>
      <c r="D64" s="63" t="s">
        <v>315</v>
      </c>
      <c r="E64" s="63" t="s">
        <v>325</v>
      </c>
      <c r="F64" s="63" t="s">
        <v>128</v>
      </c>
      <c r="G64" s="63" t="s">
        <v>129</v>
      </c>
      <c r="H64" s="63">
        <v>1</v>
      </c>
      <c r="I64" s="63">
        <v>604</v>
      </c>
      <c r="J64" s="63" t="s">
        <v>326</v>
      </c>
      <c r="K64" s="63" t="s">
        <v>327</v>
      </c>
      <c r="L64" s="63"/>
      <c r="M64" s="64">
        <v>45071</v>
      </c>
      <c r="N64" s="64"/>
      <c r="O64" s="63" t="s">
        <v>132</v>
      </c>
      <c r="P64" s="63" t="s">
        <v>46</v>
      </c>
    </row>
    <row r="65" spans="1:16" ht="63.75" x14ac:dyDescent="0.2">
      <c r="A65" s="62" t="str">
        <f>HYPERLINK("#'x-" &amp; factor_list_table[[#This Row],[Series Number]] &amp; "'!A1", "x-" &amp; factor_list_table[[#This Row],[Series Number]])</f>
        <v>x-605</v>
      </c>
      <c r="B65" s="63" t="s">
        <v>32</v>
      </c>
      <c r="C65" s="63" t="s">
        <v>152</v>
      </c>
      <c r="D65" s="63" t="s">
        <v>315</v>
      </c>
      <c r="E65" s="63" t="s">
        <v>328</v>
      </c>
      <c r="F65" s="63" t="s">
        <v>128</v>
      </c>
      <c r="G65" s="63" t="s">
        <v>129</v>
      </c>
      <c r="H65" s="63">
        <v>1</v>
      </c>
      <c r="I65" s="63">
        <v>605</v>
      </c>
      <c r="J65" s="63" t="s">
        <v>329</v>
      </c>
      <c r="K65" s="63" t="s">
        <v>330</v>
      </c>
      <c r="L65" s="63"/>
      <c r="M65" s="64">
        <v>45071</v>
      </c>
      <c r="N65" s="64"/>
      <c r="O65" s="63" t="s">
        <v>132</v>
      </c>
      <c r="P65" s="63" t="s">
        <v>46</v>
      </c>
    </row>
    <row r="66" spans="1:16" ht="63.75" x14ac:dyDescent="0.2">
      <c r="A66" s="62" t="str">
        <f>HYPERLINK("#'x-" &amp; factor_list_table[[#This Row],[Series Number]] &amp; "'!A1", "x-" &amp; factor_list_table[[#This Row],[Series Number]])</f>
        <v>x-606</v>
      </c>
      <c r="B66" s="63" t="s">
        <v>32</v>
      </c>
      <c r="C66" s="63" t="s">
        <v>197</v>
      </c>
      <c r="D66" s="63" t="s">
        <v>315</v>
      </c>
      <c r="E66" s="63" t="s">
        <v>331</v>
      </c>
      <c r="F66" s="63" t="s">
        <v>128</v>
      </c>
      <c r="G66" s="63" t="s">
        <v>332</v>
      </c>
      <c r="H66" s="63">
        <v>1</v>
      </c>
      <c r="I66" s="63">
        <v>606</v>
      </c>
      <c r="J66" s="63" t="s">
        <v>333</v>
      </c>
      <c r="K66" s="63" t="s">
        <v>334</v>
      </c>
      <c r="L66" s="63"/>
      <c r="M66" s="64">
        <v>45071</v>
      </c>
      <c r="N66" s="64"/>
      <c r="O66" s="63" t="s">
        <v>132</v>
      </c>
      <c r="P66" s="63" t="s">
        <v>46</v>
      </c>
    </row>
    <row r="67" spans="1:16" ht="63.75" x14ac:dyDescent="0.2">
      <c r="A67" s="62" t="str">
        <f>HYPERLINK("#'x-" &amp; factor_list_table[[#This Row],[Series Number]] &amp; "'!A1", "x-" &amp; factor_list_table[[#This Row],[Series Number]])</f>
        <v>x-607</v>
      </c>
      <c r="B67" s="63" t="s">
        <v>32</v>
      </c>
      <c r="C67" s="63" t="s">
        <v>197</v>
      </c>
      <c r="D67" s="63" t="s">
        <v>335</v>
      </c>
      <c r="E67" s="63" t="s">
        <v>336</v>
      </c>
      <c r="F67" s="63" t="s">
        <v>165</v>
      </c>
      <c r="G67" s="63" t="s">
        <v>337</v>
      </c>
      <c r="H67" s="63">
        <v>1</v>
      </c>
      <c r="I67" s="63">
        <v>607</v>
      </c>
      <c r="J67" s="63" t="s">
        <v>338</v>
      </c>
      <c r="K67" s="63" t="s">
        <v>339</v>
      </c>
      <c r="L67" s="63"/>
      <c r="M67" s="64">
        <v>45071</v>
      </c>
      <c r="N67" s="64"/>
      <c r="O67" s="63" t="s">
        <v>132</v>
      </c>
      <c r="P67" s="63" t="s">
        <v>46</v>
      </c>
    </row>
    <row r="68" spans="1:16" ht="63.75" x14ac:dyDescent="0.2">
      <c r="A68" s="62" t="str">
        <f>HYPERLINK("#'x-" &amp; factor_list_table[[#This Row],[Series Number]] &amp; "'!A1", "x-" &amp; factor_list_table[[#This Row],[Series Number]])</f>
        <v>x-607</v>
      </c>
      <c r="B68" s="63" t="s">
        <v>32</v>
      </c>
      <c r="C68" s="63" t="s">
        <v>197</v>
      </c>
      <c r="D68" s="63" t="s">
        <v>335</v>
      </c>
      <c r="E68" s="63" t="s">
        <v>340</v>
      </c>
      <c r="F68" s="63" t="s">
        <v>165</v>
      </c>
      <c r="G68" s="63" t="s">
        <v>337</v>
      </c>
      <c r="H68" s="63">
        <v>1</v>
      </c>
      <c r="I68" s="63">
        <v>607</v>
      </c>
      <c r="J68" s="63" t="s">
        <v>341</v>
      </c>
      <c r="K68" s="63" t="s">
        <v>339</v>
      </c>
      <c r="L68" s="63"/>
      <c r="M68" s="64">
        <v>45071</v>
      </c>
      <c r="N68" s="64"/>
      <c r="O68" s="63" t="s">
        <v>132</v>
      </c>
      <c r="P68" s="63" t="s">
        <v>46</v>
      </c>
    </row>
    <row r="69" spans="1:16" ht="63.75" x14ac:dyDescent="0.2">
      <c r="A69" s="62" t="str">
        <f>HYPERLINK("#'x-" &amp; factor_list_table[[#This Row],[Series Number]] &amp; "'!A1", "x-" &amp; factor_list_table[[#This Row],[Series Number]])</f>
        <v>x-608</v>
      </c>
      <c r="B69" s="63" t="s">
        <v>32</v>
      </c>
      <c r="C69" s="63" t="s">
        <v>197</v>
      </c>
      <c r="D69" s="63" t="s">
        <v>315</v>
      </c>
      <c r="E69" s="63" t="s">
        <v>342</v>
      </c>
      <c r="F69" s="63" t="s">
        <v>128</v>
      </c>
      <c r="G69" s="63" t="s">
        <v>129</v>
      </c>
      <c r="H69" s="63">
        <v>1</v>
      </c>
      <c r="I69" s="63">
        <v>608</v>
      </c>
      <c r="J69" s="63" t="s">
        <v>343</v>
      </c>
      <c r="K69" s="63" t="s">
        <v>321</v>
      </c>
      <c r="L69" s="63"/>
      <c r="M69" s="64">
        <v>45071</v>
      </c>
      <c r="N69" s="64"/>
      <c r="O69" s="63" t="s">
        <v>132</v>
      </c>
      <c r="P69" s="63" t="s">
        <v>46</v>
      </c>
    </row>
    <row r="70" spans="1:16" ht="63.75" x14ac:dyDescent="0.2">
      <c r="A70" s="62" t="str">
        <f>HYPERLINK("#'x-" &amp; factor_list_table[[#This Row],[Series Number]] &amp; "'!A1", "x-" &amp; factor_list_table[[#This Row],[Series Number]])</f>
        <v>x-609</v>
      </c>
      <c r="B70" s="63" t="s">
        <v>32</v>
      </c>
      <c r="C70" s="63" t="s">
        <v>197</v>
      </c>
      <c r="D70" s="63" t="s">
        <v>315</v>
      </c>
      <c r="E70" s="63" t="s">
        <v>344</v>
      </c>
      <c r="F70" s="63" t="s">
        <v>128</v>
      </c>
      <c r="G70" s="63" t="s">
        <v>129</v>
      </c>
      <c r="H70" s="63">
        <v>1</v>
      </c>
      <c r="I70" s="63">
        <v>609</v>
      </c>
      <c r="J70" s="63" t="s">
        <v>345</v>
      </c>
      <c r="K70" s="63" t="s">
        <v>324</v>
      </c>
      <c r="L70" s="63"/>
      <c r="M70" s="64">
        <v>45071</v>
      </c>
      <c r="N70" s="64"/>
      <c r="O70" s="63" t="s">
        <v>132</v>
      </c>
      <c r="P70" s="63" t="s">
        <v>46</v>
      </c>
    </row>
    <row r="71" spans="1:16" ht="63.75" x14ac:dyDescent="0.2">
      <c r="A71" s="62" t="str">
        <f>HYPERLINK("#'x-" &amp; factor_list_table[[#This Row],[Series Number]] &amp; "'!A1", "x-" &amp; factor_list_table[[#This Row],[Series Number]])</f>
        <v>x-610</v>
      </c>
      <c r="B71" s="63" t="s">
        <v>31</v>
      </c>
      <c r="C71" s="63" t="s">
        <v>125</v>
      </c>
      <c r="D71" s="63" t="s">
        <v>315</v>
      </c>
      <c r="E71" s="63" t="s">
        <v>346</v>
      </c>
      <c r="F71" s="63" t="s">
        <v>128</v>
      </c>
      <c r="G71" s="63" t="s">
        <v>337</v>
      </c>
      <c r="H71" s="63">
        <v>0</v>
      </c>
      <c r="I71" s="63">
        <v>610</v>
      </c>
      <c r="J71" s="63" t="s">
        <v>347</v>
      </c>
      <c r="K71" s="63" t="s">
        <v>334</v>
      </c>
      <c r="L71" s="63"/>
      <c r="M71" s="64">
        <v>45071</v>
      </c>
      <c r="N71" s="64"/>
      <c r="O71" s="63" t="s">
        <v>132</v>
      </c>
      <c r="P71" s="63" t="s">
        <v>46</v>
      </c>
    </row>
    <row r="72" spans="1:16" ht="63.75" x14ac:dyDescent="0.2">
      <c r="A72" s="62" t="str">
        <f>HYPERLINK("#'x-" &amp; factor_list_table[[#This Row],[Series Number]] &amp; "'!A1", "x-" &amp; factor_list_table[[#This Row],[Series Number]])</f>
        <v>x-611</v>
      </c>
      <c r="B72" s="63" t="s">
        <v>31</v>
      </c>
      <c r="C72" s="63" t="s">
        <v>125</v>
      </c>
      <c r="D72" s="63" t="s">
        <v>335</v>
      </c>
      <c r="E72" s="63" t="s">
        <v>348</v>
      </c>
      <c r="F72" s="63" t="s">
        <v>165</v>
      </c>
      <c r="G72" s="63" t="s">
        <v>337</v>
      </c>
      <c r="H72" s="63">
        <v>0</v>
      </c>
      <c r="I72" s="63">
        <v>611</v>
      </c>
      <c r="J72" s="63" t="s">
        <v>349</v>
      </c>
      <c r="K72" s="63" t="s">
        <v>339</v>
      </c>
      <c r="L72" s="63"/>
      <c r="M72" s="64">
        <v>45071</v>
      </c>
      <c r="N72" s="64"/>
      <c r="O72" s="63" t="s">
        <v>132</v>
      </c>
      <c r="P72" s="63" t="s">
        <v>46</v>
      </c>
    </row>
    <row r="73" spans="1:16" ht="63.75" x14ac:dyDescent="0.2">
      <c r="A73" s="62" t="str">
        <f>HYPERLINK("#'x-" &amp; factor_list_table[[#This Row],[Series Number]] &amp; "'!A1", "x-" &amp; factor_list_table[[#This Row],[Series Number]])</f>
        <v>x-612</v>
      </c>
      <c r="B73" s="63" t="s">
        <v>31</v>
      </c>
      <c r="C73" s="63" t="s">
        <v>125</v>
      </c>
      <c r="D73" s="63" t="s">
        <v>350</v>
      </c>
      <c r="E73" s="63" t="s">
        <v>351</v>
      </c>
      <c r="F73" s="63" t="s">
        <v>128</v>
      </c>
      <c r="G73" s="63" t="s">
        <v>174</v>
      </c>
      <c r="H73" s="63">
        <v>0</v>
      </c>
      <c r="I73" s="63">
        <v>612</v>
      </c>
      <c r="J73" s="63" t="s">
        <v>352</v>
      </c>
      <c r="K73" s="63" t="s">
        <v>353</v>
      </c>
      <c r="L73" s="63"/>
      <c r="M73" s="64">
        <v>45071</v>
      </c>
      <c r="N73" s="64"/>
      <c r="O73" s="63" t="s">
        <v>354</v>
      </c>
      <c r="P73" s="63" t="s">
        <v>46</v>
      </c>
    </row>
    <row r="74" spans="1:16" ht="63.75" x14ac:dyDescent="0.2">
      <c r="A74" s="62" t="str">
        <f>HYPERLINK("#'x-" &amp; factor_list_table[[#This Row],[Series Number]] &amp; "'!A1", "x-" &amp; factor_list_table[[#This Row],[Series Number]])</f>
        <v>x-613</v>
      </c>
      <c r="B74" s="63" t="s">
        <v>31</v>
      </c>
      <c r="C74" s="63" t="s">
        <v>125</v>
      </c>
      <c r="D74" s="63" t="s">
        <v>350</v>
      </c>
      <c r="E74" s="63" t="s">
        <v>355</v>
      </c>
      <c r="F74" s="63" t="s">
        <v>128</v>
      </c>
      <c r="G74" s="63" t="s">
        <v>174</v>
      </c>
      <c r="H74" s="63">
        <v>0</v>
      </c>
      <c r="I74" s="63">
        <v>613</v>
      </c>
      <c r="J74" s="63" t="s">
        <v>356</v>
      </c>
      <c r="K74" s="63" t="s">
        <v>357</v>
      </c>
      <c r="L74" s="63"/>
      <c r="M74" s="64">
        <v>45071</v>
      </c>
      <c r="N74" s="64"/>
      <c r="O74" s="63" t="s">
        <v>354</v>
      </c>
      <c r="P74" s="63" t="s">
        <v>46</v>
      </c>
    </row>
    <row r="75" spans="1:16" ht="63.75" x14ac:dyDescent="0.2">
      <c r="A75" s="62" t="str">
        <f>HYPERLINK("#'x-" &amp; factor_list_table[[#This Row],[Series Number]] &amp; "'!A1", "x-" &amp; factor_list_table[[#This Row],[Series Number]])</f>
        <v>x-614</v>
      </c>
      <c r="B75" s="63" t="s">
        <v>32</v>
      </c>
      <c r="C75" s="63" t="s">
        <v>197</v>
      </c>
      <c r="D75" s="63" t="s">
        <v>350</v>
      </c>
      <c r="E75" s="63" t="s">
        <v>358</v>
      </c>
      <c r="F75" s="63" t="s">
        <v>128</v>
      </c>
      <c r="G75" s="63" t="s">
        <v>174</v>
      </c>
      <c r="H75" s="63">
        <v>1</v>
      </c>
      <c r="I75" s="63">
        <v>614</v>
      </c>
      <c r="J75" s="63" t="s">
        <v>359</v>
      </c>
      <c r="K75" s="63" t="s">
        <v>360</v>
      </c>
      <c r="L75" s="63"/>
      <c r="M75" s="64">
        <v>45071</v>
      </c>
      <c r="N75" s="64"/>
      <c r="O75" s="63" t="s">
        <v>354</v>
      </c>
      <c r="P75" s="63" t="s">
        <v>46</v>
      </c>
    </row>
    <row r="76" spans="1:16" ht="63.75" x14ac:dyDescent="0.2">
      <c r="A76" s="62" t="str">
        <f>HYPERLINK("#'x-" &amp; factor_list_table[[#This Row],[Series Number]] &amp; "'!A1", "x-" &amp; factor_list_table[[#This Row],[Series Number]])</f>
        <v>x-615</v>
      </c>
      <c r="B76" s="63" t="s">
        <v>32</v>
      </c>
      <c r="C76" s="63" t="s">
        <v>197</v>
      </c>
      <c r="D76" s="63" t="s">
        <v>350</v>
      </c>
      <c r="E76" s="63" t="s">
        <v>355</v>
      </c>
      <c r="F76" s="63" t="s">
        <v>128</v>
      </c>
      <c r="G76" s="63" t="s">
        <v>174</v>
      </c>
      <c r="H76" s="63">
        <v>1</v>
      </c>
      <c r="I76" s="63">
        <v>615</v>
      </c>
      <c r="J76" s="63" t="s">
        <v>361</v>
      </c>
      <c r="K76" s="63" t="s">
        <v>362</v>
      </c>
      <c r="L76" s="63"/>
      <c r="M76" s="64">
        <v>45071</v>
      </c>
      <c r="N76" s="64"/>
      <c r="O76" s="63" t="s">
        <v>354</v>
      </c>
      <c r="P76" s="63" t="s">
        <v>46</v>
      </c>
    </row>
    <row r="77" spans="1:16" ht="63.75" x14ac:dyDescent="0.2">
      <c r="A77" s="62" t="str">
        <f>HYPERLINK("#'x-" &amp; factor_list_table[[#This Row],[Series Number]] &amp; "'!A1", "x-" &amp; factor_list_table[[#This Row],[Series Number]])</f>
        <v>x-616</v>
      </c>
      <c r="B77" s="63" t="s">
        <v>31</v>
      </c>
      <c r="C77" s="63" t="s">
        <v>125</v>
      </c>
      <c r="D77" s="63" t="s">
        <v>315</v>
      </c>
      <c r="E77" s="63" t="s">
        <v>164</v>
      </c>
      <c r="F77" s="63" t="s">
        <v>165</v>
      </c>
      <c r="G77" s="63" t="s">
        <v>166</v>
      </c>
      <c r="H77" s="63">
        <v>0</v>
      </c>
      <c r="I77" s="63">
        <v>616</v>
      </c>
      <c r="J77" s="63" t="s">
        <v>363</v>
      </c>
      <c r="K77" s="63" t="s">
        <v>330</v>
      </c>
      <c r="L77" s="63"/>
      <c r="M77" s="64">
        <v>45071</v>
      </c>
      <c r="N77" s="64"/>
      <c r="O77" s="63" t="s">
        <v>132</v>
      </c>
      <c r="P77" s="63" t="s">
        <v>46</v>
      </c>
    </row>
    <row r="78" spans="1:16" ht="63.75" x14ac:dyDescent="0.2">
      <c r="A78" s="62" t="str">
        <f>HYPERLINK("#'x-" &amp; factor_list_table[[#This Row],[Series Number]] &amp; "'!A1", "x-" &amp; factor_list_table[[#This Row],[Series Number]])</f>
        <v>x-617</v>
      </c>
      <c r="B78" s="63" t="s">
        <v>32</v>
      </c>
      <c r="C78" s="63" t="s">
        <v>152</v>
      </c>
      <c r="D78" s="63" t="s">
        <v>315</v>
      </c>
      <c r="E78" s="63" t="s">
        <v>169</v>
      </c>
      <c r="F78" s="63" t="s">
        <v>165</v>
      </c>
      <c r="G78" s="63" t="s">
        <v>166</v>
      </c>
      <c r="H78" s="63">
        <v>1</v>
      </c>
      <c r="I78" s="63">
        <v>617</v>
      </c>
      <c r="J78" s="63" t="s">
        <v>364</v>
      </c>
      <c r="K78" s="63" t="s">
        <v>365</v>
      </c>
      <c r="L78" s="63"/>
      <c r="M78" s="64">
        <v>45071</v>
      </c>
      <c r="N78" s="64"/>
      <c r="O78" s="63" t="s">
        <v>132</v>
      </c>
      <c r="P78" s="63" t="s">
        <v>46</v>
      </c>
    </row>
    <row r="79" spans="1:16" ht="63.75" x14ac:dyDescent="0.2">
      <c r="A79" s="62" t="str">
        <f>HYPERLINK("#'x-" &amp; factor_list_table[[#This Row],[Series Number]] &amp; "'!A1", "x-" &amp; factor_list_table[[#This Row],[Series Number]])</f>
        <v>x-701</v>
      </c>
      <c r="B79" s="63" t="s">
        <v>31</v>
      </c>
      <c r="C79" s="63" t="s">
        <v>125</v>
      </c>
      <c r="D79" s="63" t="s">
        <v>366</v>
      </c>
      <c r="E79" s="63" t="s">
        <v>367</v>
      </c>
      <c r="F79" s="63" t="s">
        <v>165</v>
      </c>
      <c r="G79" s="63" t="s">
        <v>368</v>
      </c>
      <c r="H79" s="63">
        <v>0</v>
      </c>
      <c r="I79" s="63">
        <v>701</v>
      </c>
      <c r="J79" s="63" t="s">
        <v>369</v>
      </c>
      <c r="K79" s="63" t="s">
        <v>370</v>
      </c>
      <c r="L79" s="63"/>
      <c r="M79" s="64">
        <v>45135</v>
      </c>
      <c r="N79" s="64"/>
      <c r="O79" s="63" t="s">
        <v>132</v>
      </c>
      <c r="P79" s="63" t="s">
        <v>46</v>
      </c>
    </row>
    <row r="80" spans="1:16" ht="63.75" x14ac:dyDescent="0.2">
      <c r="A80" s="62" t="str">
        <f>HYPERLINK("#'x-" &amp; factor_list_table[[#This Row],[Series Number]] &amp; "'!A1", "x-" &amp; factor_list_table[[#This Row],[Series Number]])</f>
        <v>x-702</v>
      </c>
      <c r="B80" s="63" t="s">
        <v>31</v>
      </c>
      <c r="C80" s="63" t="s">
        <v>125</v>
      </c>
      <c r="D80" s="63" t="s">
        <v>366</v>
      </c>
      <c r="E80" s="63" t="s">
        <v>371</v>
      </c>
      <c r="F80" s="63" t="s">
        <v>165</v>
      </c>
      <c r="G80" s="63" t="s">
        <v>368</v>
      </c>
      <c r="H80" s="63">
        <v>0</v>
      </c>
      <c r="I80" s="63">
        <v>702</v>
      </c>
      <c r="J80" s="63" t="s">
        <v>372</v>
      </c>
      <c r="K80" s="63" t="s">
        <v>373</v>
      </c>
      <c r="L80" s="63"/>
      <c r="M80" s="64">
        <v>45135</v>
      </c>
      <c r="N80" s="64"/>
      <c r="O80" s="63" t="s">
        <v>132</v>
      </c>
      <c r="P80" s="63" t="s">
        <v>46</v>
      </c>
    </row>
    <row r="81" spans="1:16" ht="63.75" x14ac:dyDescent="0.2">
      <c r="A81" s="62" t="str">
        <f>HYPERLINK("#'x-" &amp; factor_list_table[[#This Row],[Series Number]] &amp; "'!A1", "x-" &amp; factor_list_table[[#This Row],[Series Number]])</f>
        <v>x-703</v>
      </c>
      <c r="B81" s="63" t="s">
        <v>31</v>
      </c>
      <c r="C81" s="63" t="s">
        <v>125</v>
      </c>
      <c r="D81" s="63" t="s">
        <v>366</v>
      </c>
      <c r="E81" s="63" t="s">
        <v>374</v>
      </c>
      <c r="F81" s="63" t="s">
        <v>165</v>
      </c>
      <c r="G81" s="63" t="s">
        <v>368</v>
      </c>
      <c r="H81" s="63">
        <v>0</v>
      </c>
      <c r="I81" s="63">
        <v>703</v>
      </c>
      <c r="J81" s="63" t="s">
        <v>375</v>
      </c>
      <c r="K81" s="63" t="s">
        <v>376</v>
      </c>
      <c r="L81" s="63"/>
      <c r="M81" s="64">
        <v>45135</v>
      </c>
      <c r="N81" s="64"/>
      <c r="O81" s="63" t="s">
        <v>132</v>
      </c>
      <c r="P81" s="63" t="s">
        <v>46</v>
      </c>
    </row>
    <row r="82" spans="1:16" ht="63.75" x14ac:dyDescent="0.2">
      <c r="A82" s="62" t="str">
        <f>HYPERLINK("#'x-" &amp; factor_list_table[[#This Row],[Series Number]] &amp; "'!A1", "x-" &amp; factor_list_table[[#This Row],[Series Number]])</f>
        <v>x-704</v>
      </c>
      <c r="B82" s="63" t="s">
        <v>31</v>
      </c>
      <c r="C82" s="63" t="s">
        <v>125</v>
      </c>
      <c r="D82" s="63" t="s">
        <v>366</v>
      </c>
      <c r="E82" s="63" t="s">
        <v>377</v>
      </c>
      <c r="F82" s="63" t="s">
        <v>165</v>
      </c>
      <c r="G82" s="63" t="s">
        <v>368</v>
      </c>
      <c r="H82" s="63">
        <v>0</v>
      </c>
      <c r="I82" s="63">
        <v>704</v>
      </c>
      <c r="J82" s="63" t="s">
        <v>378</v>
      </c>
      <c r="K82" s="63" t="s">
        <v>379</v>
      </c>
      <c r="L82" s="63"/>
      <c r="M82" s="64">
        <v>45135</v>
      </c>
      <c r="N82" s="64"/>
      <c r="O82" s="63" t="s">
        <v>132</v>
      </c>
      <c r="P82" s="63" t="s">
        <v>46</v>
      </c>
    </row>
    <row r="83" spans="1:16" ht="63.75" x14ac:dyDescent="0.2">
      <c r="A83" s="62" t="str">
        <f>HYPERLINK("#'x-" &amp; factor_list_table[[#This Row],[Series Number]] &amp; "'!A1", "x-" &amp; factor_list_table[[#This Row],[Series Number]])</f>
        <v>x-705</v>
      </c>
      <c r="B83" s="63" t="s">
        <v>31</v>
      </c>
      <c r="C83" s="63" t="s">
        <v>125</v>
      </c>
      <c r="D83" s="63" t="s">
        <v>366</v>
      </c>
      <c r="E83" s="63" t="s">
        <v>380</v>
      </c>
      <c r="F83" s="63" t="s">
        <v>165</v>
      </c>
      <c r="G83" s="63" t="s">
        <v>368</v>
      </c>
      <c r="H83" s="63">
        <v>0</v>
      </c>
      <c r="I83" s="63">
        <v>705</v>
      </c>
      <c r="J83" s="63" t="s">
        <v>381</v>
      </c>
      <c r="K83" s="63" t="s">
        <v>382</v>
      </c>
      <c r="L83" s="63"/>
      <c r="M83" s="64">
        <v>45135</v>
      </c>
      <c r="N83" s="64"/>
      <c r="O83" s="63" t="s">
        <v>132</v>
      </c>
      <c r="P83" s="63" t="s">
        <v>46</v>
      </c>
    </row>
    <row r="84" spans="1:16" ht="63.75" x14ac:dyDescent="0.2">
      <c r="A84" s="62" t="str">
        <f>HYPERLINK("#'x-" &amp; factor_list_table[[#This Row],[Series Number]] &amp; "'!A1", "x-" &amp; factor_list_table[[#This Row],[Series Number]])</f>
        <v>x-706</v>
      </c>
      <c r="B84" s="63" t="s">
        <v>32</v>
      </c>
      <c r="C84" s="63" t="s">
        <v>236</v>
      </c>
      <c r="D84" s="63" t="s">
        <v>366</v>
      </c>
      <c r="E84" s="63" t="s">
        <v>383</v>
      </c>
      <c r="F84" s="63" t="s">
        <v>165</v>
      </c>
      <c r="G84" s="63" t="s">
        <v>368</v>
      </c>
      <c r="H84" s="63">
        <v>1</v>
      </c>
      <c r="I84" s="63">
        <v>706</v>
      </c>
      <c r="J84" s="63" t="s">
        <v>384</v>
      </c>
      <c r="K84" s="63" t="s">
        <v>385</v>
      </c>
      <c r="L84" s="63"/>
      <c r="M84" s="64">
        <v>45135</v>
      </c>
      <c r="N84" s="64"/>
      <c r="O84" s="63" t="s">
        <v>132</v>
      </c>
      <c r="P84" s="63" t="s">
        <v>46</v>
      </c>
    </row>
    <row r="85" spans="1:16" ht="63.75" x14ac:dyDescent="0.2">
      <c r="A85" s="62" t="str">
        <f>HYPERLINK("#'x-" &amp; factor_list_table[[#This Row],[Series Number]] &amp; "'!A1", "x-" &amp; factor_list_table[[#This Row],[Series Number]])</f>
        <v>x-707</v>
      </c>
      <c r="B85" s="63" t="s">
        <v>32</v>
      </c>
      <c r="C85" s="63" t="s">
        <v>236</v>
      </c>
      <c r="D85" s="63" t="s">
        <v>366</v>
      </c>
      <c r="E85" s="63" t="s">
        <v>386</v>
      </c>
      <c r="F85" s="63" t="s">
        <v>165</v>
      </c>
      <c r="G85" s="63" t="s">
        <v>368</v>
      </c>
      <c r="H85" s="63">
        <v>1</v>
      </c>
      <c r="I85" s="63">
        <v>707</v>
      </c>
      <c r="J85" s="63" t="s">
        <v>387</v>
      </c>
      <c r="K85" s="63" t="s">
        <v>388</v>
      </c>
      <c r="L85" s="63"/>
      <c r="M85" s="64">
        <v>45135</v>
      </c>
      <c r="N85" s="64"/>
      <c r="O85" s="63" t="s">
        <v>132</v>
      </c>
      <c r="P85" s="63" t="s">
        <v>46</v>
      </c>
    </row>
    <row r="86" spans="1:16" ht="63.75" x14ac:dyDescent="0.2">
      <c r="A86" s="62" t="str">
        <f>HYPERLINK("#'x-" &amp; factor_list_table[[#This Row],[Series Number]] &amp; "'!A1", "x-" &amp; factor_list_table[[#This Row],[Series Number]])</f>
        <v>x-708</v>
      </c>
      <c r="B86" s="63" t="s">
        <v>32</v>
      </c>
      <c r="C86" s="63" t="s">
        <v>152</v>
      </c>
      <c r="D86" s="63" t="s">
        <v>366</v>
      </c>
      <c r="E86" s="63" t="s">
        <v>389</v>
      </c>
      <c r="F86" s="63" t="s">
        <v>165</v>
      </c>
      <c r="G86" s="63" t="s">
        <v>368</v>
      </c>
      <c r="H86" s="63">
        <v>1</v>
      </c>
      <c r="I86" s="63">
        <v>708</v>
      </c>
      <c r="J86" s="63" t="s">
        <v>390</v>
      </c>
      <c r="K86" s="63" t="s">
        <v>391</v>
      </c>
      <c r="L86" s="63"/>
      <c r="M86" s="64">
        <v>45135</v>
      </c>
      <c r="N86" s="64"/>
      <c r="O86" s="63" t="s">
        <v>132</v>
      </c>
      <c r="P86" s="63" t="s">
        <v>46</v>
      </c>
    </row>
    <row r="87" spans="1:16" ht="63.75" x14ac:dyDescent="0.2">
      <c r="A87" s="62" t="str">
        <f>HYPERLINK("#'x-" &amp; factor_list_table[[#This Row],[Series Number]] &amp; "'!A1", "x-" &amp; factor_list_table[[#This Row],[Series Number]])</f>
        <v>x-709</v>
      </c>
      <c r="B87" s="63" t="s">
        <v>32</v>
      </c>
      <c r="C87" s="63" t="s">
        <v>152</v>
      </c>
      <c r="D87" s="63" t="s">
        <v>366</v>
      </c>
      <c r="E87" s="63" t="s">
        <v>392</v>
      </c>
      <c r="F87" s="63" t="s">
        <v>165</v>
      </c>
      <c r="G87" s="63" t="s">
        <v>368</v>
      </c>
      <c r="H87" s="63">
        <v>1</v>
      </c>
      <c r="I87" s="63">
        <v>709</v>
      </c>
      <c r="J87" s="63" t="s">
        <v>393</v>
      </c>
      <c r="K87" s="63" t="s">
        <v>394</v>
      </c>
      <c r="L87" s="63"/>
      <c r="M87" s="64">
        <v>45135</v>
      </c>
      <c r="N87" s="64"/>
      <c r="O87" s="63" t="s">
        <v>132</v>
      </c>
      <c r="P87" s="63" t="s">
        <v>46</v>
      </c>
    </row>
    <row r="88" spans="1:16" ht="63.75" x14ac:dyDescent="0.2">
      <c r="A88" s="62" t="str">
        <f>HYPERLINK("#'x-" &amp; factor_list_table[[#This Row],[Series Number]] &amp; "'!A1", "x-" &amp; factor_list_table[[#This Row],[Series Number]])</f>
        <v>x-710</v>
      </c>
      <c r="B88" s="63" t="s">
        <v>32</v>
      </c>
      <c r="C88" s="63" t="s">
        <v>145</v>
      </c>
      <c r="D88" s="63" t="s">
        <v>366</v>
      </c>
      <c r="E88" s="63" t="s">
        <v>395</v>
      </c>
      <c r="F88" s="63" t="s">
        <v>165</v>
      </c>
      <c r="G88" s="63" t="s">
        <v>368</v>
      </c>
      <c r="H88" s="63">
        <v>1</v>
      </c>
      <c r="I88" s="63">
        <v>710</v>
      </c>
      <c r="J88" s="63" t="s">
        <v>396</v>
      </c>
      <c r="K88" s="63" t="s">
        <v>397</v>
      </c>
      <c r="L88" s="63"/>
      <c r="M88" s="64">
        <v>45135</v>
      </c>
      <c r="N88" s="64"/>
      <c r="O88" s="63" t="s">
        <v>132</v>
      </c>
      <c r="P88" s="63" t="s">
        <v>46</v>
      </c>
    </row>
    <row r="89" spans="1:16" ht="63.75" x14ac:dyDescent="0.2">
      <c r="A89" s="62" t="str">
        <f>HYPERLINK("#'x-" &amp; factor_list_table[[#This Row],[Series Number]] &amp; "'!A1", "x-" &amp; factor_list_table[[#This Row],[Series Number]])</f>
        <v>x-711</v>
      </c>
      <c r="B89" s="63" t="s">
        <v>32</v>
      </c>
      <c r="C89" s="63" t="s">
        <v>145</v>
      </c>
      <c r="D89" s="63" t="s">
        <v>366</v>
      </c>
      <c r="E89" s="63" t="s">
        <v>398</v>
      </c>
      <c r="F89" s="63" t="s">
        <v>165</v>
      </c>
      <c r="G89" s="63" t="s">
        <v>368</v>
      </c>
      <c r="H89" s="63">
        <v>1</v>
      </c>
      <c r="I89" s="63">
        <v>711</v>
      </c>
      <c r="J89" s="63" t="s">
        <v>399</v>
      </c>
      <c r="K89" s="63" t="s">
        <v>400</v>
      </c>
      <c r="L89" s="63"/>
      <c r="M89" s="64">
        <v>45135</v>
      </c>
      <c r="N89" s="64"/>
      <c r="O89" s="63" t="s">
        <v>132</v>
      </c>
      <c r="P89" s="63" t="s">
        <v>46</v>
      </c>
    </row>
    <row r="90" spans="1:16" ht="63.75" x14ac:dyDescent="0.2">
      <c r="A90" s="62" t="str">
        <f>HYPERLINK("#'x-" &amp; factor_list_table[[#This Row],[Series Number]] &amp; "'!A1", "x-" &amp; factor_list_table[[#This Row],[Series Number]])</f>
        <v>x-712</v>
      </c>
      <c r="B90" s="63" t="s">
        <v>32</v>
      </c>
      <c r="C90" s="63" t="s">
        <v>401</v>
      </c>
      <c r="D90" s="63" t="s">
        <v>366</v>
      </c>
      <c r="E90" s="63" t="s">
        <v>402</v>
      </c>
      <c r="F90" s="63" t="s">
        <v>165</v>
      </c>
      <c r="G90" s="63" t="s">
        <v>368</v>
      </c>
      <c r="H90" s="63">
        <v>1</v>
      </c>
      <c r="I90" s="63">
        <v>712</v>
      </c>
      <c r="J90" s="63" t="s">
        <v>403</v>
      </c>
      <c r="K90" s="63" t="s">
        <v>385</v>
      </c>
      <c r="L90" s="63"/>
      <c r="M90" s="64">
        <v>45135</v>
      </c>
      <c r="N90" s="64"/>
      <c r="O90" s="63" t="s">
        <v>132</v>
      </c>
      <c r="P90" s="63" t="s">
        <v>46</v>
      </c>
    </row>
    <row r="91" spans="1:16" ht="63.75" x14ac:dyDescent="0.2">
      <c r="A91" s="62" t="str">
        <f>HYPERLINK("#'x-" &amp; factor_list_table[[#This Row],[Series Number]] &amp; "'!A1", "x-" &amp; factor_list_table[[#This Row],[Series Number]])</f>
        <v>x-713</v>
      </c>
      <c r="B91" s="63" t="s">
        <v>32</v>
      </c>
      <c r="C91" s="63" t="s">
        <v>401</v>
      </c>
      <c r="D91" s="63" t="s">
        <v>366</v>
      </c>
      <c r="E91" s="63" t="s">
        <v>404</v>
      </c>
      <c r="F91" s="63" t="s">
        <v>165</v>
      </c>
      <c r="G91" s="63" t="s">
        <v>368</v>
      </c>
      <c r="H91" s="63">
        <v>1</v>
      </c>
      <c r="I91" s="63">
        <v>713</v>
      </c>
      <c r="J91" s="63" t="s">
        <v>405</v>
      </c>
      <c r="K91" s="63" t="s">
        <v>388</v>
      </c>
      <c r="L91" s="63"/>
      <c r="M91" s="64">
        <v>45135</v>
      </c>
      <c r="N91" s="64"/>
      <c r="O91" s="63" t="s">
        <v>132</v>
      </c>
      <c r="P91" s="63" t="s">
        <v>46</v>
      </c>
    </row>
    <row r="92" spans="1:16" ht="63.75" x14ac:dyDescent="0.2">
      <c r="A92" s="62" t="str">
        <f>HYPERLINK("#'x-" &amp; factor_list_table[[#This Row],[Series Number]] &amp; "'!A1", "x-" &amp; factor_list_table[[#This Row],[Series Number]])</f>
        <v>x-714</v>
      </c>
      <c r="B92" s="63" t="s">
        <v>31</v>
      </c>
      <c r="C92" s="63" t="s">
        <v>125</v>
      </c>
      <c r="D92" s="63" t="s">
        <v>406</v>
      </c>
      <c r="E92" s="63" t="s">
        <v>407</v>
      </c>
      <c r="F92" s="63" t="s">
        <v>408</v>
      </c>
      <c r="G92" s="63" t="s">
        <v>129</v>
      </c>
      <c r="H92" s="63">
        <v>0</v>
      </c>
      <c r="I92" s="63">
        <v>714</v>
      </c>
      <c r="J92" s="63" t="s">
        <v>409</v>
      </c>
      <c r="K92" s="63" t="s">
        <v>410</v>
      </c>
      <c r="L92" s="63"/>
      <c r="M92" s="64">
        <v>45184</v>
      </c>
      <c r="N92" s="64"/>
      <c r="O92" s="63" t="s">
        <v>132</v>
      </c>
      <c r="P92" s="63" t="s">
        <v>46</v>
      </c>
    </row>
    <row r="93" spans="1:16" ht="63.75" x14ac:dyDescent="0.2">
      <c r="A93" s="62" t="str">
        <f>HYPERLINK("#'x-" &amp; factor_list_table[[#This Row],[Series Number]] &amp; "'!A1", "x-" &amp; factor_list_table[[#This Row],[Series Number]])</f>
        <v>x-715</v>
      </c>
      <c r="B93" s="63" t="s">
        <v>31</v>
      </c>
      <c r="C93" s="63" t="s">
        <v>125</v>
      </c>
      <c r="D93" s="63" t="s">
        <v>406</v>
      </c>
      <c r="E93" s="63" t="s">
        <v>411</v>
      </c>
      <c r="F93" s="63" t="s">
        <v>408</v>
      </c>
      <c r="G93" s="63" t="s">
        <v>129</v>
      </c>
      <c r="H93" s="63">
        <v>0</v>
      </c>
      <c r="I93" s="63">
        <v>715</v>
      </c>
      <c r="J93" s="63" t="s">
        <v>412</v>
      </c>
      <c r="K93" s="63" t="s">
        <v>413</v>
      </c>
      <c r="L93" s="63"/>
      <c r="M93" s="64">
        <v>45184</v>
      </c>
      <c r="N93" s="64"/>
      <c r="O93" s="63" t="s">
        <v>132</v>
      </c>
      <c r="P93" s="63" t="s">
        <v>46</v>
      </c>
    </row>
    <row r="94" spans="1:16" ht="63.75" x14ac:dyDescent="0.2">
      <c r="A94" s="62" t="str">
        <f>HYPERLINK("#'x-" &amp; factor_list_table[[#This Row],[Series Number]] &amp; "'!A1", "x-" &amp; factor_list_table[[#This Row],[Series Number]])</f>
        <v>x-716</v>
      </c>
      <c r="B94" s="63" t="s">
        <v>31</v>
      </c>
      <c r="C94" s="63" t="s">
        <v>125</v>
      </c>
      <c r="D94" s="63" t="s">
        <v>406</v>
      </c>
      <c r="E94" s="63" t="s">
        <v>414</v>
      </c>
      <c r="F94" s="63" t="s">
        <v>408</v>
      </c>
      <c r="G94" s="63" t="s">
        <v>129</v>
      </c>
      <c r="H94" s="63">
        <v>0</v>
      </c>
      <c r="I94" s="63">
        <v>716</v>
      </c>
      <c r="J94" s="63" t="s">
        <v>415</v>
      </c>
      <c r="K94" s="63" t="s">
        <v>416</v>
      </c>
      <c r="L94" s="63"/>
      <c r="M94" s="64">
        <v>45184</v>
      </c>
      <c r="N94" s="64"/>
      <c r="O94" s="63" t="s">
        <v>132</v>
      </c>
      <c r="P94" s="63" t="s">
        <v>46</v>
      </c>
    </row>
    <row r="95" spans="1:16" ht="63.75" x14ac:dyDescent="0.2">
      <c r="A95" s="62" t="str">
        <f>HYPERLINK("#'x-" &amp; factor_list_table[[#This Row],[Series Number]] &amp; "'!A1", "x-" &amp; factor_list_table[[#This Row],[Series Number]])</f>
        <v>x-717</v>
      </c>
      <c r="B95" s="63" t="s">
        <v>31</v>
      </c>
      <c r="C95" s="63" t="s">
        <v>125</v>
      </c>
      <c r="D95" s="63" t="s">
        <v>406</v>
      </c>
      <c r="E95" s="63" t="s">
        <v>417</v>
      </c>
      <c r="F95" s="63" t="s">
        <v>408</v>
      </c>
      <c r="G95" s="63" t="s">
        <v>129</v>
      </c>
      <c r="H95" s="63">
        <v>0</v>
      </c>
      <c r="I95" s="63">
        <v>717</v>
      </c>
      <c r="J95" s="63" t="s">
        <v>418</v>
      </c>
      <c r="K95" s="63" t="s">
        <v>419</v>
      </c>
      <c r="L95" s="63"/>
      <c r="M95" s="64">
        <v>45184</v>
      </c>
      <c r="N95" s="64"/>
      <c r="O95" s="63" t="s">
        <v>132</v>
      </c>
      <c r="P95" s="63" t="s">
        <v>46</v>
      </c>
    </row>
    <row r="96" spans="1:16" ht="63.75" x14ac:dyDescent="0.2">
      <c r="A96" s="62" t="str">
        <f>HYPERLINK("#'x-" &amp; factor_list_table[[#This Row],[Series Number]] &amp; "'!A1", "x-" &amp; factor_list_table[[#This Row],[Series Number]])</f>
        <v>x-718</v>
      </c>
      <c r="B96" s="63" t="s">
        <v>31</v>
      </c>
      <c r="C96" s="63" t="s">
        <v>125</v>
      </c>
      <c r="D96" s="63" t="s">
        <v>406</v>
      </c>
      <c r="E96" s="63" t="s">
        <v>420</v>
      </c>
      <c r="F96" s="63" t="s">
        <v>408</v>
      </c>
      <c r="G96" s="63" t="s">
        <v>129</v>
      </c>
      <c r="H96" s="63">
        <v>0</v>
      </c>
      <c r="I96" s="63">
        <v>718</v>
      </c>
      <c r="J96" s="63" t="s">
        <v>421</v>
      </c>
      <c r="K96" s="63" t="s">
        <v>422</v>
      </c>
      <c r="L96" s="63"/>
      <c r="M96" s="64">
        <v>45184</v>
      </c>
      <c r="N96" s="64"/>
      <c r="O96" s="63" t="s">
        <v>132</v>
      </c>
      <c r="P96" s="63" t="s">
        <v>46</v>
      </c>
    </row>
    <row r="97" spans="1:16" ht="63.75" x14ac:dyDescent="0.2">
      <c r="A97" s="62" t="str">
        <f>HYPERLINK("#'x-" &amp; factor_list_table[[#This Row],[Series Number]] &amp; "'!A1", "x-" &amp; factor_list_table[[#This Row],[Series Number]])</f>
        <v>x-719</v>
      </c>
      <c r="B97" s="63" t="s">
        <v>31</v>
      </c>
      <c r="C97" s="63" t="s">
        <v>125</v>
      </c>
      <c r="D97" s="63" t="s">
        <v>406</v>
      </c>
      <c r="E97" s="63" t="s">
        <v>423</v>
      </c>
      <c r="F97" s="63" t="s">
        <v>408</v>
      </c>
      <c r="G97" s="63" t="s">
        <v>129</v>
      </c>
      <c r="H97" s="63">
        <v>0</v>
      </c>
      <c r="I97" s="63">
        <v>719</v>
      </c>
      <c r="J97" s="63" t="s">
        <v>424</v>
      </c>
      <c r="K97" s="63" t="s">
        <v>425</v>
      </c>
      <c r="L97" s="63"/>
      <c r="M97" s="64">
        <v>45184</v>
      </c>
      <c r="N97" s="64"/>
      <c r="O97" s="63" t="s">
        <v>132</v>
      </c>
      <c r="P97" s="63" t="s">
        <v>46</v>
      </c>
    </row>
    <row r="98" spans="1:16" ht="63.75" x14ac:dyDescent="0.2">
      <c r="A98" s="62" t="str">
        <f>HYPERLINK("#'x-" &amp; factor_list_table[[#This Row],[Series Number]] &amp; "'!A1", "x-" &amp; factor_list_table[[#This Row],[Series Number]])</f>
        <v>x-720</v>
      </c>
      <c r="B98" s="63" t="s">
        <v>31</v>
      </c>
      <c r="C98" s="63" t="s">
        <v>125</v>
      </c>
      <c r="D98" s="63" t="s">
        <v>406</v>
      </c>
      <c r="E98" s="63" t="s">
        <v>426</v>
      </c>
      <c r="F98" s="63" t="s">
        <v>408</v>
      </c>
      <c r="G98" s="63" t="s">
        <v>129</v>
      </c>
      <c r="H98" s="63">
        <v>0</v>
      </c>
      <c r="I98" s="63">
        <v>720</v>
      </c>
      <c r="J98" s="63" t="s">
        <v>427</v>
      </c>
      <c r="K98" s="63" t="s">
        <v>428</v>
      </c>
      <c r="L98" s="63"/>
      <c r="M98" s="64">
        <v>45184</v>
      </c>
      <c r="N98" s="64"/>
      <c r="O98" s="63" t="s">
        <v>132</v>
      </c>
      <c r="P98" s="63" t="s">
        <v>46</v>
      </c>
    </row>
    <row r="99" spans="1:16" ht="63.75" x14ac:dyDescent="0.2">
      <c r="A99" s="62" t="str">
        <f>HYPERLINK("#'x-" &amp; factor_list_table[[#This Row],[Series Number]] &amp; "'!A1", "x-" &amp; factor_list_table[[#This Row],[Series Number]])</f>
        <v>x-721</v>
      </c>
      <c r="B99" s="63" t="s">
        <v>31</v>
      </c>
      <c r="C99" s="63" t="s">
        <v>125</v>
      </c>
      <c r="D99" s="63" t="s">
        <v>406</v>
      </c>
      <c r="E99" s="63" t="s">
        <v>429</v>
      </c>
      <c r="F99" s="63" t="s">
        <v>408</v>
      </c>
      <c r="G99" s="63" t="s">
        <v>129</v>
      </c>
      <c r="H99" s="63">
        <v>0</v>
      </c>
      <c r="I99" s="63">
        <v>721</v>
      </c>
      <c r="J99" s="63" t="s">
        <v>430</v>
      </c>
      <c r="K99" s="63" t="s">
        <v>431</v>
      </c>
      <c r="L99" s="63"/>
      <c r="M99" s="64">
        <v>45184</v>
      </c>
      <c r="N99" s="64"/>
      <c r="O99" s="63" t="s">
        <v>132</v>
      </c>
      <c r="P99" s="63" t="s">
        <v>46</v>
      </c>
    </row>
    <row r="100" spans="1:16" ht="63.75" x14ac:dyDescent="0.2">
      <c r="A100" s="62" t="str">
        <f>HYPERLINK("#'x-" &amp; factor_list_table[[#This Row],[Series Number]] &amp; "'!A1", "x-" &amp; factor_list_table[[#This Row],[Series Number]])</f>
        <v>x-725</v>
      </c>
      <c r="B100" s="63" t="s">
        <v>32</v>
      </c>
      <c r="C100" s="63" t="s">
        <v>156</v>
      </c>
      <c r="D100" s="63" t="s">
        <v>406</v>
      </c>
      <c r="E100" s="63" t="s">
        <v>432</v>
      </c>
      <c r="F100" s="63" t="s">
        <v>165</v>
      </c>
      <c r="G100" s="63" t="s">
        <v>129</v>
      </c>
      <c r="H100" s="63">
        <v>1</v>
      </c>
      <c r="I100" s="63">
        <v>725</v>
      </c>
      <c r="J100" s="63" t="s">
        <v>433</v>
      </c>
      <c r="K100" s="63" t="s">
        <v>434</v>
      </c>
      <c r="L100" s="63"/>
      <c r="M100" s="64">
        <v>45184</v>
      </c>
      <c r="N100" s="64"/>
      <c r="O100" s="63" t="s">
        <v>132</v>
      </c>
      <c r="P100" s="63" t="s">
        <v>46</v>
      </c>
    </row>
    <row r="101" spans="1:16" ht="63.75" x14ac:dyDescent="0.2">
      <c r="A101" s="62" t="str">
        <f>HYPERLINK("#'x-" &amp; factor_list_table[[#This Row],[Series Number]] &amp; "'!A1", "x-" &amp; factor_list_table[[#This Row],[Series Number]])</f>
        <v>x-726</v>
      </c>
      <c r="B101" s="63" t="s">
        <v>32</v>
      </c>
      <c r="C101" s="63" t="s">
        <v>160</v>
      </c>
      <c r="D101" s="63" t="s">
        <v>406</v>
      </c>
      <c r="E101" s="63" t="s">
        <v>435</v>
      </c>
      <c r="F101" s="63" t="s">
        <v>165</v>
      </c>
      <c r="G101" s="63" t="s">
        <v>129</v>
      </c>
      <c r="H101" s="63">
        <v>1</v>
      </c>
      <c r="I101" s="63">
        <v>726</v>
      </c>
      <c r="J101" s="63" t="s">
        <v>436</v>
      </c>
      <c r="K101" s="63" t="s">
        <v>437</v>
      </c>
      <c r="L101" s="63"/>
      <c r="M101" s="64">
        <v>45184</v>
      </c>
      <c r="N101" s="64"/>
      <c r="O101" s="63" t="s">
        <v>132</v>
      </c>
      <c r="P101" s="63" t="s">
        <v>46</v>
      </c>
    </row>
    <row r="102" spans="1:16" ht="63.75" x14ac:dyDescent="0.2">
      <c r="A102" s="62" t="str">
        <f>HYPERLINK("#'x-" &amp; factor_list_table[[#This Row],[Series Number]] &amp; "'!A1", "x-" &amp; factor_list_table[[#This Row],[Series Number]])</f>
        <v>x-727</v>
      </c>
      <c r="B102" s="63" t="s">
        <v>32</v>
      </c>
      <c r="C102" s="63" t="s">
        <v>152</v>
      </c>
      <c r="D102" s="63" t="s">
        <v>406</v>
      </c>
      <c r="E102" s="63" t="s">
        <v>438</v>
      </c>
      <c r="F102" s="63" t="s">
        <v>408</v>
      </c>
      <c r="G102" s="63" t="s">
        <v>129</v>
      </c>
      <c r="H102" s="63">
        <v>1</v>
      </c>
      <c r="I102" s="63">
        <v>727</v>
      </c>
      <c r="J102" s="63" t="s">
        <v>439</v>
      </c>
      <c r="K102" s="63" t="s">
        <v>440</v>
      </c>
      <c r="L102" s="63"/>
      <c r="M102" s="64">
        <v>45184</v>
      </c>
      <c r="N102" s="64"/>
      <c r="O102" s="63" t="s">
        <v>132</v>
      </c>
      <c r="P102" s="63" t="s">
        <v>46</v>
      </c>
    </row>
    <row r="103" spans="1:16" ht="63.75" x14ac:dyDescent="0.2">
      <c r="A103" s="62" t="str">
        <f>HYPERLINK("#'x-" &amp; factor_list_table[[#This Row],[Series Number]] &amp; "'!A1", "x-" &amp; factor_list_table[[#This Row],[Series Number]])</f>
        <v>x-728</v>
      </c>
      <c r="B103" s="63" t="s">
        <v>31</v>
      </c>
      <c r="C103" s="63" t="s">
        <v>125</v>
      </c>
      <c r="D103" s="63" t="s">
        <v>406</v>
      </c>
      <c r="E103" s="63" t="s">
        <v>441</v>
      </c>
      <c r="F103" s="63" t="s">
        <v>165</v>
      </c>
      <c r="G103" s="63" t="s">
        <v>187</v>
      </c>
      <c r="H103" s="63">
        <v>0</v>
      </c>
      <c r="I103" s="63">
        <v>728</v>
      </c>
      <c r="J103" s="63" t="s">
        <v>442</v>
      </c>
      <c r="K103" s="63" t="s">
        <v>443</v>
      </c>
      <c r="L103" s="63"/>
      <c r="M103" s="64">
        <v>45184</v>
      </c>
      <c r="N103" s="64"/>
      <c r="O103" s="63" t="s">
        <v>132</v>
      </c>
      <c r="P103" s="63" t="s">
        <v>46</v>
      </c>
    </row>
    <row r="104" spans="1:16" ht="63.75" x14ac:dyDescent="0.2">
      <c r="A104" s="62" t="str">
        <f>HYPERLINK("#'x-" &amp; factor_list_table[[#This Row],[Series Number]] &amp; "'!A1", "x-" &amp; factor_list_table[[#This Row],[Series Number]])</f>
        <v>x-729</v>
      </c>
      <c r="B104" s="63" t="s">
        <v>32</v>
      </c>
      <c r="C104" s="63" t="s">
        <v>444</v>
      </c>
      <c r="D104" s="63" t="s">
        <v>406</v>
      </c>
      <c r="E104" s="63" t="s">
        <v>445</v>
      </c>
      <c r="F104" s="63" t="s">
        <v>165</v>
      </c>
      <c r="G104" s="63" t="s">
        <v>187</v>
      </c>
      <c r="H104" s="63">
        <v>1</v>
      </c>
      <c r="I104" s="63">
        <v>729</v>
      </c>
      <c r="J104" s="63" t="s">
        <v>446</v>
      </c>
      <c r="K104" s="63" t="s">
        <v>447</v>
      </c>
      <c r="L104" s="63"/>
      <c r="M104" s="64">
        <v>45184</v>
      </c>
      <c r="N104" s="64"/>
      <c r="O104" s="63" t="s">
        <v>132</v>
      </c>
      <c r="P104" s="63" t="s">
        <v>46</v>
      </c>
    </row>
    <row r="105" spans="1:16" ht="63.75" x14ac:dyDescent="0.2">
      <c r="A105" s="62" t="str">
        <f>HYPERLINK("#'x-" &amp; factor_list_table[[#This Row],[Series Number]] &amp; "'!A1", "x-" &amp; factor_list_table[[#This Row],[Series Number]])</f>
        <v>x-730</v>
      </c>
      <c r="B105" s="63" t="s">
        <v>31</v>
      </c>
      <c r="C105" s="63" t="s">
        <v>125</v>
      </c>
      <c r="D105" s="63" t="s">
        <v>448</v>
      </c>
      <c r="E105" s="63" t="s">
        <v>449</v>
      </c>
      <c r="F105" s="63" t="s">
        <v>165</v>
      </c>
      <c r="G105" s="63" t="s">
        <v>450</v>
      </c>
      <c r="H105" s="63">
        <v>0</v>
      </c>
      <c r="I105" s="63">
        <v>730</v>
      </c>
      <c r="J105" s="63" t="s">
        <v>451</v>
      </c>
      <c r="K105" s="63" t="s">
        <v>452</v>
      </c>
      <c r="L105" s="63"/>
      <c r="M105" s="64">
        <v>45184</v>
      </c>
      <c r="N105" s="64"/>
      <c r="O105" s="63" t="s">
        <v>132</v>
      </c>
      <c r="P105" s="63" t="s">
        <v>46</v>
      </c>
    </row>
    <row r="106" spans="1:16" ht="63.75" x14ac:dyDescent="0.2">
      <c r="A106" s="62" t="str">
        <f>HYPERLINK("#'x-" &amp; factor_list_table[[#This Row],[Series Number]] &amp; "'!A1", "x-" &amp; factor_list_table[[#This Row],[Series Number]])</f>
        <v>x-730</v>
      </c>
      <c r="B106" s="63" t="s">
        <v>31</v>
      </c>
      <c r="C106" s="63" t="s">
        <v>125</v>
      </c>
      <c r="D106" s="63" t="s">
        <v>448</v>
      </c>
      <c r="E106" s="63" t="s">
        <v>453</v>
      </c>
      <c r="F106" s="63" t="s">
        <v>165</v>
      </c>
      <c r="G106" s="63" t="s">
        <v>450</v>
      </c>
      <c r="H106" s="63">
        <v>0</v>
      </c>
      <c r="I106" s="63">
        <v>730</v>
      </c>
      <c r="J106" s="63" t="s">
        <v>454</v>
      </c>
      <c r="K106" s="63" t="s">
        <v>452</v>
      </c>
      <c r="L106" s="63"/>
      <c r="M106" s="64">
        <v>45184</v>
      </c>
      <c r="N106" s="64"/>
      <c r="O106" s="63" t="s">
        <v>132</v>
      </c>
      <c r="P106" s="63" t="s">
        <v>46</v>
      </c>
    </row>
    <row r="107" spans="1:16" ht="63.75" x14ac:dyDescent="0.2">
      <c r="A107" s="62" t="str">
        <f>HYPERLINK("#'x-" &amp; factor_list_table[[#This Row],[Series Number]] &amp; "'!A1", "x-" &amp; factor_list_table[[#This Row],[Series Number]])</f>
        <v>x-730</v>
      </c>
      <c r="B107" s="63" t="s">
        <v>31</v>
      </c>
      <c r="C107" s="63" t="s">
        <v>125</v>
      </c>
      <c r="D107" s="63" t="s">
        <v>448</v>
      </c>
      <c r="E107" s="63" t="s">
        <v>455</v>
      </c>
      <c r="F107" s="63" t="s">
        <v>165</v>
      </c>
      <c r="G107" s="63" t="s">
        <v>450</v>
      </c>
      <c r="H107" s="63">
        <v>0</v>
      </c>
      <c r="I107" s="63">
        <v>730</v>
      </c>
      <c r="J107" s="63" t="s">
        <v>456</v>
      </c>
      <c r="K107" s="63" t="s">
        <v>452</v>
      </c>
      <c r="L107" s="63"/>
      <c r="M107" s="64">
        <v>45184</v>
      </c>
      <c r="N107" s="64"/>
      <c r="O107" s="63" t="s">
        <v>132</v>
      </c>
      <c r="P107" s="63" t="s">
        <v>46</v>
      </c>
    </row>
    <row r="108" spans="1:16" ht="63.75" x14ac:dyDescent="0.2">
      <c r="A108" s="62" t="str">
        <f>HYPERLINK("#'x-" &amp; factor_list_table[[#This Row],[Series Number]] &amp; "'!A1", "x-" &amp; factor_list_table[[#This Row],[Series Number]])</f>
        <v>x-730</v>
      </c>
      <c r="B108" s="63" t="s">
        <v>31</v>
      </c>
      <c r="C108" s="63" t="s">
        <v>125</v>
      </c>
      <c r="D108" s="63" t="s">
        <v>448</v>
      </c>
      <c r="E108" s="63" t="s">
        <v>457</v>
      </c>
      <c r="F108" s="63" t="s">
        <v>165</v>
      </c>
      <c r="G108" s="63" t="s">
        <v>458</v>
      </c>
      <c r="H108" s="63">
        <v>0</v>
      </c>
      <c r="I108" s="63">
        <v>730</v>
      </c>
      <c r="J108" s="63" t="s">
        <v>459</v>
      </c>
      <c r="K108" s="63" t="s">
        <v>452</v>
      </c>
      <c r="L108" s="63"/>
      <c r="M108" s="64">
        <v>45184</v>
      </c>
      <c r="N108" s="64"/>
      <c r="O108" s="63" t="s">
        <v>132</v>
      </c>
      <c r="P108" s="63" t="s">
        <v>46</v>
      </c>
    </row>
    <row r="109" spans="1:16" ht="63.75" x14ac:dyDescent="0.2">
      <c r="A109" s="62" t="str">
        <f>HYPERLINK("#'x-" &amp; factor_list_table[[#This Row],[Series Number]] &amp; "'!A1", "x-" &amp; factor_list_table[[#This Row],[Series Number]])</f>
        <v>x-731</v>
      </c>
      <c r="B109" s="63" t="s">
        <v>31</v>
      </c>
      <c r="C109" s="63" t="s">
        <v>125</v>
      </c>
      <c r="D109" s="63" t="s">
        <v>448</v>
      </c>
      <c r="E109" s="63" t="s">
        <v>460</v>
      </c>
      <c r="F109" s="63" t="s">
        <v>165</v>
      </c>
      <c r="G109" s="63" t="s">
        <v>450</v>
      </c>
      <c r="H109" s="63">
        <v>0</v>
      </c>
      <c r="I109" s="63">
        <v>731</v>
      </c>
      <c r="J109" s="63" t="s">
        <v>461</v>
      </c>
      <c r="K109" s="63" t="s">
        <v>462</v>
      </c>
      <c r="L109" s="63"/>
      <c r="M109" s="64">
        <v>45184</v>
      </c>
      <c r="N109" s="64"/>
      <c r="O109" s="63" t="s">
        <v>132</v>
      </c>
      <c r="P109" s="63" t="s">
        <v>46</v>
      </c>
    </row>
    <row r="110" spans="1:16" ht="63.75" x14ac:dyDescent="0.2">
      <c r="A110" s="62" t="str">
        <f>HYPERLINK("#'x-" &amp; factor_list_table[[#This Row],[Series Number]] &amp; "'!A1", "x-" &amp; factor_list_table[[#This Row],[Series Number]])</f>
        <v>x-732</v>
      </c>
      <c r="B110" s="63" t="s">
        <v>31</v>
      </c>
      <c r="C110" s="63" t="s">
        <v>125</v>
      </c>
      <c r="D110" s="63" t="s">
        <v>448</v>
      </c>
      <c r="E110" s="63" t="s">
        <v>463</v>
      </c>
      <c r="F110" s="63" t="s">
        <v>165</v>
      </c>
      <c r="G110" s="63" t="s">
        <v>450</v>
      </c>
      <c r="H110" s="63">
        <v>0</v>
      </c>
      <c r="I110" s="63">
        <v>732</v>
      </c>
      <c r="J110" s="63" t="s">
        <v>464</v>
      </c>
      <c r="K110" s="63" t="s">
        <v>465</v>
      </c>
      <c r="L110" s="63"/>
      <c r="M110" s="64">
        <v>45184</v>
      </c>
      <c r="N110" s="64"/>
      <c r="O110" s="63" t="s">
        <v>132</v>
      </c>
      <c r="P110" s="63" t="s">
        <v>46</v>
      </c>
    </row>
    <row r="111" spans="1:16" ht="63.75" x14ac:dyDescent="0.2">
      <c r="A111" s="62" t="str">
        <f>HYPERLINK("#'x-" &amp; factor_list_table[[#This Row],[Series Number]] &amp; "'!A1", "x-" &amp; factor_list_table[[#This Row],[Series Number]])</f>
        <v>x-733</v>
      </c>
      <c r="B111" s="63" t="s">
        <v>31</v>
      </c>
      <c r="C111" s="63" t="s">
        <v>125</v>
      </c>
      <c r="D111" s="63" t="s">
        <v>466</v>
      </c>
      <c r="E111" s="63" t="s">
        <v>467</v>
      </c>
      <c r="F111" s="63" t="s">
        <v>165</v>
      </c>
      <c r="G111" s="63" t="s">
        <v>450</v>
      </c>
      <c r="H111" s="63">
        <v>0</v>
      </c>
      <c r="I111" s="63">
        <v>733</v>
      </c>
      <c r="J111" s="63" t="s">
        <v>468</v>
      </c>
      <c r="K111" s="63" t="s">
        <v>469</v>
      </c>
      <c r="L111" s="63"/>
      <c r="M111" s="64">
        <v>45184</v>
      </c>
      <c r="N111" s="64"/>
      <c r="O111" s="63" t="s">
        <v>132</v>
      </c>
      <c r="P111" s="63" t="s">
        <v>46</v>
      </c>
    </row>
    <row r="112" spans="1:16" ht="63.75" x14ac:dyDescent="0.2">
      <c r="A112" s="62" t="str">
        <f>HYPERLINK("#'x-" &amp; factor_list_table[[#This Row],[Series Number]] &amp; "'!A1", "x-" &amp; factor_list_table[[#This Row],[Series Number]])</f>
        <v>x-733</v>
      </c>
      <c r="B112" s="63" t="s">
        <v>31</v>
      </c>
      <c r="C112" s="63" t="s">
        <v>125</v>
      </c>
      <c r="D112" s="63" t="s">
        <v>466</v>
      </c>
      <c r="E112" s="63" t="s">
        <v>470</v>
      </c>
      <c r="F112" s="63" t="s">
        <v>165</v>
      </c>
      <c r="G112" s="63" t="s">
        <v>450</v>
      </c>
      <c r="H112" s="63">
        <v>0</v>
      </c>
      <c r="I112" s="63">
        <v>733</v>
      </c>
      <c r="J112" s="63" t="s">
        <v>471</v>
      </c>
      <c r="K112" s="63" t="s">
        <v>469</v>
      </c>
      <c r="L112" s="63"/>
      <c r="M112" s="64">
        <v>45184</v>
      </c>
      <c r="N112" s="64"/>
      <c r="O112" s="63" t="s">
        <v>132</v>
      </c>
      <c r="P112" s="63" t="s">
        <v>46</v>
      </c>
    </row>
    <row r="113" spans="1:16" ht="63.75" x14ac:dyDescent="0.2">
      <c r="A113" s="62" t="str">
        <f>HYPERLINK("#'x-" &amp; factor_list_table[[#This Row],[Series Number]] &amp; "'!A1", "x-" &amp; factor_list_table[[#This Row],[Series Number]])</f>
        <v>x-733</v>
      </c>
      <c r="B113" s="63" t="s">
        <v>31</v>
      </c>
      <c r="C113" s="63" t="s">
        <v>125</v>
      </c>
      <c r="D113" s="63" t="s">
        <v>466</v>
      </c>
      <c r="E113" s="63" t="s">
        <v>472</v>
      </c>
      <c r="F113" s="63" t="s">
        <v>165</v>
      </c>
      <c r="G113" s="63" t="s">
        <v>450</v>
      </c>
      <c r="H113" s="63">
        <v>0</v>
      </c>
      <c r="I113" s="63">
        <v>733</v>
      </c>
      <c r="J113" s="63" t="s">
        <v>473</v>
      </c>
      <c r="K113" s="63" t="s">
        <v>469</v>
      </c>
      <c r="L113" s="63"/>
      <c r="M113" s="64">
        <v>45184</v>
      </c>
      <c r="N113" s="64"/>
      <c r="O113" s="63" t="s">
        <v>132</v>
      </c>
      <c r="P113" s="63" t="s">
        <v>46</v>
      </c>
    </row>
    <row r="114" spans="1:16" ht="63.75" x14ac:dyDescent="0.2">
      <c r="A114" s="62" t="str">
        <f>HYPERLINK("#'x-" &amp; factor_list_table[[#This Row],[Series Number]] &amp; "'!A1", "x-" &amp; factor_list_table[[#This Row],[Series Number]])</f>
        <v>x-733</v>
      </c>
      <c r="B114" s="63" t="s">
        <v>31</v>
      </c>
      <c r="C114" s="63" t="s">
        <v>125</v>
      </c>
      <c r="D114" s="63" t="s">
        <v>466</v>
      </c>
      <c r="E114" s="63" t="s">
        <v>474</v>
      </c>
      <c r="F114" s="63" t="s">
        <v>165</v>
      </c>
      <c r="G114" s="63" t="s">
        <v>458</v>
      </c>
      <c r="H114" s="63">
        <v>0</v>
      </c>
      <c r="I114" s="63">
        <v>733</v>
      </c>
      <c r="J114" s="63" t="s">
        <v>475</v>
      </c>
      <c r="K114" s="63" t="s">
        <v>469</v>
      </c>
      <c r="L114" s="63"/>
      <c r="M114" s="64">
        <v>45184</v>
      </c>
      <c r="N114" s="64"/>
      <c r="O114" s="63" t="s">
        <v>132</v>
      </c>
      <c r="P114" s="63" t="s">
        <v>46</v>
      </c>
    </row>
    <row r="115" spans="1:16" ht="63.75" x14ac:dyDescent="0.2">
      <c r="A115" s="62" t="str">
        <f>HYPERLINK("#'x-" &amp; factor_list_table[[#This Row],[Series Number]] &amp; "'!A1", "x-" &amp; factor_list_table[[#This Row],[Series Number]])</f>
        <v>x-734</v>
      </c>
      <c r="B115" s="63" t="s">
        <v>31</v>
      </c>
      <c r="C115" s="63" t="s">
        <v>125</v>
      </c>
      <c r="D115" s="63" t="s">
        <v>448</v>
      </c>
      <c r="E115" s="63" t="s">
        <v>476</v>
      </c>
      <c r="F115" s="63" t="s">
        <v>165</v>
      </c>
      <c r="G115" s="63" t="s">
        <v>458</v>
      </c>
      <c r="H115" s="63">
        <v>0</v>
      </c>
      <c r="I115" s="63">
        <v>734</v>
      </c>
      <c r="J115" s="63" t="s">
        <v>477</v>
      </c>
      <c r="K115" s="63" t="s">
        <v>478</v>
      </c>
      <c r="L115" s="63"/>
      <c r="M115" s="64">
        <v>45184</v>
      </c>
      <c r="N115" s="64"/>
      <c r="O115" s="63" t="s">
        <v>132</v>
      </c>
      <c r="P115" s="63" t="s">
        <v>46</v>
      </c>
    </row>
    <row r="116" spans="1:16" ht="63.75" x14ac:dyDescent="0.2">
      <c r="A116" s="62" t="str">
        <f>HYPERLINK("#'x-" &amp; factor_list_table[[#This Row],[Series Number]] &amp; "'!A1", "x-" &amp; factor_list_table[[#This Row],[Series Number]])</f>
        <v>x-735</v>
      </c>
      <c r="B116" s="63" t="s">
        <v>31</v>
      </c>
      <c r="C116" s="63" t="s">
        <v>125</v>
      </c>
      <c r="D116" s="63" t="s">
        <v>479</v>
      </c>
      <c r="E116" s="63" t="s">
        <v>480</v>
      </c>
      <c r="F116" s="63" t="s">
        <v>165</v>
      </c>
      <c r="G116" s="63" t="s">
        <v>481</v>
      </c>
      <c r="H116" s="63">
        <v>0</v>
      </c>
      <c r="I116" s="63">
        <v>735</v>
      </c>
      <c r="J116" s="63" t="s">
        <v>482</v>
      </c>
      <c r="K116" s="63" t="s">
        <v>483</v>
      </c>
      <c r="L116" s="63"/>
      <c r="M116" s="64">
        <v>45184</v>
      </c>
      <c r="N116" s="64"/>
      <c r="O116" s="63" t="s">
        <v>132</v>
      </c>
      <c r="P116" s="63" t="s">
        <v>46</v>
      </c>
    </row>
    <row r="117" spans="1:16" ht="63.75" x14ac:dyDescent="0.2">
      <c r="A117" s="62" t="str">
        <f>HYPERLINK("#'x-" &amp; factor_list_table[[#This Row],[Series Number]] &amp; "'!A1", "x-" &amp; factor_list_table[[#This Row],[Series Number]])</f>
        <v>x-736</v>
      </c>
      <c r="B117" s="63" t="s">
        <v>31</v>
      </c>
      <c r="C117" s="63" t="s">
        <v>125</v>
      </c>
      <c r="D117" s="63" t="s">
        <v>479</v>
      </c>
      <c r="E117" s="63" t="s">
        <v>484</v>
      </c>
      <c r="F117" s="63" t="s">
        <v>165</v>
      </c>
      <c r="G117" s="63" t="s">
        <v>485</v>
      </c>
      <c r="H117" s="63">
        <v>0</v>
      </c>
      <c r="I117" s="63">
        <v>736</v>
      </c>
      <c r="J117" s="63" t="s">
        <v>486</v>
      </c>
      <c r="K117" s="63" t="s">
        <v>487</v>
      </c>
      <c r="L117" s="63"/>
      <c r="M117" s="64">
        <v>45184</v>
      </c>
      <c r="N117" s="64"/>
      <c r="O117" s="63" t="s">
        <v>132</v>
      </c>
      <c r="P117" s="63" t="s">
        <v>46</v>
      </c>
    </row>
    <row r="118" spans="1:16" ht="63.75" x14ac:dyDescent="0.2">
      <c r="A118" s="62" t="str">
        <f>HYPERLINK("#'x-" &amp; factor_list_table[[#This Row],[Series Number]] &amp; "'!A1", "x-" &amp; factor_list_table[[#This Row],[Series Number]])</f>
        <v>x-801</v>
      </c>
      <c r="B118" s="63" t="s">
        <v>31</v>
      </c>
      <c r="C118" s="63" t="s">
        <v>125</v>
      </c>
      <c r="D118" s="63" t="s">
        <v>488</v>
      </c>
      <c r="E118" s="63" t="s">
        <v>489</v>
      </c>
      <c r="F118" s="63" t="s">
        <v>205</v>
      </c>
      <c r="G118" s="63" t="s">
        <v>490</v>
      </c>
      <c r="H118" s="63">
        <v>0</v>
      </c>
      <c r="I118" s="63">
        <v>801</v>
      </c>
      <c r="J118" s="63" t="s">
        <v>491</v>
      </c>
      <c r="K118" s="63" t="s">
        <v>492</v>
      </c>
      <c r="L118" s="63"/>
      <c r="M118" s="64">
        <v>45184</v>
      </c>
      <c r="N118" s="64"/>
      <c r="O118" s="63" t="s">
        <v>132</v>
      </c>
      <c r="P118" s="63" t="s">
        <v>46</v>
      </c>
    </row>
    <row r="119" spans="1:16" ht="63.75" x14ac:dyDescent="0.2">
      <c r="A119" s="62" t="str">
        <f>HYPERLINK("#'x-" &amp; factor_list_table[[#This Row],[Series Number]] &amp; "'!A1", "x-" &amp; factor_list_table[[#This Row],[Series Number]])</f>
        <v>x-802</v>
      </c>
      <c r="B119" s="63" t="s">
        <v>31</v>
      </c>
      <c r="C119" s="63" t="s">
        <v>125</v>
      </c>
      <c r="D119" s="63" t="s">
        <v>488</v>
      </c>
      <c r="E119" s="63" t="s">
        <v>493</v>
      </c>
      <c r="F119" s="63" t="s">
        <v>210</v>
      </c>
      <c r="G119" s="63" t="s">
        <v>490</v>
      </c>
      <c r="H119" s="63">
        <v>0</v>
      </c>
      <c r="I119" s="63">
        <v>802</v>
      </c>
      <c r="J119" s="63" t="s">
        <v>494</v>
      </c>
      <c r="K119" s="63" t="s">
        <v>495</v>
      </c>
      <c r="L119" s="63"/>
      <c r="M119" s="64">
        <v>45184</v>
      </c>
      <c r="N119" s="64"/>
      <c r="O119" s="63" t="s">
        <v>132</v>
      </c>
      <c r="P119" s="63" t="s">
        <v>46</v>
      </c>
    </row>
    <row r="120" spans="1:16" ht="63.75" x14ac:dyDescent="0.2">
      <c r="A120" s="62" t="str">
        <f>HYPERLINK("#'x-" &amp; factor_list_table[[#This Row],[Series Number]] &amp; "'!A1", "x-" &amp; factor_list_table[[#This Row],[Series Number]])</f>
        <v>x-803</v>
      </c>
      <c r="B120" s="63" t="s">
        <v>31</v>
      </c>
      <c r="C120" s="63" t="s">
        <v>125</v>
      </c>
      <c r="D120" s="63" t="s">
        <v>488</v>
      </c>
      <c r="E120" s="63" t="s">
        <v>496</v>
      </c>
      <c r="F120" s="63" t="s">
        <v>205</v>
      </c>
      <c r="G120" s="63" t="s">
        <v>490</v>
      </c>
      <c r="H120" s="63">
        <v>0</v>
      </c>
      <c r="I120" s="63">
        <v>803</v>
      </c>
      <c r="J120" s="63" t="s">
        <v>497</v>
      </c>
      <c r="K120" s="63" t="s">
        <v>498</v>
      </c>
      <c r="L120" s="63"/>
      <c r="M120" s="64">
        <v>45184</v>
      </c>
      <c r="N120" s="64"/>
      <c r="O120" s="63" t="s">
        <v>132</v>
      </c>
      <c r="P120" s="63" t="s">
        <v>46</v>
      </c>
    </row>
    <row r="121" spans="1:16" ht="63.75" x14ac:dyDescent="0.2">
      <c r="A121" s="62" t="str">
        <f>HYPERLINK("#'x-" &amp; factor_list_table[[#This Row],[Series Number]] &amp; "'!A1", "x-" &amp; factor_list_table[[#This Row],[Series Number]])</f>
        <v>x-804</v>
      </c>
      <c r="B121" s="63" t="s">
        <v>31</v>
      </c>
      <c r="C121" s="63" t="s">
        <v>125</v>
      </c>
      <c r="D121" s="63" t="s">
        <v>488</v>
      </c>
      <c r="E121" s="63" t="s">
        <v>499</v>
      </c>
      <c r="F121" s="63" t="s">
        <v>210</v>
      </c>
      <c r="G121" s="63" t="s">
        <v>490</v>
      </c>
      <c r="H121" s="63">
        <v>0</v>
      </c>
      <c r="I121" s="63">
        <v>804</v>
      </c>
      <c r="J121" s="63" t="s">
        <v>500</v>
      </c>
      <c r="K121" s="63" t="s">
        <v>501</v>
      </c>
      <c r="L121" s="63"/>
      <c r="M121" s="64">
        <v>45184</v>
      </c>
      <c r="N121" s="64"/>
      <c r="O121" s="63" t="s">
        <v>132</v>
      </c>
      <c r="P121" s="63" t="s">
        <v>46</v>
      </c>
    </row>
    <row r="122" spans="1:16" ht="63.75" x14ac:dyDescent="0.2">
      <c r="A122" s="62" t="str">
        <f>HYPERLINK("#'x-" &amp; factor_list_table[[#This Row],[Series Number]] &amp; "'!A1", "x-" &amp; factor_list_table[[#This Row],[Series Number]])</f>
        <v>x-805</v>
      </c>
      <c r="B122" s="63" t="s">
        <v>32</v>
      </c>
      <c r="C122" s="63" t="s">
        <v>444</v>
      </c>
      <c r="D122" s="63" t="s">
        <v>488</v>
      </c>
      <c r="E122" s="63" t="s">
        <v>502</v>
      </c>
      <c r="F122" s="63" t="s">
        <v>205</v>
      </c>
      <c r="G122" s="63" t="s">
        <v>490</v>
      </c>
      <c r="H122" s="63">
        <v>1</v>
      </c>
      <c r="I122" s="63">
        <v>805</v>
      </c>
      <c r="J122" s="63" t="s">
        <v>503</v>
      </c>
      <c r="K122" s="63" t="s">
        <v>504</v>
      </c>
      <c r="L122" s="63"/>
      <c r="M122" s="64">
        <v>45184</v>
      </c>
      <c r="N122" s="64"/>
      <c r="O122" s="63" t="s">
        <v>132</v>
      </c>
      <c r="P122" s="63" t="s">
        <v>46</v>
      </c>
    </row>
    <row r="123" spans="1:16" ht="63.75" x14ac:dyDescent="0.2">
      <c r="A123" s="62" t="str">
        <f>HYPERLINK("#'x-" &amp; factor_list_table[[#This Row],[Series Number]] &amp; "'!A1", "x-" &amp; factor_list_table[[#This Row],[Series Number]])</f>
        <v>x-806</v>
      </c>
      <c r="B123" s="63" t="s">
        <v>32</v>
      </c>
      <c r="C123" s="63" t="s">
        <v>444</v>
      </c>
      <c r="D123" s="63" t="s">
        <v>488</v>
      </c>
      <c r="E123" s="63" t="s">
        <v>505</v>
      </c>
      <c r="F123" s="63" t="s">
        <v>210</v>
      </c>
      <c r="G123" s="63" t="s">
        <v>490</v>
      </c>
      <c r="H123" s="63">
        <v>1</v>
      </c>
      <c r="I123" s="63">
        <v>806</v>
      </c>
      <c r="J123" s="63" t="s">
        <v>506</v>
      </c>
      <c r="K123" s="63" t="s">
        <v>507</v>
      </c>
      <c r="L123" s="63"/>
      <c r="M123" s="64">
        <v>45184</v>
      </c>
      <c r="N123" s="64"/>
      <c r="O123" s="63" t="s">
        <v>132</v>
      </c>
      <c r="P123" s="63" t="s">
        <v>46</v>
      </c>
    </row>
    <row r="124" spans="1:16" ht="63.75" x14ac:dyDescent="0.2">
      <c r="A124" s="62" t="str">
        <f>HYPERLINK("#'x-" &amp; factor_list_table[[#This Row],[Series Number]] &amp; "'!A1", "x-" &amp; factor_list_table[[#This Row],[Series Number]])</f>
        <v>x-807</v>
      </c>
      <c r="B124" s="63" t="s">
        <v>32</v>
      </c>
      <c r="C124" s="63" t="s">
        <v>444</v>
      </c>
      <c r="D124" s="63" t="s">
        <v>488</v>
      </c>
      <c r="E124" s="63" t="s">
        <v>508</v>
      </c>
      <c r="F124" s="63" t="s">
        <v>205</v>
      </c>
      <c r="G124" s="63" t="s">
        <v>490</v>
      </c>
      <c r="H124" s="63">
        <v>1</v>
      </c>
      <c r="I124" s="63">
        <v>807</v>
      </c>
      <c r="J124" s="63" t="s">
        <v>509</v>
      </c>
      <c r="K124" s="63" t="s">
        <v>510</v>
      </c>
      <c r="L124" s="63"/>
      <c r="M124" s="64">
        <v>45184</v>
      </c>
      <c r="N124" s="64"/>
      <c r="O124" s="63" t="s">
        <v>132</v>
      </c>
      <c r="P124" s="63" t="s">
        <v>46</v>
      </c>
    </row>
    <row r="125" spans="1:16" ht="63.75" x14ac:dyDescent="0.2">
      <c r="A125" s="62" t="str">
        <f>HYPERLINK("#'x-" &amp; factor_list_table[[#This Row],[Series Number]] &amp; "'!A1", "x-" &amp; factor_list_table[[#This Row],[Series Number]])</f>
        <v>x-808</v>
      </c>
      <c r="B125" s="63" t="s">
        <v>32</v>
      </c>
      <c r="C125" s="63" t="s">
        <v>444</v>
      </c>
      <c r="D125" s="63" t="s">
        <v>488</v>
      </c>
      <c r="E125" s="63" t="s">
        <v>511</v>
      </c>
      <c r="F125" s="63" t="s">
        <v>210</v>
      </c>
      <c r="G125" s="63" t="s">
        <v>490</v>
      </c>
      <c r="H125" s="63">
        <v>1</v>
      </c>
      <c r="I125" s="63">
        <v>808</v>
      </c>
      <c r="J125" s="63" t="s">
        <v>512</v>
      </c>
      <c r="K125" s="63" t="s">
        <v>513</v>
      </c>
      <c r="L125" s="63"/>
      <c r="M125" s="64">
        <v>45184</v>
      </c>
      <c r="N125" s="64"/>
      <c r="O125" s="63" t="s">
        <v>132</v>
      </c>
      <c r="P125" s="63" t="s">
        <v>46</v>
      </c>
    </row>
    <row r="126" spans="1:16" ht="63.75" x14ac:dyDescent="0.2">
      <c r="A126" s="62" t="str">
        <f>HYPERLINK("#'x-" &amp; factor_list_table[[#This Row],[Series Number]] &amp; "'!A1", "x-" &amp; factor_list_table[[#This Row],[Series Number]])</f>
        <v>x-810</v>
      </c>
      <c r="B126" s="63" t="s">
        <v>31</v>
      </c>
      <c r="C126" s="63" t="s">
        <v>125</v>
      </c>
      <c r="D126" s="63" t="s">
        <v>514</v>
      </c>
      <c r="E126" s="63" t="s">
        <v>515</v>
      </c>
      <c r="F126" s="63" t="s">
        <v>165</v>
      </c>
      <c r="G126" s="63" t="s">
        <v>516</v>
      </c>
      <c r="H126" s="63">
        <v>0</v>
      </c>
      <c r="I126" s="63">
        <v>810</v>
      </c>
      <c r="J126" s="63" t="s">
        <v>517</v>
      </c>
      <c r="K126" s="63" t="s">
        <v>518</v>
      </c>
      <c r="L126" s="63"/>
      <c r="M126" s="64">
        <v>45184</v>
      </c>
      <c r="N126" s="64"/>
      <c r="O126" s="63" t="s">
        <v>132</v>
      </c>
      <c r="P126" s="63" t="s">
        <v>46</v>
      </c>
    </row>
    <row r="127" spans="1:16" ht="63.75" x14ac:dyDescent="0.2">
      <c r="A127" s="62" t="str">
        <f>HYPERLINK("#'x-" &amp; factor_list_table[[#This Row],[Series Number]] &amp; "'!A1", "x-" &amp; factor_list_table[[#This Row],[Series Number]])</f>
        <v>x-811</v>
      </c>
      <c r="B127" s="63" t="s">
        <v>32</v>
      </c>
      <c r="C127" s="63" t="s">
        <v>156</v>
      </c>
      <c r="D127" s="63" t="s">
        <v>519</v>
      </c>
      <c r="E127" s="63" t="s">
        <v>520</v>
      </c>
      <c r="F127" s="63" t="s">
        <v>165</v>
      </c>
      <c r="G127" s="63" t="s">
        <v>129</v>
      </c>
      <c r="H127" s="63">
        <v>1</v>
      </c>
      <c r="I127" s="63">
        <v>811</v>
      </c>
      <c r="J127" s="63" t="s">
        <v>521</v>
      </c>
      <c r="K127" s="63" t="s">
        <v>522</v>
      </c>
      <c r="L127" s="63"/>
      <c r="M127" s="64">
        <v>45184</v>
      </c>
      <c r="N127" s="64"/>
      <c r="O127" s="63" t="s">
        <v>132</v>
      </c>
      <c r="P127" s="63" t="s">
        <v>46</v>
      </c>
    </row>
    <row r="128" spans="1:16" ht="63.75" x14ac:dyDescent="0.2">
      <c r="A128" s="62" t="str">
        <f>HYPERLINK("#'x-" &amp; factor_list_table[[#This Row],[Series Number]] &amp; "'!A1", "x-" &amp; factor_list_table[[#This Row],[Series Number]])</f>
        <v>x-812</v>
      </c>
      <c r="B128" s="63" t="s">
        <v>32</v>
      </c>
      <c r="C128" s="63" t="s">
        <v>156</v>
      </c>
      <c r="D128" s="63" t="s">
        <v>519</v>
      </c>
      <c r="E128" s="63" t="s">
        <v>523</v>
      </c>
      <c r="F128" s="63" t="s">
        <v>165</v>
      </c>
      <c r="G128" s="63" t="s">
        <v>129</v>
      </c>
      <c r="H128" s="63">
        <v>1</v>
      </c>
      <c r="I128" s="63">
        <v>812</v>
      </c>
      <c r="J128" s="63" t="s">
        <v>524</v>
      </c>
      <c r="K128" s="63" t="s">
        <v>525</v>
      </c>
      <c r="L128" s="63"/>
      <c r="M128" s="64">
        <v>45184</v>
      </c>
      <c r="N128" s="64"/>
      <c r="O128" s="63" t="s">
        <v>132</v>
      </c>
      <c r="P128" s="63" t="s">
        <v>46</v>
      </c>
    </row>
    <row r="129" spans="1:16" ht="63.75" x14ac:dyDescent="0.2">
      <c r="A129" s="62" t="str">
        <f>HYPERLINK("#'x-" &amp; factor_list_table[[#This Row],[Series Number]] &amp; "'!A1", "x-" &amp; factor_list_table[[#This Row],[Series Number]])</f>
        <v>x-813</v>
      </c>
      <c r="B129" s="63" t="s">
        <v>32</v>
      </c>
      <c r="C129" s="63" t="s">
        <v>526</v>
      </c>
      <c r="D129" s="63" t="s">
        <v>519</v>
      </c>
      <c r="E129" s="63" t="s">
        <v>527</v>
      </c>
      <c r="F129" s="63" t="s">
        <v>165</v>
      </c>
      <c r="G129" s="63" t="s">
        <v>129</v>
      </c>
      <c r="H129" s="63">
        <v>1</v>
      </c>
      <c r="I129" s="63">
        <v>813</v>
      </c>
      <c r="J129" s="63" t="s">
        <v>528</v>
      </c>
      <c r="K129" s="63" t="s">
        <v>529</v>
      </c>
      <c r="L129" s="63"/>
      <c r="M129" s="64">
        <v>45184</v>
      </c>
      <c r="N129" s="64"/>
      <c r="O129" s="63" t="s">
        <v>132</v>
      </c>
      <c r="P129" s="63" t="s">
        <v>46</v>
      </c>
    </row>
    <row r="130" spans="1:16" ht="63.75" x14ac:dyDescent="0.2">
      <c r="A130" s="62" t="str">
        <f>HYPERLINK("#'x-" &amp; factor_list_table[[#This Row],[Series Number]] &amp; "'!A1", "x-" &amp; factor_list_table[[#This Row],[Series Number]])</f>
        <v>x-814</v>
      </c>
      <c r="B130" s="63" t="s">
        <v>32</v>
      </c>
      <c r="C130" s="63" t="s">
        <v>526</v>
      </c>
      <c r="D130" s="63" t="s">
        <v>519</v>
      </c>
      <c r="E130" s="63" t="s">
        <v>530</v>
      </c>
      <c r="F130" s="63" t="s">
        <v>165</v>
      </c>
      <c r="G130" s="63" t="s">
        <v>129</v>
      </c>
      <c r="H130" s="63">
        <v>1</v>
      </c>
      <c r="I130" s="63">
        <v>814</v>
      </c>
      <c r="J130" s="63" t="s">
        <v>531</v>
      </c>
      <c r="K130" s="63" t="s">
        <v>532</v>
      </c>
      <c r="L130" s="63"/>
      <c r="M130" s="64">
        <v>45184</v>
      </c>
      <c r="N130" s="64"/>
      <c r="O130" s="63" t="s">
        <v>132</v>
      </c>
      <c r="P130" s="63" t="s">
        <v>46</v>
      </c>
    </row>
    <row r="131" spans="1:16" ht="63.75" x14ac:dyDescent="0.2">
      <c r="A131" s="62" t="str">
        <f>HYPERLINK("#'x-" &amp; factor_list_table[[#This Row],[Series Number]] &amp; "'!A1", "x-" &amp; factor_list_table[[#This Row],[Series Number]])</f>
        <v>x-815</v>
      </c>
      <c r="B131" s="63" t="s">
        <v>31</v>
      </c>
      <c r="C131" s="63" t="s">
        <v>125</v>
      </c>
      <c r="D131" s="63" t="s">
        <v>533</v>
      </c>
      <c r="E131" s="63" t="s">
        <v>534</v>
      </c>
      <c r="F131" s="63" t="s">
        <v>165</v>
      </c>
      <c r="G131" s="63" t="s">
        <v>129</v>
      </c>
      <c r="H131" s="63">
        <v>1</v>
      </c>
      <c r="I131" s="63">
        <v>815</v>
      </c>
      <c r="J131" s="63" t="s">
        <v>535</v>
      </c>
      <c r="K131" s="63" t="s">
        <v>536</v>
      </c>
      <c r="L131" s="63"/>
      <c r="M131" s="64">
        <v>43812</v>
      </c>
      <c r="N131" s="64"/>
      <c r="O131" s="63" t="s">
        <v>132</v>
      </c>
      <c r="P131" s="63" t="s">
        <v>46</v>
      </c>
    </row>
    <row r="132" spans="1:16" ht="63.75" x14ac:dyDescent="0.2">
      <c r="A132" s="62" t="str">
        <f>HYPERLINK("#'x-" &amp; factor_list_table[[#This Row],[Series Number]] &amp; "'!A1", "x-" &amp; factor_list_table[[#This Row],[Series Number]])</f>
        <v>x-816</v>
      </c>
      <c r="B132" s="63" t="s">
        <v>537</v>
      </c>
      <c r="C132" s="63" t="s">
        <v>538</v>
      </c>
      <c r="D132" s="63" t="s">
        <v>533</v>
      </c>
      <c r="E132" s="63" t="s">
        <v>534</v>
      </c>
      <c r="F132" s="63" t="s">
        <v>165</v>
      </c>
      <c r="G132" s="63" t="s">
        <v>129</v>
      </c>
      <c r="H132" s="63">
        <v>1</v>
      </c>
      <c r="I132" s="63">
        <v>816</v>
      </c>
      <c r="J132" s="63" t="s">
        <v>539</v>
      </c>
      <c r="K132" s="63" t="s">
        <v>536</v>
      </c>
      <c r="L132" s="63"/>
      <c r="M132" s="64">
        <v>43812</v>
      </c>
      <c r="N132" s="64"/>
      <c r="O132" s="63" t="s">
        <v>132</v>
      </c>
      <c r="P132" s="63" t="s">
        <v>46</v>
      </c>
    </row>
  </sheetData>
  <sheetProtection algorithmName="SHA-512" hashValue="snamPAcDYmCk3MQ/v13oFbOctIcZrSWzVWVOmrQsoq9oGB2yRnIDkYIl7a3TpaX5lTKXrCwlQ0tJaik/ZPSCdA==" saltValue="mpzG3l82Ksg21uLtmVFbtg==" spinCount="100000" sheet="1" objects="1" scenarios="1" autoFilter="0"/>
  <phoneticPr fontId="35" type="noConversion"/>
  <pageMargins left="0.7" right="0.7" top="0.75" bottom="0.75" header="0.3" footer="0.3"/>
  <pageSetup paperSize="9" orientation="portrait" r:id="rId1"/>
  <headerFooter>
    <oddHeader>&amp;L&amp;Z&amp;F  [&amp;A]</oddHeader>
    <oddFooter>&amp;LPage &amp;P of &amp;N&amp;R&amp;T &amp;D</oddFooter>
  </headerFooter>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F4B83-4A38-471C-8DF9-EEE3ADEA4884}">
  <sheetPr codeName="Sheet9"/>
  <dimension ref="A1:E85"/>
  <sheetViews>
    <sheetView showGridLines="0" topLeftCell="A5" workbookViewId="0">
      <selection activeCell="A6" sqref="A6"/>
    </sheetView>
  </sheetViews>
  <sheetFormatPr defaultRowHeight="12.75" x14ac:dyDescent="0.2"/>
  <cols>
    <col min="1" max="1" width="31.5703125" customWidth="1"/>
    <col min="2" max="5" width="22.5703125" customWidth="1"/>
  </cols>
  <sheetData>
    <row r="1" spans="1:5" s="1" customFormat="1" ht="20.25" x14ac:dyDescent="0.3">
      <c r="A1" s="2" t="s">
        <v>0</v>
      </c>
    </row>
    <row r="2" spans="1:5" s="1" customFormat="1" ht="15.75" x14ac:dyDescent="0.25">
      <c r="A2" s="30" t="s">
        <v>1</v>
      </c>
      <c r="B2" s="3" t="str">
        <f>wb_title</f>
        <v>PCSPS_EW - Consolidated Factor Spreadsheet</v>
      </c>
    </row>
    <row r="3" spans="1:5" s="1" customFormat="1" ht="15.75" x14ac:dyDescent="0.25">
      <c r="A3" s="30" t="s">
        <v>2</v>
      </c>
      <c r="B3" s="3" t="str">
        <f>TABLE_FACTOR_TYPE_1 &amp; " - x-" &amp; TABLE_SERIES_NUMBER_1</f>
        <v>CETV - x-201</v>
      </c>
    </row>
    <row r="6" spans="1:5" x14ac:dyDescent="0.2">
      <c r="A6" s="41" t="s">
        <v>540</v>
      </c>
      <c r="B6" s="49" t="s">
        <v>541</v>
      </c>
      <c r="C6" s="49"/>
      <c r="D6" s="49"/>
      <c r="E6" s="49"/>
    </row>
    <row r="7" spans="1:5" x14ac:dyDescent="0.2">
      <c r="A7" s="41" t="s">
        <v>542</v>
      </c>
      <c r="B7" s="49" t="s">
        <v>31</v>
      </c>
      <c r="C7" s="49"/>
      <c r="D7" s="49"/>
      <c r="E7" s="49"/>
    </row>
    <row r="8" spans="1:5" x14ac:dyDescent="0.2">
      <c r="A8" s="41" t="s">
        <v>112</v>
      </c>
      <c r="B8" s="49" t="s">
        <v>125</v>
      </c>
      <c r="C8" s="49"/>
      <c r="D8" s="49"/>
      <c r="E8" s="49"/>
    </row>
    <row r="9" spans="1:5" x14ac:dyDescent="0.2">
      <c r="A9" s="41" t="s">
        <v>113</v>
      </c>
      <c r="B9" s="49" t="s">
        <v>126</v>
      </c>
      <c r="C9" s="49"/>
      <c r="D9" s="49"/>
      <c r="E9" s="49"/>
    </row>
    <row r="10" spans="1:5" x14ac:dyDescent="0.2">
      <c r="A10" s="41" t="s">
        <v>6</v>
      </c>
      <c r="B10" s="49" t="s">
        <v>127</v>
      </c>
      <c r="C10" s="49"/>
      <c r="D10" s="49"/>
      <c r="E10" s="49"/>
    </row>
    <row r="11" spans="1:5" x14ac:dyDescent="0.2">
      <c r="A11" s="41" t="s">
        <v>114</v>
      </c>
      <c r="B11" s="49" t="s">
        <v>128</v>
      </c>
      <c r="C11" s="49"/>
      <c r="D11" s="49"/>
      <c r="E11" s="49"/>
    </row>
    <row r="12" spans="1:5" x14ac:dyDescent="0.2">
      <c r="A12" s="41" t="s">
        <v>115</v>
      </c>
      <c r="B12" s="49" t="s">
        <v>129</v>
      </c>
      <c r="C12" s="49"/>
      <c r="D12" s="49"/>
      <c r="E12" s="49"/>
    </row>
    <row r="13" spans="1:5" x14ac:dyDescent="0.2">
      <c r="A13" s="41" t="s">
        <v>543</v>
      </c>
      <c r="B13" s="49">
        <v>0</v>
      </c>
      <c r="C13" s="49"/>
      <c r="D13" s="49"/>
      <c r="E13" s="49"/>
    </row>
    <row r="14" spans="1:5" x14ac:dyDescent="0.2">
      <c r="A14" s="41" t="s">
        <v>117</v>
      </c>
      <c r="B14" s="49">
        <v>201</v>
      </c>
      <c r="C14" s="49"/>
      <c r="D14" s="49"/>
      <c r="E14" s="49"/>
    </row>
    <row r="15" spans="1:5" x14ac:dyDescent="0.2">
      <c r="A15" s="41" t="s">
        <v>544</v>
      </c>
      <c r="B15" s="49" t="s">
        <v>130</v>
      </c>
      <c r="C15" s="49"/>
      <c r="D15" s="49"/>
      <c r="E15" s="49"/>
    </row>
    <row r="16" spans="1:5" x14ac:dyDescent="0.2">
      <c r="A16" s="41" t="s">
        <v>119</v>
      </c>
      <c r="B16" s="49" t="s">
        <v>131</v>
      </c>
      <c r="C16" s="49"/>
      <c r="D16" s="49"/>
      <c r="E16" s="49"/>
    </row>
    <row r="17" spans="1:5" x14ac:dyDescent="0.2">
      <c r="A17" s="42" t="s">
        <v>545</v>
      </c>
      <c r="B17" s="49"/>
      <c r="C17" s="49"/>
      <c r="D17" s="49"/>
      <c r="E17" s="49"/>
    </row>
    <row r="18" spans="1:5" x14ac:dyDescent="0.2">
      <c r="A18" s="41" t="s">
        <v>121</v>
      </c>
      <c r="B18" s="50">
        <v>46171</v>
      </c>
      <c r="C18" s="50"/>
      <c r="D18" s="50"/>
      <c r="E18" s="50"/>
    </row>
    <row r="19" spans="1:5" x14ac:dyDescent="0.2">
      <c r="A19" s="41" t="s">
        <v>122</v>
      </c>
      <c r="B19" s="50">
        <v>46161</v>
      </c>
      <c r="C19" s="49"/>
      <c r="D19" s="49"/>
      <c r="E19" s="49"/>
    </row>
    <row r="20" spans="1:5" x14ac:dyDescent="0.2">
      <c r="A20" s="41" t="s">
        <v>123</v>
      </c>
      <c r="B20" s="49" t="s">
        <v>132</v>
      </c>
      <c r="C20" s="49"/>
      <c r="D20" s="49"/>
      <c r="E20" s="49"/>
    </row>
    <row r="21" spans="1:5" x14ac:dyDescent="0.2">
      <c r="A21" s="41" t="s">
        <v>546</v>
      </c>
      <c r="B21" s="49" t="s">
        <v>45</v>
      </c>
      <c r="C21" s="49"/>
      <c r="D21" s="49"/>
      <c r="E21" s="49"/>
    </row>
    <row r="23" spans="1:5" x14ac:dyDescent="0.2">
      <c r="A23" s="23" t="str">
        <f>HYPERLINK("#'Factor List'!A1", "Back to Factor List")</f>
        <v>Back to Factor List</v>
      </c>
      <c r="B23" s="23" t="str">
        <f>HYPERLINK("#'Assumptions'!A1", "Assumptions")</f>
        <v>Assumptions</v>
      </c>
    </row>
    <row r="26" spans="1:5" s="55" customFormat="1" ht="25.5" x14ac:dyDescent="0.2">
      <c r="A26" s="54" t="s">
        <v>174</v>
      </c>
      <c r="B26" s="54" t="s">
        <v>547</v>
      </c>
      <c r="C26" s="54" t="s">
        <v>548</v>
      </c>
      <c r="D26" s="54" t="s">
        <v>549</v>
      </c>
      <c r="E26" s="54" t="s">
        <v>550</v>
      </c>
    </row>
    <row r="27" spans="1:5" x14ac:dyDescent="0.2">
      <c r="A27" s="44">
        <v>17</v>
      </c>
      <c r="B27" s="45">
        <v>4.08</v>
      </c>
      <c r="C27" s="45">
        <v>0.55000000000000004</v>
      </c>
      <c r="D27" s="45">
        <v>4.08</v>
      </c>
      <c r="E27" s="45">
        <v>0.55000000000000004</v>
      </c>
    </row>
    <row r="28" spans="1:5" x14ac:dyDescent="0.2">
      <c r="A28" s="44">
        <v>18</v>
      </c>
      <c r="B28" s="45">
        <v>4.2300000000000004</v>
      </c>
      <c r="C28" s="45">
        <v>0.59</v>
      </c>
      <c r="D28" s="45">
        <v>4.2300000000000004</v>
      </c>
      <c r="E28" s="45">
        <v>0.59</v>
      </c>
    </row>
    <row r="29" spans="1:5" x14ac:dyDescent="0.2">
      <c r="A29" s="44">
        <v>19</v>
      </c>
      <c r="B29" s="45">
        <v>4.4000000000000004</v>
      </c>
      <c r="C29" s="45">
        <v>0.62</v>
      </c>
      <c r="D29" s="45">
        <v>4.4000000000000004</v>
      </c>
      <c r="E29" s="45">
        <v>0.62</v>
      </c>
    </row>
    <row r="30" spans="1:5" x14ac:dyDescent="0.2">
      <c r="A30" s="44">
        <v>20</v>
      </c>
      <c r="B30" s="45">
        <v>4.57</v>
      </c>
      <c r="C30" s="45">
        <v>0.64</v>
      </c>
      <c r="D30" s="45">
        <v>4.57</v>
      </c>
      <c r="E30" s="45">
        <v>0.64</v>
      </c>
    </row>
    <row r="31" spans="1:5" x14ac:dyDescent="0.2">
      <c r="A31" s="44">
        <v>21</v>
      </c>
      <c r="B31" s="45">
        <v>4.74</v>
      </c>
      <c r="C31" s="45">
        <v>0.67</v>
      </c>
      <c r="D31" s="45">
        <v>4.74</v>
      </c>
      <c r="E31" s="45">
        <v>0.67</v>
      </c>
    </row>
    <row r="32" spans="1:5" x14ac:dyDescent="0.2">
      <c r="A32" s="44">
        <v>22</v>
      </c>
      <c r="B32" s="45">
        <v>4.92</v>
      </c>
      <c r="C32" s="45">
        <v>0.7</v>
      </c>
      <c r="D32" s="45">
        <v>4.92</v>
      </c>
      <c r="E32" s="45">
        <v>0.7</v>
      </c>
    </row>
    <row r="33" spans="1:5" x14ac:dyDescent="0.2">
      <c r="A33" s="44">
        <v>23</v>
      </c>
      <c r="B33" s="45">
        <v>5.1100000000000003</v>
      </c>
      <c r="C33" s="45">
        <v>0.72</v>
      </c>
      <c r="D33" s="45">
        <v>5.1100000000000003</v>
      </c>
      <c r="E33" s="45">
        <v>0.72</v>
      </c>
    </row>
    <row r="34" spans="1:5" x14ac:dyDescent="0.2">
      <c r="A34" s="44">
        <v>24</v>
      </c>
      <c r="B34" s="45">
        <v>5.31</v>
      </c>
      <c r="C34" s="45">
        <v>0.75</v>
      </c>
      <c r="D34" s="45">
        <v>5.31</v>
      </c>
      <c r="E34" s="45">
        <v>0.75</v>
      </c>
    </row>
    <row r="35" spans="1:5" x14ac:dyDescent="0.2">
      <c r="A35" s="44">
        <v>25</v>
      </c>
      <c r="B35" s="45">
        <v>5.51</v>
      </c>
      <c r="C35" s="45">
        <v>0.78</v>
      </c>
      <c r="D35" s="45">
        <v>5.51</v>
      </c>
      <c r="E35" s="45">
        <v>0.78</v>
      </c>
    </row>
    <row r="36" spans="1:5" x14ac:dyDescent="0.2">
      <c r="A36" s="44">
        <v>26</v>
      </c>
      <c r="B36" s="45">
        <v>5.73</v>
      </c>
      <c r="C36" s="45">
        <v>0.81</v>
      </c>
      <c r="D36" s="45">
        <v>5.73</v>
      </c>
      <c r="E36" s="45">
        <v>0.81</v>
      </c>
    </row>
    <row r="37" spans="1:5" x14ac:dyDescent="0.2">
      <c r="A37" s="44">
        <v>27</v>
      </c>
      <c r="B37" s="45">
        <v>5.95</v>
      </c>
      <c r="C37" s="45">
        <v>0.84</v>
      </c>
      <c r="D37" s="45">
        <v>5.95</v>
      </c>
      <c r="E37" s="45">
        <v>0.84</v>
      </c>
    </row>
    <row r="38" spans="1:5" x14ac:dyDescent="0.2">
      <c r="A38" s="44">
        <v>28</v>
      </c>
      <c r="B38" s="45">
        <v>6.18</v>
      </c>
      <c r="C38" s="45">
        <v>0.87</v>
      </c>
      <c r="D38" s="45">
        <v>6.18</v>
      </c>
      <c r="E38" s="45">
        <v>0.87</v>
      </c>
    </row>
    <row r="39" spans="1:5" x14ac:dyDescent="0.2">
      <c r="A39" s="44">
        <v>29</v>
      </c>
      <c r="B39" s="45">
        <v>6.41</v>
      </c>
      <c r="C39" s="45">
        <v>0.9</v>
      </c>
      <c r="D39" s="45">
        <v>6.41</v>
      </c>
      <c r="E39" s="45">
        <v>0.9</v>
      </c>
    </row>
    <row r="40" spans="1:5" x14ac:dyDescent="0.2">
      <c r="A40" s="44">
        <v>30</v>
      </c>
      <c r="B40" s="45">
        <v>6.66</v>
      </c>
      <c r="C40" s="45">
        <v>0.94</v>
      </c>
      <c r="D40" s="45">
        <v>6.66</v>
      </c>
      <c r="E40" s="45">
        <v>0.94</v>
      </c>
    </row>
    <row r="41" spans="1:5" x14ac:dyDescent="0.2">
      <c r="A41" s="44">
        <v>31</v>
      </c>
      <c r="B41" s="45">
        <v>6.92</v>
      </c>
      <c r="C41" s="45">
        <v>0.97</v>
      </c>
      <c r="D41" s="45">
        <v>6.92</v>
      </c>
      <c r="E41" s="45">
        <v>0.97</v>
      </c>
    </row>
    <row r="42" spans="1:5" x14ac:dyDescent="0.2">
      <c r="A42" s="44">
        <v>32</v>
      </c>
      <c r="B42" s="45">
        <v>7.18</v>
      </c>
      <c r="C42" s="45">
        <v>1.01</v>
      </c>
      <c r="D42" s="45">
        <v>7.18</v>
      </c>
      <c r="E42" s="45">
        <v>1.01</v>
      </c>
    </row>
    <row r="43" spans="1:5" x14ac:dyDescent="0.2">
      <c r="A43" s="44">
        <v>33</v>
      </c>
      <c r="B43" s="45">
        <v>7.46</v>
      </c>
      <c r="C43" s="45">
        <v>1.05</v>
      </c>
      <c r="D43" s="45">
        <v>7.46</v>
      </c>
      <c r="E43" s="45">
        <v>1.05</v>
      </c>
    </row>
    <row r="44" spans="1:5" x14ac:dyDescent="0.2">
      <c r="A44" s="44">
        <v>34</v>
      </c>
      <c r="B44" s="45">
        <v>7.75</v>
      </c>
      <c r="C44" s="45">
        <v>1.0900000000000001</v>
      </c>
      <c r="D44" s="45">
        <v>7.75</v>
      </c>
      <c r="E44" s="45">
        <v>1.0900000000000001</v>
      </c>
    </row>
    <row r="45" spans="1:5" x14ac:dyDescent="0.2">
      <c r="A45" s="44">
        <v>35</v>
      </c>
      <c r="B45" s="45">
        <v>8.0500000000000007</v>
      </c>
      <c r="C45" s="45">
        <v>1.1299999999999999</v>
      </c>
      <c r="D45" s="45">
        <v>8.0500000000000007</v>
      </c>
      <c r="E45" s="45">
        <v>1.1299999999999999</v>
      </c>
    </row>
    <row r="46" spans="1:5" x14ac:dyDescent="0.2">
      <c r="A46" s="44">
        <v>36</v>
      </c>
      <c r="B46" s="45">
        <v>8.36</v>
      </c>
      <c r="C46" s="45">
        <v>1.17</v>
      </c>
      <c r="D46" s="45">
        <v>8.36</v>
      </c>
      <c r="E46" s="45">
        <v>1.17</v>
      </c>
    </row>
    <row r="47" spans="1:5" x14ac:dyDescent="0.2">
      <c r="A47" s="44">
        <v>37</v>
      </c>
      <c r="B47" s="45">
        <v>8.68</v>
      </c>
      <c r="C47" s="45">
        <v>1.21</v>
      </c>
      <c r="D47" s="45">
        <v>8.68</v>
      </c>
      <c r="E47" s="45">
        <v>1.21</v>
      </c>
    </row>
    <row r="48" spans="1:5" x14ac:dyDescent="0.2">
      <c r="A48" s="44">
        <v>38</v>
      </c>
      <c r="B48" s="45">
        <v>9.02</v>
      </c>
      <c r="C48" s="45">
        <v>1.26</v>
      </c>
      <c r="D48" s="45">
        <v>9.02</v>
      </c>
      <c r="E48" s="45">
        <v>1.26</v>
      </c>
    </row>
    <row r="49" spans="1:5" x14ac:dyDescent="0.2">
      <c r="A49" s="44">
        <v>39</v>
      </c>
      <c r="B49" s="45">
        <v>9.3699999999999992</v>
      </c>
      <c r="C49" s="45">
        <v>1.3</v>
      </c>
      <c r="D49" s="45">
        <v>9.3699999999999992</v>
      </c>
      <c r="E49" s="45">
        <v>1.3</v>
      </c>
    </row>
    <row r="50" spans="1:5" x14ac:dyDescent="0.2">
      <c r="A50" s="44">
        <v>40</v>
      </c>
      <c r="B50" s="45">
        <v>9.73</v>
      </c>
      <c r="C50" s="45">
        <v>1.35</v>
      </c>
      <c r="D50" s="45">
        <v>9.73</v>
      </c>
      <c r="E50" s="45">
        <v>1.35</v>
      </c>
    </row>
    <row r="51" spans="1:5" x14ac:dyDescent="0.2">
      <c r="A51" s="44">
        <v>41</v>
      </c>
      <c r="B51" s="45">
        <v>10.11</v>
      </c>
      <c r="C51" s="45">
        <v>1.4</v>
      </c>
      <c r="D51" s="45">
        <v>10.11</v>
      </c>
      <c r="E51" s="45">
        <v>1.4</v>
      </c>
    </row>
    <row r="52" spans="1:5" x14ac:dyDescent="0.2">
      <c r="A52" s="44">
        <v>42</v>
      </c>
      <c r="B52" s="45">
        <v>10.5</v>
      </c>
      <c r="C52" s="45">
        <v>1.45</v>
      </c>
      <c r="D52" s="45">
        <v>10.5</v>
      </c>
      <c r="E52" s="45">
        <v>1.45</v>
      </c>
    </row>
    <row r="53" spans="1:5" x14ac:dyDescent="0.2">
      <c r="A53" s="44">
        <v>43</v>
      </c>
      <c r="B53" s="45">
        <v>10.91</v>
      </c>
      <c r="C53" s="45">
        <v>1.5</v>
      </c>
      <c r="D53" s="45">
        <v>10.91</v>
      </c>
      <c r="E53" s="45">
        <v>1.5</v>
      </c>
    </row>
    <row r="54" spans="1:5" x14ac:dyDescent="0.2">
      <c r="A54" s="44">
        <v>44</v>
      </c>
      <c r="B54" s="45">
        <v>11.34</v>
      </c>
      <c r="C54" s="45">
        <v>1.55</v>
      </c>
      <c r="D54" s="45">
        <v>11.34</v>
      </c>
      <c r="E54" s="45">
        <v>1.55</v>
      </c>
    </row>
    <row r="55" spans="1:5" x14ac:dyDescent="0.2">
      <c r="A55" s="44">
        <v>45</v>
      </c>
      <c r="B55" s="45">
        <v>11.78</v>
      </c>
      <c r="C55" s="45">
        <v>1.6</v>
      </c>
      <c r="D55" s="45">
        <v>11.78</v>
      </c>
      <c r="E55" s="45">
        <v>1.6</v>
      </c>
    </row>
    <row r="56" spans="1:5" x14ac:dyDescent="0.2">
      <c r="A56" s="44">
        <v>46</v>
      </c>
      <c r="B56" s="45">
        <v>12.24</v>
      </c>
      <c r="C56" s="45">
        <v>1.65</v>
      </c>
      <c r="D56" s="45">
        <v>12.24</v>
      </c>
      <c r="E56" s="45">
        <v>1.65</v>
      </c>
    </row>
    <row r="57" spans="1:5" x14ac:dyDescent="0.2">
      <c r="A57" s="44">
        <v>47</v>
      </c>
      <c r="B57" s="45">
        <v>12.72</v>
      </c>
      <c r="C57" s="45">
        <v>1.7</v>
      </c>
      <c r="D57" s="45">
        <v>12.72</v>
      </c>
      <c r="E57" s="45">
        <v>1.7</v>
      </c>
    </row>
    <row r="58" spans="1:5" x14ac:dyDescent="0.2">
      <c r="A58" s="44">
        <v>48</v>
      </c>
      <c r="B58" s="45">
        <v>13.23</v>
      </c>
      <c r="C58" s="45">
        <v>1.76</v>
      </c>
      <c r="D58" s="45">
        <v>13.23</v>
      </c>
      <c r="E58" s="45">
        <v>1.76</v>
      </c>
    </row>
    <row r="59" spans="1:5" x14ac:dyDescent="0.2">
      <c r="A59" s="44">
        <v>49</v>
      </c>
      <c r="B59" s="45">
        <v>13.75</v>
      </c>
      <c r="C59" s="45">
        <v>1.81</v>
      </c>
      <c r="D59" s="45">
        <v>13.75</v>
      </c>
      <c r="E59" s="45">
        <v>1.81</v>
      </c>
    </row>
    <row r="60" spans="1:5" x14ac:dyDescent="0.2">
      <c r="A60" s="44">
        <v>50</v>
      </c>
      <c r="B60" s="45">
        <v>14.3</v>
      </c>
      <c r="C60" s="45">
        <v>1.87</v>
      </c>
      <c r="D60" s="45">
        <v>14.3</v>
      </c>
      <c r="E60" s="45">
        <v>1.87</v>
      </c>
    </row>
    <row r="61" spans="1:5" x14ac:dyDescent="0.2">
      <c r="A61" s="44">
        <v>51</v>
      </c>
      <c r="B61" s="45">
        <v>14.87</v>
      </c>
      <c r="C61" s="45">
        <v>1.92</v>
      </c>
      <c r="D61" s="45">
        <v>14.87</v>
      </c>
      <c r="E61" s="45">
        <v>1.92</v>
      </c>
    </row>
    <row r="62" spans="1:5" x14ac:dyDescent="0.2">
      <c r="A62" s="44">
        <v>52</v>
      </c>
      <c r="B62" s="45">
        <v>15.47</v>
      </c>
      <c r="C62" s="45">
        <v>1.98</v>
      </c>
      <c r="D62" s="45">
        <v>15.47</v>
      </c>
      <c r="E62" s="45">
        <v>1.98</v>
      </c>
    </row>
    <row r="63" spans="1:5" x14ac:dyDescent="0.2">
      <c r="A63" s="44">
        <v>53</v>
      </c>
      <c r="B63" s="45">
        <v>16.09</v>
      </c>
      <c r="C63" s="45">
        <v>2.04</v>
      </c>
      <c r="D63" s="45">
        <v>16.09</v>
      </c>
      <c r="E63" s="45">
        <v>2.04</v>
      </c>
    </row>
    <row r="64" spans="1:5" x14ac:dyDescent="0.2">
      <c r="A64" s="44">
        <v>54</v>
      </c>
      <c r="B64" s="45">
        <v>16.739999999999998</v>
      </c>
      <c r="C64" s="45">
        <v>2.09</v>
      </c>
      <c r="D64" s="45">
        <v>16.739999999999998</v>
      </c>
      <c r="E64" s="45">
        <v>2.09</v>
      </c>
    </row>
    <row r="65" spans="1:5" x14ac:dyDescent="0.2">
      <c r="A65" s="44">
        <v>55</v>
      </c>
      <c r="B65" s="45">
        <v>17.43</v>
      </c>
      <c r="C65" s="45">
        <v>2.15</v>
      </c>
      <c r="D65" s="45">
        <v>17.43</v>
      </c>
      <c r="E65" s="45">
        <v>2.15</v>
      </c>
    </row>
    <row r="66" spans="1:5" x14ac:dyDescent="0.2">
      <c r="A66" s="44">
        <v>56</v>
      </c>
      <c r="B66" s="45">
        <v>18.149999999999999</v>
      </c>
      <c r="C66" s="45">
        <v>2.2000000000000002</v>
      </c>
      <c r="D66" s="45">
        <v>18.149999999999999</v>
      </c>
      <c r="E66" s="45">
        <v>2.2000000000000002</v>
      </c>
    </row>
    <row r="67" spans="1:5" x14ac:dyDescent="0.2">
      <c r="A67" s="44">
        <v>57</v>
      </c>
      <c r="B67" s="45">
        <v>18.899999999999999</v>
      </c>
      <c r="C67" s="45">
        <v>2.25</v>
      </c>
      <c r="D67" s="45">
        <v>18.899999999999999</v>
      </c>
      <c r="E67" s="45">
        <v>2.25</v>
      </c>
    </row>
    <row r="68" spans="1:5" x14ac:dyDescent="0.2">
      <c r="A68" s="44">
        <v>58</v>
      </c>
      <c r="B68" s="45">
        <v>19.690000000000001</v>
      </c>
      <c r="C68" s="45">
        <v>2.31</v>
      </c>
      <c r="D68" s="45">
        <v>19.690000000000001</v>
      </c>
      <c r="E68" s="45">
        <v>2.31</v>
      </c>
    </row>
    <row r="69" spans="1:5" x14ac:dyDescent="0.2">
      <c r="A69" s="44">
        <v>59</v>
      </c>
      <c r="B69" s="45">
        <v>20.52</v>
      </c>
      <c r="C69" s="45">
        <v>2.36</v>
      </c>
      <c r="D69" s="45">
        <v>20.52</v>
      </c>
      <c r="E69" s="45">
        <v>2.36</v>
      </c>
    </row>
    <row r="70" spans="1:5" x14ac:dyDescent="0.2">
      <c r="A70" s="44">
        <v>60</v>
      </c>
      <c r="B70" s="45">
        <v>20.66</v>
      </c>
      <c r="C70" s="45">
        <v>2.39</v>
      </c>
      <c r="D70" s="45">
        <v>20.66</v>
      </c>
      <c r="E70" s="45">
        <v>2.39</v>
      </c>
    </row>
    <row r="71" spans="1:5" x14ac:dyDescent="0.2">
      <c r="A71" s="44">
        <v>61</v>
      </c>
      <c r="B71" s="45">
        <v>20.09</v>
      </c>
      <c r="C71" s="45">
        <v>2.41</v>
      </c>
      <c r="D71" s="45">
        <v>20.09</v>
      </c>
      <c r="E71" s="45">
        <v>2.41</v>
      </c>
    </row>
    <row r="72" spans="1:5" x14ac:dyDescent="0.2">
      <c r="A72" s="44">
        <v>62</v>
      </c>
      <c r="B72" s="45">
        <v>19.52</v>
      </c>
      <c r="C72" s="45">
        <v>2.42</v>
      </c>
      <c r="D72" s="45">
        <v>19.52</v>
      </c>
      <c r="E72" s="45">
        <v>2.42</v>
      </c>
    </row>
    <row r="73" spans="1:5" x14ac:dyDescent="0.2">
      <c r="A73" s="44">
        <v>63</v>
      </c>
      <c r="B73" s="45">
        <v>18.940000000000001</v>
      </c>
      <c r="C73" s="45">
        <v>2.4300000000000002</v>
      </c>
      <c r="D73" s="45">
        <v>18.940000000000001</v>
      </c>
      <c r="E73" s="45">
        <v>2.4300000000000002</v>
      </c>
    </row>
    <row r="74" spans="1:5" x14ac:dyDescent="0.2">
      <c r="A74" s="44">
        <v>64</v>
      </c>
      <c r="B74" s="45">
        <v>18.350000000000001</v>
      </c>
      <c r="C74" s="45">
        <v>2.44</v>
      </c>
      <c r="D74" s="45">
        <v>18.350000000000001</v>
      </c>
      <c r="E74" s="45">
        <v>2.44</v>
      </c>
    </row>
    <row r="75" spans="1:5" x14ac:dyDescent="0.2">
      <c r="A75" s="44">
        <v>65</v>
      </c>
      <c r="B75" s="45">
        <v>17.77</v>
      </c>
      <c r="C75" s="45">
        <v>2.4500000000000002</v>
      </c>
      <c r="D75" s="45">
        <v>17.77</v>
      </c>
      <c r="E75" s="45">
        <v>2.4500000000000002</v>
      </c>
    </row>
    <row r="76" spans="1:5" x14ac:dyDescent="0.2">
      <c r="A76" s="44">
        <v>66</v>
      </c>
      <c r="B76" s="45">
        <v>17.170000000000002</v>
      </c>
      <c r="C76" s="45">
        <v>2.46</v>
      </c>
      <c r="D76" s="45">
        <v>17.170000000000002</v>
      </c>
      <c r="E76" s="45">
        <v>2.46</v>
      </c>
    </row>
    <row r="77" spans="1:5" x14ac:dyDescent="0.2">
      <c r="A77" s="44">
        <v>67</v>
      </c>
      <c r="B77" s="45">
        <v>16.579999999999998</v>
      </c>
      <c r="C77" s="45">
        <v>2.46</v>
      </c>
      <c r="D77" s="45">
        <v>16.579999999999998</v>
      </c>
      <c r="E77" s="45">
        <v>2.46</v>
      </c>
    </row>
    <row r="78" spans="1:5" x14ac:dyDescent="0.2">
      <c r="A78" s="44">
        <v>68</v>
      </c>
      <c r="B78" s="45">
        <v>15.98</v>
      </c>
      <c r="C78" s="45">
        <v>2.4700000000000002</v>
      </c>
      <c r="D78" s="45">
        <v>15.98</v>
      </c>
      <c r="E78" s="45">
        <v>2.4700000000000002</v>
      </c>
    </row>
    <row r="79" spans="1:5" x14ac:dyDescent="0.2">
      <c r="A79" s="44">
        <v>69</v>
      </c>
      <c r="B79" s="45">
        <v>15.37</v>
      </c>
      <c r="C79" s="45">
        <v>2.4700000000000002</v>
      </c>
      <c r="D79" s="45">
        <v>15.37</v>
      </c>
      <c r="E79" s="45">
        <v>2.4700000000000002</v>
      </c>
    </row>
    <row r="80" spans="1:5" x14ac:dyDescent="0.2">
      <c r="A80" s="44">
        <v>70</v>
      </c>
      <c r="B80" s="45">
        <v>14.77</v>
      </c>
      <c r="C80" s="45">
        <v>2.46</v>
      </c>
      <c r="D80" s="45">
        <v>14.77</v>
      </c>
      <c r="E80" s="45">
        <v>2.46</v>
      </c>
    </row>
    <row r="81" spans="1:5" x14ac:dyDescent="0.2">
      <c r="A81" s="44">
        <v>71</v>
      </c>
      <c r="B81" s="45">
        <v>14.16</v>
      </c>
      <c r="C81" s="45">
        <v>2.4500000000000002</v>
      </c>
      <c r="D81" s="45">
        <v>14.16</v>
      </c>
      <c r="E81" s="45">
        <v>2.4500000000000002</v>
      </c>
    </row>
    <row r="82" spans="1:5" x14ac:dyDescent="0.2">
      <c r="A82" s="44">
        <v>72</v>
      </c>
      <c r="B82" s="45">
        <v>13.55</v>
      </c>
      <c r="C82" s="45">
        <v>2.44</v>
      </c>
      <c r="D82" s="45">
        <v>13.55</v>
      </c>
      <c r="E82" s="45">
        <v>2.44</v>
      </c>
    </row>
    <row r="83" spans="1:5" x14ac:dyDescent="0.2">
      <c r="A83" s="44">
        <v>73</v>
      </c>
      <c r="B83" s="45">
        <v>12.95</v>
      </c>
      <c r="C83" s="45">
        <v>2.4300000000000002</v>
      </c>
      <c r="D83" s="45">
        <v>12.95</v>
      </c>
      <c r="E83" s="45">
        <v>2.4300000000000002</v>
      </c>
    </row>
    <row r="84" spans="1:5" x14ac:dyDescent="0.2">
      <c r="A84" s="44">
        <v>74</v>
      </c>
      <c r="B84" s="45">
        <v>12.35</v>
      </c>
      <c r="C84" s="45">
        <v>2.41</v>
      </c>
      <c r="D84" s="45">
        <v>12.35</v>
      </c>
      <c r="E84" s="45">
        <v>2.41</v>
      </c>
    </row>
    <row r="85" spans="1:5" x14ac:dyDescent="0.2">
      <c r="A85" s="44">
        <v>75</v>
      </c>
      <c r="B85" s="45">
        <v>11.75</v>
      </c>
      <c r="C85" s="45">
        <v>2.38</v>
      </c>
      <c r="D85" s="45">
        <v>11.75</v>
      </c>
      <c r="E85" s="45">
        <v>2.38</v>
      </c>
    </row>
  </sheetData>
  <sheetProtection algorithmName="SHA-512" hashValue="BwOQYN/C3Kzcdu5spG9D+iWYtKWgtr4hijHHklkbggg+UbEQrAELwBs7ZPPk3yw2bObHbFfCOUVwxM2ZOSfClg==" saltValue="PJFWPqTwwNliTckHrUkUoQ==" spinCount="100000" sheet="1" objects="1" scenarios="1"/>
  <conditionalFormatting sqref="A6:A21">
    <cfRule type="expression" dxfId="1047" priority="9" stopIfTrue="1">
      <formula>MOD(ROW(),2)=0</formula>
    </cfRule>
    <cfRule type="expression" dxfId="1046" priority="10" stopIfTrue="1">
      <formula>MOD(ROW(),2)&lt;&gt;0</formula>
    </cfRule>
  </conditionalFormatting>
  <conditionalFormatting sqref="A26:A85">
    <cfRule type="expression" dxfId="1045" priority="13" stopIfTrue="1">
      <formula>MOD(ROW(),2)=0</formula>
    </cfRule>
    <cfRule type="expression" dxfId="1044" priority="14" stopIfTrue="1">
      <formula>MOD(ROW(),2)&lt;&gt;0</formula>
    </cfRule>
  </conditionalFormatting>
  <conditionalFormatting sqref="B6:E21">
    <cfRule type="expression" dxfId="1043" priority="11" stopIfTrue="1">
      <formula>MOD(ROW(),2)=0</formula>
    </cfRule>
    <cfRule type="expression" dxfId="1042" priority="12" stopIfTrue="1">
      <formula>MOD(ROW(),2)&lt;&gt;0</formula>
    </cfRule>
  </conditionalFormatting>
  <conditionalFormatting sqref="B26:E85">
    <cfRule type="expression" dxfId="1041" priority="15" stopIfTrue="1">
      <formula>MOD(ROW(),2)=0</formula>
    </cfRule>
    <cfRule type="expression" dxfId="1040" priority="16" stopIfTrue="1">
      <formula>MOD(ROW(),2)&lt;&gt;0</formula>
    </cfRule>
  </conditionalFormatting>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5DC2E-47C7-40D9-9055-B38DBC796A47}">
  <sheetPr codeName="Sheet8"/>
  <dimension ref="A1:E85"/>
  <sheetViews>
    <sheetView showGridLines="0" workbookViewId="0">
      <selection activeCell="A6" sqref="A6"/>
    </sheetView>
  </sheetViews>
  <sheetFormatPr defaultRowHeight="12.75" x14ac:dyDescent="0.2"/>
  <cols>
    <col min="1" max="1" width="31.5703125" customWidth="1"/>
    <col min="2" max="5" width="22.5703125" customWidth="1"/>
  </cols>
  <sheetData>
    <row r="1" spans="1:5" s="1" customFormat="1" ht="20.25" x14ac:dyDescent="0.3">
      <c r="A1" s="2" t="s">
        <v>0</v>
      </c>
    </row>
    <row r="2" spans="1:5" s="1" customFormat="1" ht="15.75" x14ac:dyDescent="0.25">
      <c r="A2" s="30" t="s">
        <v>1</v>
      </c>
      <c r="B2" s="3" t="str">
        <f>wb_title</f>
        <v>PCSPS_EW - Consolidated Factor Spreadsheet</v>
      </c>
    </row>
    <row r="3" spans="1:5" s="1" customFormat="1" ht="15.75" x14ac:dyDescent="0.25">
      <c r="A3" s="30" t="s">
        <v>2</v>
      </c>
      <c r="B3" s="3" t="str">
        <f>TABLE_FACTOR_TYPE_1 &amp; " - x-" &amp; TABLE_SERIES_NUMBER_1</f>
        <v>CETV - x-202</v>
      </c>
    </row>
    <row r="6" spans="1:5" x14ac:dyDescent="0.2">
      <c r="A6" s="41" t="s">
        <v>540</v>
      </c>
      <c r="B6" s="49" t="s">
        <v>541</v>
      </c>
      <c r="C6" s="49"/>
      <c r="D6" s="49"/>
      <c r="E6" s="49"/>
    </row>
    <row r="7" spans="1:5" x14ac:dyDescent="0.2">
      <c r="A7" s="41" t="s">
        <v>542</v>
      </c>
      <c r="B7" s="49" t="s">
        <v>31</v>
      </c>
      <c r="C7" s="49"/>
      <c r="D7" s="49"/>
      <c r="E7" s="49"/>
    </row>
    <row r="8" spans="1:5" x14ac:dyDescent="0.2">
      <c r="A8" s="41" t="s">
        <v>112</v>
      </c>
      <c r="B8" s="49" t="s">
        <v>125</v>
      </c>
      <c r="C8" s="49"/>
      <c r="D8" s="49"/>
      <c r="E8" s="49"/>
    </row>
    <row r="9" spans="1:5" x14ac:dyDescent="0.2">
      <c r="A9" s="41" t="s">
        <v>113</v>
      </c>
      <c r="B9" s="49" t="s">
        <v>126</v>
      </c>
      <c r="C9" s="49"/>
      <c r="D9" s="49"/>
      <c r="E9" s="49"/>
    </row>
    <row r="10" spans="1:5" x14ac:dyDescent="0.2">
      <c r="A10" s="41" t="s">
        <v>6</v>
      </c>
      <c r="B10" s="49" t="s">
        <v>133</v>
      </c>
      <c r="C10" s="49"/>
      <c r="D10" s="49"/>
      <c r="E10" s="49"/>
    </row>
    <row r="11" spans="1:5" x14ac:dyDescent="0.2">
      <c r="A11" s="41" t="s">
        <v>114</v>
      </c>
      <c r="B11" s="49" t="s">
        <v>128</v>
      </c>
      <c r="C11" s="49"/>
      <c r="D11" s="49"/>
      <c r="E11" s="49"/>
    </row>
    <row r="12" spans="1:5" x14ac:dyDescent="0.2">
      <c r="A12" s="41" t="s">
        <v>115</v>
      </c>
      <c r="B12" s="49" t="s">
        <v>129</v>
      </c>
      <c r="C12" s="49"/>
      <c r="D12" s="49"/>
      <c r="E12" s="49"/>
    </row>
    <row r="13" spans="1:5" x14ac:dyDescent="0.2">
      <c r="A13" s="41" t="s">
        <v>543</v>
      </c>
      <c r="B13" s="49">
        <v>0</v>
      </c>
      <c r="C13" s="49"/>
      <c r="D13" s="49"/>
      <c r="E13" s="49"/>
    </row>
    <row r="14" spans="1:5" x14ac:dyDescent="0.2">
      <c r="A14" s="41" t="s">
        <v>117</v>
      </c>
      <c r="B14" s="49">
        <v>202</v>
      </c>
      <c r="C14" s="49"/>
      <c r="D14" s="49"/>
      <c r="E14" s="49"/>
    </row>
    <row r="15" spans="1:5" x14ac:dyDescent="0.2">
      <c r="A15" s="41" t="s">
        <v>544</v>
      </c>
      <c r="B15" s="49" t="s">
        <v>134</v>
      </c>
      <c r="C15" s="49"/>
      <c r="D15" s="49"/>
      <c r="E15" s="49"/>
    </row>
    <row r="16" spans="1:5" x14ac:dyDescent="0.2">
      <c r="A16" s="41" t="s">
        <v>119</v>
      </c>
      <c r="B16" s="49" t="s">
        <v>135</v>
      </c>
      <c r="C16" s="49"/>
      <c r="D16" s="49"/>
      <c r="E16" s="49"/>
    </row>
    <row r="17" spans="1:5" x14ac:dyDescent="0.2">
      <c r="A17" s="42" t="s">
        <v>545</v>
      </c>
      <c r="B17" s="49"/>
      <c r="C17" s="49"/>
      <c r="D17" s="49"/>
      <c r="E17" s="49"/>
    </row>
    <row r="18" spans="1:5" x14ac:dyDescent="0.2">
      <c r="A18" s="41" t="s">
        <v>121</v>
      </c>
      <c r="B18" s="50">
        <v>46171</v>
      </c>
      <c r="C18" s="50"/>
      <c r="D18" s="50"/>
      <c r="E18" s="50"/>
    </row>
    <row r="19" spans="1:5" x14ac:dyDescent="0.2">
      <c r="A19" s="41" t="s">
        <v>122</v>
      </c>
      <c r="B19" s="50">
        <v>46161</v>
      </c>
      <c r="C19" s="49"/>
      <c r="D19" s="49"/>
      <c r="E19" s="49"/>
    </row>
    <row r="20" spans="1:5" x14ac:dyDescent="0.2">
      <c r="A20" s="41" t="s">
        <v>123</v>
      </c>
      <c r="B20" s="49" t="s">
        <v>132</v>
      </c>
      <c r="C20" s="49"/>
      <c r="D20" s="49"/>
      <c r="E20" s="49"/>
    </row>
    <row r="21" spans="1:5" x14ac:dyDescent="0.2">
      <c r="A21" s="41" t="s">
        <v>546</v>
      </c>
      <c r="B21" s="49" t="s">
        <v>45</v>
      </c>
      <c r="C21" s="49"/>
      <c r="D21" s="49"/>
      <c r="E21" s="49"/>
    </row>
    <row r="23" spans="1:5" x14ac:dyDescent="0.2">
      <c r="A23" s="23" t="str">
        <f>HYPERLINK("#'Factor List'!A1", "Back to Factor List")</f>
        <v>Back to Factor List</v>
      </c>
      <c r="B23" s="23" t="str">
        <f>HYPERLINK("#'Assumptions'!A1", "Assumptions")</f>
        <v>Assumptions</v>
      </c>
    </row>
    <row r="26" spans="1:5" s="55" customFormat="1" ht="25.5" x14ac:dyDescent="0.2">
      <c r="A26" s="54" t="s">
        <v>174</v>
      </c>
      <c r="B26" s="54" t="s">
        <v>547</v>
      </c>
      <c r="C26" s="54" t="s">
        <v>548</v>
      </c>
      <c r="D26" s="54" t="s">
        <v>549</v>
      </c>
      <c r="E26" s="54" t="s">
        <v>550</v>
      </c>
    </row>
    <row r="27" spans="1:5" x14ac:dyDescent="0.2">
      <c r="A27" s="44">
        <v>17</v>
      </c>
      <c r="B27" s="45">
        <v>2.93</v>
      </c>
      <c r="C27" s="45">
        <v>0.51</v>
      </c>
      <c r="D27" s="45">
        <v>2.93</v>
      </c>
      <c r="E27" s="45">
        <v>0.51</v>
      </c>
    </row>
    <row r="28" spans="1:5" x14ac:dyDescent="0.2">
      <c r="A28" s="44">
        <v>18</v>
      </c>
      <c r="B28" s="45">
        <v>3.04</v>
      </c>
      <c r="C28" s="45">
        <v>0.54</v>
      </c>
      <c r="D28" s="45">
        <v>3.04</v>
      </c>
      <c r="E28" s="45">
        <v>0.54</v>
      </c>
    </row>
    <row r="29" spans="1:5" x14ac:dyDescent="0.2">
      <c r="A29" s="44">
        <v>19</v>
      </c>
      <c r="B29" s="45">
        <v>3.15</v>
      </c>
      <c r="C29" s="45">
        <v>0.56999999999999995</v>
      </c>
      <c r="D29" s="45">
        <v>3.15</v>
      </c>
      <c r="E29" s="45">
        <v>0.56999999999999995</v>
      </c>
    </row>
    <row r="30" spans="1:5" x14ac:dyDescent="0.2">
      <c r="A30" s="44">
        <v>20</v>
      </c>
      <c r="B30" s="45">
        <v>3.27</v>
      </c>
      <c r="C30" s="45">
        <v>0.59</v>
      </c>
      <c r="D30" s="45">
        <v>3.27</v>
      </c>
      <c r="E30" s="45">
        <v>0.59</v>
      </c>
    </row>
    <row r="31" spans="1:5" x14ac:dyDescent="0.2">
      <c r="A31" s="44">
        <v>21</v>
      </c>
      <c r="B31" s="45">
        <v>3.4</v>
      </c>
      <c r="C31" s="45">
        <v>0.62</v>
      </c>
      <c r="D31" s="45">
        <v>3.4</v>
      </c>
      <c r="E31" s="45">
        <v>0.62</v>
      </c>
    </row>
    <row r="32" spans="1:5" x14ac:dyDescent="0.2">
      <c r="A32" s="44">
        <v>22</v>
      </c>
      <c r="B32" s="45">
        <v>3.53</v>
      </c>
      <c r="C32" s="45">
        <v>0.64</v>
      </c>
      <c r="D32" s="45">
        <v>3.53</v>
      </c>
      <c r="E32" s="45">
        <v>0.64</v>
      </c>
    </row>
    <row r="33" spans="1:5" x14ac:dyDescent="0.2">
      <c r="A33" s="44">
        <v>23</v>
      </c>
      <c r="B33" s="45">
        <v>3.66</v>
      </c>
      <c r="C33" s="45">
        <v>0.67</v>
      </c>
      <c r="D33" s="45">
        <v>3.66</v>
      </c>
      <c r="E33" s="45">
        <v>0.67</v>
      </c>
    </row>
    <row r="34" spans="1:5" x14ac:dyDescent="0.2">
      <c r="A34" s="44">
        <v>24</v>
      </c>
      <c r="B34" s="45">
        <v>3.8</v>
      </c>
      <c r="C34" s="45">
        <v>0.69</v>
      </c>
      <c r="D34" s="45">
        <v>3.8</v>
      </c>
      <c r="E34" s="45">
        <v>0.69</v>
      </c>
    </row>
    <row r="35" spans="1:5" x14ac:dyDescent="0.2">
      <c r="A35" s="44">
        <v>25</v>
      </c>
      <c r="B35" s="45">
        <v>3.95</v>
      </c>
      <c r="C35" s="45">
        <v>0.72</v>
      </c>
      <c r="D35" s="45">
        <v>3.95</v>
      </c>
      <c r="E35" s="45">
        <v>0.72</v>
      </c>
    </row>
    <row r="36" spans="1:5" x14ac:dyDescent="0.2">
      <c r="A36" s="44">
        <v>26</v>
      </c>
      <c r="B36" s="45">
        <v>4.0999999999999996</v>
      </c>
      <c r="C36" s="45">
        <v>0.75</v>
      </c>
      <c r="D36" s="45">
        <v>4.0999999999999996</v>
      </c>
      <c r="E36" s="45">
        <v>0.75</v>
      </c>
    </row>
    <row r="37" spans="1:5" x14ac:dyDescent="0.2">
      <c r="A37" s="44">
        <v>27</v>
      </c>
      <c r="B37" s="45">
        <v>4.25</v>
      </c>
      <c r="C37" s="45">
        <v>0.77</v>
      </c>
      <c r="D37" s="45">
        <v>4.25</v>
      </c>
      <c r="E37" s="45">
        <v>0.77</v>
      </c>
    </row>
    <row r="38" spans="1:5" x14ac:dyDescent="0.2">
      <c r="A38" s="44">
        <v>28</v>
      </c>
      <c r="B38" s="45">
        <v>4.41</v>
      </c>
      <c r="C38" s="45">
        <v>0.8</v>
      </c>
      <c r="D38" s="45">
        <v>4.41</v>
      </c>
      <c r="E38" s="45">
        <v>0.8</v>
      </c>
    </row>
    <row r="39" spans="1:5" x14ac:dyDescent="0.2">
      <c r="A39" s="44">
        <v>29</v>
      </c>
      <c r="B39" s="45">
        <v>4.58</v>
      </c>
      <c r="C39" s="45">
        <v>0.83</v>
      </c>
      <c r="D39" s="45">
        <v>4.58</v>
      </c>
      <c r="E39" s="45">
        <v>0.83</v>
      </c>
    </row>
    <row r="40" spans="1:5" x14ac:dyDescent="0.2">
      <c r="A40" s="44">
        <v>30</v>
      </c>
      <c r="B40" s="45">
        <v>4.75</v>
      </c>
      <c r="C40" s="45">
        <v>0.87</v>
      </c>
      <c r="D40" s="45">
        <v>4.75</v>
      </c>
      <c r="E40" s="45">
        <v>0.87</v>
      </c>
    </row>
    <row r="41" spans="1:5" x14ac:dyDescent="0.2">
      <c r="A41" s="44">
        <v>31</v>
      </c>
      <c r="B41" s="45">
        <v>4.9400000000000004</v>
      </c>
      <c r="C41" s="45">
        <v>0.9</v>
      </c>
      <c r="D41" s="45">
        <v>4.9400000000000004</v>
      </c>
      <c r="E41" s="45">
        <v>0.9</v>
      </c>
    </row>
    <row r="42" spans="1:5" x14ac:dyDescent="0.2">
      <c r="A42" s="44">
        <v>32</v>
      </c>
      <c r="B42" s="45">
        <v>5.12</v>
      </c>
      <c r="C42" s="45">
        <v>0.93</v>
      </c>
      <c r="D42" s="45">
        <v>5.12</v>
      </c>
      <c r="E42" s="45">
        <v>0.93</v>
      </c>
    </row>
    <row r="43" spans="1:5" x14ac:dyDescent="0.2">
      <c r="A43" s="44">
        <v>33</v>
      </c>
      <c r="B43" s="45">
        <v>5.32</v>
      </c>
      <c r="C43" s="45">
        <v>0.97</v>
      </c>
      <c r="D43" s="45">
        <v>5.32</v>
      </c>
      <c r="E43" s="45">
        <v>0.97</v>
      </c>
    </row>
    <row r="44" spans="1:5" x14ac:dyDescent="0.2">
      <c r="A44" s="44">
        <v>34</v>
      </c>
      <c r="B44" s="45">
        <v>5.52</v>
      </c>
      <c r="C44" s="45">
        <v>1.01</v>
      </c>
      <c r="D44" s="45">
        <v>5.52</v>
      </c>
      <c r="E44" s="45">
        <v>1.01</v>
      </c>
    </row>
    <row r="45" spans="1:5" x14ac:dyDescent="0.2">
      <c r="A45" s="44">
        <v>35</v>
      </c>
      <c r="B45" s="45">
        <v>5.73</v>
      </c>
      <c r="C45" s="45">
        <v>1.04</v>
      </c>
      <c r="D45" s="45">
        <v>5.73</v>
      </c>
      <c r="E45" s="45">
        <v>1.04</v>
      </c>
    </row>
    <row r="46" spans="1:5" x14ac:dyDescent="0.2">
      <c r="A46" s="44">
        <v>36</v>
      </c>
      <c r="B46" s="45">
        <v>5.95</v>
      </c>
      <c r="C46" s="45">
        <v>1.08</v>
      </c>
      <c r="D46" s="45">
        <v>5.95</v>
      </c>
      <c r="E46" s="45">
        <v>1.08</v>
      </c>
    </row>
    <row r="47" spans="1:5" x14ac:dyDescent="0.2">
      <c r="A47" s="44">
        <v>37</v>
      </c>
      <c r="B47" s="45">
        <v>6.17</v>
      </c>
      <c r="C47" s="45">
        <v>1.1200000000000001</v>
      </c>
      <c r="D47" s="45">
        <v>6.17</v>
      </c>
      <c r="E47" s="45">
        <v>1.1200000000000001</v>
      </c>
    </row>
    <row r="48" spans="1:5" x14ac:dyDescent="0.2">
      <c r="A48" s="44">
        <v>38</v>
      </c>
      <c r="B48" s="45">
        <v>6.41</v>
      </c>
      <c r="C48" s="45">
        <v>1.1599999999999999</v>
      </c>
      <c r="D48" s="45">
        <v>6.41</v>
      </c>
      <c r="E48" s="45">
        <v>1.1599999999999999</v>
      </c>
    </row>
    <row r="49" spans="1:5" x14ac:dyDescent="0.2">
      <c r="A49" s="44">
        <v>39</v>
      </c>
      <c r="B49" s="45">
        <v>6.65</v>
      </c>
      <c r="C49" s="45">
        <v>1.21</v>
      </c>
      <c r="D49" s="45">
        <v>6.65</v>
      </c>
      <c r="E49" s="45">
        <v>1.21</v>
      </c>
    </row>
    <row r="50" spans="1:5" x14ac:dyDescent="0.2">
      <c r="A50" s="44">
        <v>40</v>
      </c>
      <c r="B50" s="45">
        <v>6.91</v>
      </c>
      <c r="C50" s="45">
        <v>1.25</v>
      </c>
      <c r="D50" s="45">
        <v>6.91</v>
      </c>
      <c r="E50" s="45">
        <v>1.25</v>
      </c>
    </row>
    <row r="51" spans="1:5" x14ac:dyDescent="0.2">
      <c r="A51" s="44">
        <v>41</v>
      </c>
      <c r="B51" s="45">
        <v>7.17</v>
      </c>
      <c r="C51" s="45">
        <v>1.29</v>
      </c>
      <c r="D51" s="45">
        <v>7.17</v>
      </c>
      <c r="E51" s="45">
        <v>1.29</v>
      </c>
    </row>
    <row r="52" spans="1:5" x14ac:dyDescent="0.2">
      <c r="A52" s="44">
        <v>42</v>
      </c>
      <c r="B52" s="45">
        <v>7.45</v>
      </c>
      <c r="C52" s="45">
        <v>1.34</v>
      </c>
      <c r="D52" s="45">
        <v>7.45</v>
      </c>
      <c r="E52" s="45">
        <v>1.34</v>
      </c>
    </row>
    <row r="53" spans="1:5" x14ac:dyDescent="0.2">
      <c r="A53" s="44">
        <v>43</v>
      </c>
      <c r="B53" s="45">
        <v>7.74</v>
      </c>
      <c r="C53" s="45">
        <v>1.39</v>
      </c>
      <c r="D53" s="45">
        <v>7.74</v>
      </c>
      <c r="E53" s="45">
        <v>1.39</v>
      </c>
    </row>
    <row r="54" spans="1:5" x14ac:dyDescent="0.2">
      <c r="A54" s="44">
        <v>44</v>
      </c>
      <c r="B54" s="45">
        <v>8.0299999999999994</v>
      </c>
      <c r="C54" s="45">
        <v>1.43</v>
      </c>
      <c r="D54" s="45">
        <v>8.0299999999999994</v>
      </c>
      <c r="E54" s="45">
        <v>1.43</v>
      </c>
    </row>
    <row r="55" spans="1:5" x14ac:dyDescent="0.2">
      <c r="A55" s="44">
        <v>45</v>
      </c>
      <c r="B55" s="45">
        <v>8.34</v>
      </c>
      <c r="C55" s="45">
        <v>1.48</v>
      </c>
      <c r="D55" s="45">
        <v>8.34</v>
      </c>
      <c r="E55" s="45">
        <v>1.48</v>
      </c>
    </row>
    <row r="56" spans="1:5" x14ac:dyDescent="0.2">
      <c r="A56" s="44">
        <v>46</v>
      </c>
      <c r="B56" s="45">
        <v>8.67</v>
      </c>
      <c r="C56" s="45">
        <v>1.53</v>
      </c>
      <c r="D56" s="45">
        <v>8.67</v>
      </c>
      <c r="E56" s="45">
        <v>1.53</v>
      </c>
    </row>
    <row r="57" spans="1:5" x14ac:dyDescent="0.2">
      <c r="A57" s="44">
        <v>47</v>
      </c>
      <c r="B57" s="45">
        <v>9</v>
      </c>
      <c r="C57" s="45">
        <v>1.58</v>
      </c>
      <c r="D57" s="45">
        <v>9</v>
      </c>
      <c r="E57" s="45">
        <v>1.58</v>
      </c>
    </row>
    <row r="58" spans="1:5" x14ac:dyDescent="0.2">
      <c r="A58" s="44">
        <v>48</v>
      </c>
      <c r="B58" s="45">
        <v>9.36</v>
      </c>
      <c r="C58" s="45">
        <v>1.63</v>
      </c>
      <c r="D58" s="45">
        <v>9.36</v>
      </c>
      <c r="E58" s="45">
        <v>1.63</v>
      </c>
    </row>
    <row r="59" spans="1:5" x14ac:dyDescent="0.2">
      <c r="A59" s="44">
        <v>49</v>
      </c>
      <c r="B59" s="45">
        <v>9.7200000000000006</v>
      </c>
      <c r="C59" s="45">
        <v>1.68</v>
      </c>
      <c r="D59" s="45">
        <v>9.7200000000000006</v>
      </c>
      <c r="E59" s="45">
        <v>1.68</v>
      </c>
    </row>
    <row r="60" spans="1:5" x14ac:dyDescent="0.2">
      <c r="A60" s="44">
        <v>50</v>
      </c>
      <c r="B60" s="45">
        <v>10.1</v>
      </c>
      <c r="C60" s="45">
        <v>1.73</v>
      </c>
      <c r="D60" s="45">
        <v>10.1</v>
      </c>
      <c r="E60" s="45">
        <v>1.73</v>
      </c>
    </row>
    <row r="61" spans="1:5" x14ac:dyDescent="0.2">
      <c r="A61" s="44">
        <v>51</v>
      </c>
      <c r="B61" s="45">
        <v>10.5</v>
      </c>
      <c r="C61" s="45">
        <v>1.78</v>
      </c>
      <c r="D61" s="45">
        <v>10.5</v>
      </c>
      <c r="E61" s="45">
        <v>1.78</v>
      </c>
    </row>
    <row r="62" spans="1:5" x14ac:dyDescent="0.2">
      <c r="A62" s="44">
        <v>52</v>
      </c>
      <c r="B62" s="45">
        <v>10.91</v>
      </c>
      <c r="C62" s="45">
        <v>1.84</v>
      </c>
      <c r="D62" s="45">
        <v>10.91</v>
      </c>
      <c r="E62" s="45">
        <v>1.84</v>
      </c>
    </row>
    <row r="63" spans="1:5" x14ac:dyDescent="0.2">
      <c r="A63" s="44">
        <v>53</v>
      </c>
      <c r="B63" s="45">
        <v>11.35</v>
      </c>
      <c r="C63" s="45">
        <v>1.89</v>
      </c>
      <c r="D63" s="45">
        <v>11.35</v>
      </c>
      <c r="E63" s="45">
        <v>1.89</v>
      </c>
    </row>
    <row r="64" spans="1:5" x14ac:dyDescent="0.2">
      <c r="A64" s="44">
        <v>54</v>
      </c>
      <c r="B64" s="45">
        <v>11.8</v>
      </c>
      <c r="C64" s="45">
        <v>1.94</v>
      </c>
      <c r="D64" s="45">
        <v>11.8</v>
      </c>
      <c r="E64" s="45">
        <v>1.94</v>
      </c>
    </row>
    <row r="65" spans="1:5" x14ac:dyDescent="0.2">
      <c r="A65" s="44">
        <v>55</v>
      </c>
      <c r="B65" s="45">
        <v>12.28</v>
      </c>
      <c r="C65" s="45">
        <v>1.99</v>
      </c>
      <c r="D65" s="45">
        <v>12.28</v>
      </c>
      <c r="E65" s="45">
        <v>1.99</v>
      </c>
    </row>
    <row r="66" spans="1:5" x14ac:dyDescent="0.2">
      <c r="A66" s="44">
        <v>56</v>
      </c>
      <c r="B66" s="45">
        <v>12.78</v>
      </c>
      <c r="C66" s="45">
        <v>2.04</v>
      </c>
      <c r="D66" s="45">
        <v>12.78</v>
      </c>
      <c r="E66" s="45">
        <v>2.04</v>
      </c>
    </row>
    <row r="67" spans="1:5" x14ac:dyDescent="0.2">
      <c r="A67" s="44">
        <v>57</v>
      </c>
      <c r="B67" s="45">
        <v>13.3</v>
      </c>
      <c r="C67" s="45">
        <v>2.09</v>
      </c>
      <c r="D67" s="45">
        <v>13.3</v>
      </c>
      <c r="E67" s="45">
        <v>2.09</v>
      </c>
    </row>
    <row r="68" spans="1:5" x14ac:dyDescent="0.2">
      <c r="A68" s="44">
        <v>58</v>
      </c>
      <c r="B68" s="45">
        <v>13.85</v>
      </c>
      <c r="C68" s="45">
        <v>2.14</v>
      </c>
      <c r="D68" s="45">
        <v>13.85</v>
      </c>
      <c r="E68" s="45">
        <v>2.14</v>
      </c>
    </row>
    <row r="69" spans="1:5" x14ac:dyDescent="0.2">
      <c r="A69" s="44">
        <v>59</v>
      </c>
      <c r="B69" s="45">
        <v>14.42</v>
      </c>
      <c r="C69" s="45">
        <v>2.19</v>
      </c>
      <c r="D69" s="45">
        <v>14.42</v>
      </c>
      <c r="E69" s="45">
        <v>2.19</v>
      </c>
    </row>
    <row r="70" spans="1:5" x14ac:dyDescent="0.2">
      <c r="A70" s="44">
        <v>60</v>
      </c>
      <c r="B70" s="45">
        <v>15.02</v>
      </c>
      <c r="C70" s="45">
        <v>2.2400000000000002</v>
      </c>
      <c r="D70" s="45">
        <v>15.02</v>
      </c>
      <c r="E70" s="45">
        <v>2.2400000000000002</v>
      </c>
    </row>
    <row r="71" spans="1:5" x14ac:dyDescent="0.2">
      <c r="A71" s="44">
        <v>61</v>
      </c>
      <c r="B71" s="45">
        <v>15.66</v>
      </c>
      <c r="C71" s="45">
        <v>2.29</v>
      </c>
      <c r="D71" s="45">
        <v>15.66</v>
      </c>
      <c r="E71" s="45">
        <v>2.29</v>
      </c>
    </row>
    <row r="72" spans="1:5" x14ac:dyDescent="0.2">
      <c r="A72" s="44">
        <v>62</v>
      </c>
      <c r="B72" s="45">
        <v>16.32</v>
      </c>
      <c r="C72" s="45">
        <v>2.33</v>
      </c>
      <c r="D72" s="45">
        <v>16.32</v>
      </c>
      <c r="E72" s="45">
        <v>2.33</v>
      </c>
    </row>
    <row r="73" spans="1:5" x14ac:dyDescent="0.2">
      <c r="A73" s="44">
        <v>63</v>
      </c>
      <c r="B73" s="45">
        <v>17.02</v>
      </c>
      <c r="C73" s="45">
        <v>2.38</v>
      </c>
      <c r="D73" s="45">
        <v>17.02</v>
      </c>
      <c r="E73" s="45">
        <v>2.38</v>
      </c>
    </row>
    <row r="74" spans="1:5" x14ac:dyDescent="0.2">
      <c r="A74" s="44">
        <v>64</v>
      </c>
      <c r="B74" s="45">
        <v>17.760000000000002</v>
      </c>
      <c r="C74" s="45">
        <v>2.42</v>
      </c>
      <c r="D74" s="45">
        <v>17.760000000000002</v>
      </c>
      <c r="E74" s="45">
        <v>2.42</v>
      </c>
    </row>
    <row r="75" spans="1:5" x14ac:dyDescent="0.2">
      <c r="A75" s="44">
        <v>65</v>
      </c>
      <c r="B75" s="45">
        <v>17.829999999999998</v>
      </c>
      <c r="C75" s="45">
        <v>2.4500000000000002</v>
      </c>
      <c r="D75" s="45">
        <v>17.829999999999998</v>
      </c>
      <c r="E75" s="45">
        <v>2.4500000000000002</v>
      </c>
    </row>
    <row r="76" spans="1:5" x14ac:dyDescent="0.2">
      <c r="A76" s="44">
        <v>66</v>
      </c>
      <c r="B76" s="45">
        <v>17.22</v>
      </c>
      <c r="C76" s="45">
        <v>2.46</v>
      </c>
      <c r="D76" s="45">
        <v>17.22</v>
      </c>
      <c r="E76" s="45">
        <v>2.46</v>
      </c>
    </row>
    <row r="77" spans="1:5" x14ac:dyDescent="0.2">
      <c r="A77" s="44">
        <v>67</v>
      </c>
      <c r="B77" s="45">
        <v>16.600000000000001</v>
      </c>
      <c r="C77" s="45">
        <v>2.46</v>
      </c>
      <c r="D77" s="45">
        <v>16.600000000000001</v>
      </c>
      <c r="E77" s="45">
        <v>2.46</v>
      </c>
    </row>
    <row r="78" spans="1:5" x14ac:dyDescent="0.2">
      <c r="A78" s="44">
        <v>68</v>
      </c>
      <c r="B78" s="45">
        <v>15.99</v>
      </c>
      <c r="C78" s="45">
        <v>2.4700000000000002</v>
      </c>
      <c r="D78" s="45">
        <v>15.99</v>
      </c>
      <c r="E78" s="45">
        <v>2.4700000000000002</v>
      </c>
    </row>
    <row r="79" spans="1:5" x14ac:dyDescent="0.2">
      <c r="A79" s="44">
        <v>69</v>
      </c>
      <c r="B79" s="45">
        <v>15.37</v>
      </c>
      <c r="C79" s="45">
        <v>2.4700000000000002</v>
      </c>
      <c r="D79" s="45">
        <v>15.37</v>
      </c>
      <c r="E79" s="45">
        <v>2.4700000000000002</v>
      </c>
    </row>
    <row r="80" spans="1:5" x14ac:dyDescent="0.2">
      <c r="A80" s="44">
        <v>70</v>
      </c>
      <c r="B80" s="45">
        <v>14.77</v>
      </c>
      <c r="C80" s="45">
        <v>2.46</v>
      </c>
      <c r="D80" s="45">
        <v>14.77</v>
      </c>
      <c r="E80" s="45">
        <v>2.46</v>
      </c>
    </row>
    <row r="81" spans="1:5" x14ac:dyDescent="0.2">
      <c r="A81" s="44">
        <v>71</v>
      </c>
      <c r="B81" s="45">
        <v>14.16</v>
      </c>
      <c r="C81" s="45">
        <v>2.4500000000000002</v>
      </c>
      <c r="D81" s="45">
        <v>14.16</v>
      </c>
      <c r="E81" s="45">
        <v>2.4500000000000002</v>
      </c>
    </row>
    <row r="82" spans="1:5" x14ac:dyDescent="0.2">
      <c r="A82" s="44">
        <v>72</v>
      </c>
      <c r="B82" s="45">
        <v>13.55</v>
      </c>
      <c r="C82" s="45">
        <v>2.44</v>
      </c>
      <c r="D82" s="45">
        <v>13.55</v>
      </c>
      <c r="E82" s="45">
        <v>2.44</v>
      </c>
    </row>
    <row r="83" spans="1:5" x14ac:dyDescent="0.2">
      <c r="A83" s="44">
        <v>73</v>
      </c>
      <c r="B83" s="45">
        <v>12.95</v>
      </c>
      <c r="C83" s="45">
        <v>2.4300000000000002</v>
      </c>
      <c r="D83" s="45">
        <v>12.95</v>
      </c>
      <c r="E83" s="45">
        <v>2.4300000000000002</v>
      </c>
    </row>
    <row r="84" spans="1:5" x14ac:dyDescent="0.2">
      <c r="A84" s="44">
        <v>74</v>
      </c>
      <c r="B84" s="45">
        <v>12.35</v>
      </c>
      <c r="C84" s="45">
        <v>2.41</v>
      </c>
      <c r="D84" s="45">
        <v>12.35</v>
      </c>
      <c r="E84" s="45">
        <v>2.41</v>
      </c>
    </row>
    <row r="85" spans="1:5" x14ac:dyDescent="0.2">
      <c r="A85" s="44">
        <v>75</v>
      </c>
      <c r="B85" s="45">
        <v>11.75</v>
      </c>
      <c r="C85" s="45">
        <v>2.38</v>
      </c>
      <c r="D85" s="45">
        <v>11.75</v>
      </c>
      <c r="E85" s="45">
        <v>2.38</v>
      </c>
    </row>
  </sheetData>
  <sheetProtection algorithmName="SHA-512" hashValue="VxWEbelqAb/xba885iaafbflL5fJ1gx9inHqaTLA2pLyb/zLo5q/SFkbWbZg9HNKLoD/NUFnMc8WsYiFbtZsFw==" saltValue="+S5MlgT08OC1yDIVZDlnPA==" spinCount="100000" sheet="1" objects="1" scenarios="1"/>
  <conditionalFormatting sqref="A6:A21">
    <cfRule type="expression" dxfId="1039" priority="11" stopIfTrue="1">
      <formula>MOD(ROW(),2)=0</formula>
    </cfRule>
    <cfRule type="expression" dxfId="1038" priority="12" stopIfTrue="1">
      <formula>MOD(ROW(),2)&lt;&gt;0</formula>
    </cfRule>
  </conditionalFormatting>
  <conditionalFormatting sqref="A26:A85">
    <cfRule type="expression" dxfId="1037" priority="15" stopIfTrue="1">
      <formula>MOD(ROW(),2)=0</formula>
    </cfRule>
    <cfRule type="expression" dxfId="1036" priority="16" stopIfTrue="1">
      <formula>MOD(ROW(),2)&lt;&gt;0</formula>
    </cfRule>
  </conditionalFormatting>
  <conditionalFormatting sqref="B18:B19">
    <cfRule type="expression" dxfId="1035" priority="1" stopIfTrue="1">
      <formula>MOD(ROW(),2)=0</formula>
    </cfRule>
    <cfRule type="expression" dxfId="1034" priority="2" stopIfTrue="1">
      <formula>MOD(ROW(),2)&lt;&gt;0</formula>
    </cfRule>
  </conditionalFormatting>
  <conditionalFormatting sqref="B6:E17 C18:E19 B20:E21">
    <cfRule type="expression" dxfId="1033" priority="13" stopIfTrue="1">
      <formula>MOD(ROW(),2)=0</formula>
    </cfRule>
    <cfRule type="expression" dxfId="1032" priority="14" stopIfTrue="1">
      <formula>MOD(ROW(),2)&lt;&gt;0</formula>
    </cfRule>
  </conditionalFormatting>
  <conditionalFormatting sqref="B26:E85">
    <cfRule type="expression" dxfId="1031" priority="17" stopIfTrue="1">
      <formula>MOD(ROW(),2)=0</formula>
    </cfRule>
    <cfRule type="expression" dxfId="1030" priority="18" stopIfTrue="1">
      <formula>MOD(ROW(),2)&lt;&gt;0</formula>
    </cfRule>
  </conditionalFormatting>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B605E-1C66-44DD-AC55-88C5271C9980}">
  <sheetPr codeName="Sheet10"/>
  <dimension ref="A1:E85"/>
  <sheetViews>
    <sheetView showGridLines="0" workbookViewId="0">
      <selection activeCell="A6" sqref="A6"/>
    </sheetView>
  </sheetViews>
  <sheetFormatPr defaultRowHeight="12.75" x14ac:dyDescent="0.2"/>
  <cols>
    <col min="1" max="1" width="31.5703125" customWidth="1"/>
    <col min="2" max="5" width="22.5703125" customWidth="1"/>
  </cols>
  <sheetData>
    <row r="1" spans="1:5" s="1" customFormat="1" ht="20.25" x14ac:dyDescent="0.3">
      <c r="A1" s="2" t="s">
        <v>0</v>
      </c>
    </row>
    <row r="2" spans="1:5" s="1" customFormat="1" ht="15.75" x14ac:dyDescent="0.25">
      <c r="A2" s="30" t="s">
        <v>1</v>
      </c>
      <c r="B2" s="3" t="str">
        <f>wb_title</f>
        <v>PCSPS_EW - Consolidated Factor Spreadsheet</v>
      </c>
    </row>
    <row r="3" spans="1:5" s="1" customFormat="1" ht="15.75" x14ac:dyDescent="0.25">
      <c r="A3" s="30" t="s">
        <v>2</v>
      </c>
      <c r="B3" s="3" t="str">
        <f>TABLE_FACTOR_TYPE_1 &amp; " - x-" &amp; TABLE_SERIES_NUMBER_1</f>
        <v>CETV - x-203</v>
      </c>
    </row>
    <row r="6" spans="1:5" x14ac:dyDescent="0.2">
      <c r="A6" s="41" t="s">
        <v>540</v>
      </c>
      <c r="B6" s="49" t="s">
        <v>541</v>
      </c>
      <c r="C6" s="49"/>
      <c r="D6" s="49"/>
      <c r="E6" s="49"/>
    </row>
    <row r="7" spans="1:5" x14ac:dyDescent="0.2">
      <c r="A7" s="41" t="s">
        <v>542</v>
      </c>
      <c r="B7" s="49" t="s">
        <v>31</v>
      </c>
      <c r="C7" s="49"/>
      <c r="D7" s="49"/>
      <c r="E7" s="49"/>
    </row>
    <row r="8" spans="1:5" x14ac:dyDescent="0.2">
      <c r="A8" s="41" t="s">
        <v>112</v>
      </c>
      <c r="B8" s="49" t="s">
        <v>125</v>
      </c>
      <c r="C8" s="49"/>
      <c r="D8" s="49"/>
      <c r="E8" s="49"/>
    </row>
    <row r="9" spans="1:5" x14ac:dyDescent="0.2">
      <c r="A9" s="41" t="s">
        <v>113</v>
      </c>
      <c r="B9" s="49" t="s">
        <v>126</v>
      </c>
      <c r="C9" s="49"/>
      <c r="D9" s="49"/>
      <c r="E9" s="49"/>
    </row>
    <row r="10" spans="1:5" x14ac:dyDescent="0.2">
      <c r="A10" s="41" t="s">
        <v>6</v>
      </c>
      <c r="B10" s="49" t="s">
        <v>136</v>
      </c>
      <c r="C10" s="49"/>
      <c r="D10" s="49"/>
      <c r="E10" s="49"/>
    </row>
    <row r="11" spans="1:5" x14ac:dyDescent="0.2">
      <c r="A11" s="41" t="s">
        <v>114</v>
      </c>
      <c r="B11" s="49" t="s">
        <v>128</v>
      </c>
      <c r="C11" s="49"/>
      <c r="D11" s="49"/>
      <c r="E11" s="49"/>
    </row>
    <row r="12" spans="1:5" x14ac:dyDescent="0.2">
      <c r="A12" s="41" t="s">
        <v>115</v>
      </c>
      <c r="B12" s="49" t="s">
        <v>129</v>
      </c>
      <c r="C12" s="49"/>
      <c r="D12" s="49"/>
      <c r="E12" s="49"/>
    </row>
    <row r="13" spans="1:5" x14ac:dyDescent="0.2">
      <c r="A13" s="41" t="s">
        <v>543</v>
      </c>
      <c r="B13" s="49">
        <v>0</v>
      </c>
      <c r="C13" s="49"/>
      <c r="D13" s="49"/>
      <c r="E13" s="49"/>
    </row>
    <row r="14" spans="1:5" x14ac:dyDescent="0.2">
      <c r="A14" s="41" t="s">
        <v>117</v>
      </c>
      <c r="B14" s="49">
        <v>203</v>
      </c>
      <c r="C14" s="49"/>
      <c r="D14" s="49"/>
      <c r="E14" s="49"/>
    </row>
    <row r="15" spans="1:5" x14ac:dyDescent="0.2">
      <c r="A15" s="41" t="s">
        <v>544</v>
      </c>
      <c r="B15" s="49" t="s">
        <v>137</v>
      </c>
      <c r="C15" s="49"/>
      <c r="D15" s="49"/>
      <c r="E15" s="49"/>
    </row>
    <row r="16" spans="1:5" x14ac:dyDescent="0.2">
      <c r="A16" s="41" t="s">
        <v>119</v>
      </c>
      <c r="B16" s="49" t="s">
        <v>138</v>
      </c>
      <c r="C16" s="49"/>
      <c r="D16" s="49"/>
      <c r="E16" s="49"/>
    </row>
    <row r="17" spans="1:5" x14ac:dyDescent="0.2">
      <c r="A17" s="42" t="s">
        <v>545</v>
      </c>
      <c r="B17" s="49"/>
      <c r="C17" s="49"/>
      <c r="D17" s="49"/>
      <c r="E17" s="49"/>
    </row>
    <row r="18" spans="1:5" x14ac:dyDescent="0.2">
      <c r="A18" s="41" t="s">
        <v>121</v>
      </c>
      <c r="B18" s="50">
        <v>46171</v>
      </c>
      <c r="C18" s="50"/>
      <c r="D18" s="50"/>
      <c r="E18" s="50"/>
    </row>
    <row r="19" spans="1:5" x14ac:dyDescent="0.2">
      <c r="A19" s="41" t="s">
        <v>122</v>
      </c>
      <c r="B19" s="50">
        <v>46161</v>
      </c>
      <c r="C19" s="49"/>
      <c r="D19" s="49"/>
      <c r="E19" s="49"/>
    </row>
    <row r="20" spans="1:5" x14ac:dyDescent="0.2">
      <c r="A20" s="41" t="s">
        <v>123</v>
      </c>
      <c r="B20" s="49" t="s">
        <v>132</v>
      </c>
      <c r="C20" s="49"/>
      <c r="D20" s="49"/>
      <c r="E20" s="49"/>
    </row>
    <row r="21" spans="1:5" x14ac:dyDescent="0.2">
      <c r="A21" s="41" t="s">
        <v>546</v>
      </c>
      <c r="B21" s="49" t="s">
        <v>45</v>
      </c>
      <c r="C21" s="49"/>
      <c r="D21" s="49"/>
      <c r="E21" s="49"/>
    </row>
    <row r="23" spans="1:5" x14ac:dyDescent="0.2">
      <c r="A23" s="23" t="str">
        <f>HYPERLINK("#'Factor List'!A1", "Back to Factor List")</f>
        <v>Back to Factor List</v>
      </c>
      <c r="B23" s="23" t="str">
        <f>HYPERLINK("#'Assumptions'!A1", "Assumptions")</f>
        <v>Assumptions</v>
      </c>
    </row>
    <row r="26" spans="1:5" s="55" customFormat="1" ht="25.5" x14ac:dyDescent="0.2">
      <c r="A26" s="54" t="s">
        <v>174</v>
      </c>
      <c r="B26" s="54" t="s">
        <v>547</v>
      </c>
      <c r="C26" s="54" t="s">
        <v>548</v>
      </c>
      <c r="D26" s="54" t="s">
        <v>549</v>
      </c>
      <c r="E26" s="54" t="s">
        <v>550</v>
      </c>
    </row>
    <row r="27" spans="1:5" x14ac:dyDescent="0.2">
      <c r="A27" s="44">
        <v>17</v>
      </c>
      <c r="B27" s="45">
        <v>2.73</v>
      </c>
      <c r="C27" s="45">
        <v>0.5</v>
      </c>
      <c r="D27" s="45">
        <v>2.73</v>
      </c>
      <c r="E27" s="45">
        <v>0.5</v>
      </c>
    </row>
    <row r="28" spans="1:5" x14ac:dyDescent="0.2">
      <c r="A28" s="44">
        <v>18</v>
      </c>
      <c r="B28" s="45">
        <v>2.83</v>
      </c>
      <c r="C28" s="45">
        <v>0.53</v>
      </c>
      <c r="D28" s="45">
        <v>2.83</v>
      </c>
      <c r="E28" s="45">
        <v>0.53</v>
      </c>
    </row>
    <row r="29" spans="1:5" x14ac:dyDescent="0.2">
      <c r="A29" s="44">
        <v>19</v>
      </c>
      <c r="B29" s="45">
        <v>2.94</v>
      </c>
      <c r="C29" s="45">
        <v>0.56000000000000005</v>
      </c>
      <c r="D29" s="45">
        <v>2.94</v>
      </c>
      <c r="E29" s="45">
        <v>0.56000000000000005</v>
      </c>
    </row>
    <row r="30" spans="1:5" x14ac:dyDescent="0.2">
      <c r="A30" s="44">
        <v>20</v>
      </c>
      <c r="B30" s="45">
        <v>3.05</v>
      </c>
      <c r="C30" s="45">
        <v>0.57999999999999996</v>
      </c>
      <c r="D30" s="45">
        <v>3.05</v>
      </c>
      <c r="E30" s="45">
        <v>0.57999999999999996</v>
      </c>
    </row>
    <row r="31" spans="1:5" x14ac:dyDescent="0.2">
      <c r="A31" s="44">
        <v>21</v>
      </c>
      <c r="B31" s="45">
        <v>3.17</v>
      </c>
      <c r="C31" s="45">
        <v>0.61</v>
      </c>
      <c r="D31" s="45">
        <v>3.17</v>
      </c>
      <c r="E31" s="45">
        <v>0.61</v>
      </c>
    </row>
    <row r="32" spans="1:5" x14ac:dyDescent="0.2">
      <c r="A32" s="44">
        <v>22</v>
      </c>
      <c r="B32" s="45">
        <v>3.29</v>
      </c>
      <c r="C32" s="45">
        <v>0.63</v>
      </c>
      <c r="D32" s="45">
        <v>3.29</v>
      </c>
      <c r="E32" s="45">
        <v>0.63</v>
      </c>
    </row>
    <row r="33" spans="1:5" x14ac:dyDescent="0.2">
      <c r="A33" s="44">
        <v>23</v>
      </c>
      <c r="B33" s="45">
        <v>3.41</v>
      </c>
      <c r="C33" s="45">
        <v>0.66</v>
      </c>
      <c r="D33" s="45">
        <v>3.41</v>
      </c>
      <c r="E33" s="45">
        <v>0.66</v>
      </c>
    </row>
    <row r="34" spans="1:5" x14ac:dyDescent="0.2">
      <c r="A34" s="44">
        <v>24</v>
      </c>
      <c r="B34" s="45">
        <v>3.54</v>
      </c>
      <c r="C34" s="45">
        <v>0.68</v>
      </c>
      <c r="D34" s="45">
        <v>3.54</v>
      </c>
      <c r="E34" s="45">
        <v>0.68</v>
      </c>
    </row>
    <row r="35" spans="1:5" x14ac:dyDescent="0.2">
      <c r="A35" s="44">
        <v>25</v>
      </c>
      <c r="B35" s="45">
        <v>3.68</v>
      </c>
      <c r="C35" s="45">
        <v>0.71</v>
      </c>
      <c r="D35" s="45">
        <v>3.68</v>
      </c>
      <c r="E35" s="45">
        <v>0.71</v>
      </c>
    </row>
    <row r="36" spans="1:5" x14ac:dyDescent="0.2">
      <c r="A36" s="44">
        <v>26</v>
      </c>
      <c r="B36" s="45">
        <v>3.82</v>
      </c>
      <c r="C36" s="45">
        <v>0.73</v>
      </c>
      <c r="D36" s="45">
        <v>3.82</v>
      </c>
      <c r="E36" s="45">
        <v>0.73</v>
      </c>
    </row>
    <row r="37" spans="1:5" x14ac:dyDescent="0.2">
      <c r="A37" s="44">
        <v>27</v>
      </c>
      <c r="B37" s="45">
        <v>3.96</v>
      </c>
      <c r="C37" s="45">
        <v>0.76</v>
      </c>
      <c r="D37" s="45">
        <v>3.96</v>
      </c>
      <c r="E37" s="45">
        <v>0.76</v>
      </c>
    </row>
    <row r="38" spans="1:5" x14ac:dyDescent="0.2">
      <c r="A38" s="44">
        <v>28</v>
      </c>
      <c r="B38" s="45">
        <v>4.1100000000000003</v>
      </c>
      <c r="C38" s="45">
        <v>0.79</v>
      </c>
      <c r="D38" s="45">
        <v>4.1100000000000003</v>
      </c>
      <c r="E38" s="45">
        <v>0.79</v>
      </c>
    </row>
    <row r="39" spans="1:5" x14ac:dyDescent="0.2">
      <c r="A39" s="44">
        <v>29</v>
      </c>
      <c r="B39" s="45">
        <v>4.2699999999999996</v>
      </c>
      <c r="C39" s="45">
        <v>0.82</v>
      </c>
      <c r="D39" s="45">
        <v>4.2699999999999996</v>
      </c>
      <c r="E39" s="45">
        <v>0.82</v>
      </c>
    </row>
    <row r="40" spans="1:5" x14ac:dyDescent="0.2">
      <c r="A40" s="44">
        <v>30</v>
      </c>
      <c r="B40" s="45">
        <v>4.43</v>
      </c>
      <c r="C40" s="45">
        <v>0.85</v>
      </c>
      <c r="D40" s="45">
        <v>4.43</v>
      </c>
      <c r="E40" s="45">
        <v>0.85</v>
      </c>
    </row>
    <row r="41" spans="1:5" x14ac:dyDescent="0.2">
      <c r="A41" s="44">
        <v>31</v>
      </c>
      <c r="B41" s="45">
        <v>4.5999999999999996</v>
      </c>
      <c r="C41" s="45">
        <v>0.89</v>
      </c>
      <c r="D41" s="45">
        <v>4.5999999999999996</v>
      </c>
      <c r="E41" s="45">
        <v>0.89</v>
      </c>
    </row>
    <row r="42" spans="1:5" x14ac:dyDescent="0.2">
      <c r="A42" s="44">
        <v>32</v>
      </c>
      <c r="B42" s="45">
        <v>4.7699999999999996</v>
      </c>
      <c r="C42" s="45">
        <v>0.92</v>
      </c>
      <c r="D42" s="45">
        <v>4.7699999999999996</v>
      </c>
      <c r="E42" s="45">
        <v>0.92</v>
      </c>
    </row>
    <row r="43" spans="1:5" x14ac:dyDescent="0.2">
      <c r="A43" s="44">
        <v>33</v>
      </c>
      <c r="B43" s="45">
        <v>4.95</v>
      </c>
      <c r="C43" s="45">
        <v>0.95</v>
      </c>
      <c r="D43" s="45">
        <v>4.95</v>
      </c>
      <c r="E43" s="45">
        <v>0.95</v>
      </c>
    </row>
    <row r="44" spans="1:5" x14ac:dyDescent="0.2">
      <c r="A44" s="44">
        <v>34</v>
      </c>
      <c r="B44" s="45">
        <v>5.14</v>
      </c>
      <c r="C44" s="45">
        <v>0.99</v>
      </c>
      <c r="D44" s="45">
        <v>5.14</v>
      </c>
      <c r="E44" s="45">
        <v>0.99</v>
      </c>
    </row>
    <row r="45" spans="1:5" x14ac:dyDescent="0.2">
      <c r="A45" s="44">
        <v>35</v>
      </c>
      <c r="B45" s="45">
        <v>5.33</v>
      </c>
      <c r="C45" s="45">
        <v>1.03</v>
      </c>
      <c r="D45" s="45">
        <v>5.33</v>
      </c>
      <c r="E45" s="45">
        <v>1.03</v>
      </c>
    </row>
    <row r="46" spans="1:5" x14ac:dyDescent="0.2">
      <c r="A46" s="44">
        <v>36</v>
      </c>
      <c r="B46" s="45">
        <v>5.54</v>
      </c>
      <c r="C46" s="45">
        <v>1.07</v>
      </c>
      <c r="D46" s="45">
        <v>5.54</v>
      </c>
      <c r="E46" s="45">
        <v>1.07</v>
      </c>
    </row>
    <row r="47" spans="1:5" x14ac:dyDescent="0.2">
      <c r="A47" s="44">
        <v>37</v>
      </c>
      <c r="B47" s="45">
        <v>5.75</v>
      </c>
      <c r="C47" s="45">
        <v>1.1100000000000001</v>
      </c>
      <c r="D47" s="45">
        <v>5.75</v>
      </c>
      <c r="E47" s="45">
        <v>1.1100000000000001</v>
      </c>
    </row>
    <row r="48" spans="1:5" x14ac:dyDescent="0.2">
      <c r="A48" s="44">
        <v>38</v>
      </c>
      <c r="B48" s="45">
        <v>5.96</v>
      </c>
      <c r="C48" s="45">
        <v>1.1499999999999999</v>
      </c>
      <c r="D48" s="45">
        <v>5.96</v>
      </c>
      <c r="E48" s="45">
        <v>1.1499999999999999</v>
      </c>
    </row>
    <row r="49" spans="1:5" x14ac:dyDescent="0.2">
      <c r="A49" s="44">
        <v>39</v>
      </c>
      <c r="B49" s="45">
        <v>6.19</v>
      </c>
      <c r="C49" s="45">
        <v>1.19</v>
      </c>
      <c r="D49" s="45">
        <v>6.19</v>
      </c>
      <c r="E49" s="45">
        <v>1.19</v>
      </c>
    </row>
    <row r="50" spans="1:5" x14ac:dyDescent="0.2">
      <c r="A50" s="44">
        <v>40</v>
      </c>
      <c r="B50" s="45">
        <v>6.43</v>
      </c>
      <c r="C50" s="45">
        <v>1.23</v>
      </c>
      <c r="D50" s="45">
        <v>6.43</v>
      </c>
      <c r="E50" s="45">
        <v>1.23</v>
      </c>
    </row>
    <row r="51" spans="1:5" x14ac:dyDescent="0.2">
      <c r="A51" s="44">
        <v>41</v>
      </c>
      <c r="B51" s="45">
        <v>6.67</v>
      </c>
      <c r="C51" s="45">
        <v>1.27</v>
      </c>
      <c r="D51" s="45">
        <v>6.67</v>
      </c>
      <c r="E51" s="45">
        <v>1.27</v>
      </c>
    </row>
    <row r="52" spans="1:5" x14ac:dyDescent="0.2">
      <c r="A52" s="44">
        <v>42</v>
      </c>
      <c r="B52" s="45">
        <v>6.93</v>
      </c>
      <c r="C52" s="45">
        <v>1.32</v>
      </c>
      <c r="D52" s="45">
        <v>6.93</v>
      </c>
      <c r="E52" s="45">
        <v>1.32</v>
      </c>
    </row>
    <row r="53" spans="1:5" x14ac:dyDescent="0.2">
      <c r="A53" s="44">
        <v>43</v>
      </c>
      <c r="B53" s="45">
        <v>7.19</v>
      </c>
      <c r="C53" s="45">
        <v>1.37</v>
      </c>
      <c r="D53" s="45">
        <v>7.19</v>
      </c>
      <c r="E53" s="45">
        <v>1.37</v>
      </c>
    </row>
    <row r="54" spans="1:5" x14ac:dyDescent="0.2">
      <c r="A54" s="44">
        <v>44</v>
      </c>
      <c r="B54" s="45">
        <v>7.47</v>
      </c>
      <c r="C54" s="45">
        <v>1.41</v>
      </c>
      <c r="D54" s="45">
        <v>7.47</v>
      </c>
      <c r="E54" s="45">
        <v>1.41</v>
      </c>
    </row>
    <row r="55" spans="1:5" x14ac:dyDescent="0.2">
      <c r="A55" s="44">
        <v>45</v>
      </c>
      <c r="B55" s="45">
        <v>7.76</v>
      </c>
      <c r="C55" s="45">
        <v>1.46</v>
      </c>
      <c r="D55" s="45">
        <v>7.76</v>
      </c>
      <c r="E55" s="45">
        <v>1.46</v>
      </c>
    </row>
    <row r="56" spans="1:5" x14ac:dyDescent="0.2">
      <c r="A56" s="44">
        <v>46</v>
      </c>
      <c r="B56" s="45">
        <v>8.06</v>
      </c>
      <c r="C56" s="45">
        <v>1.51</v>
      </c>
      <c r="D56" s="45">
        <v>8.06</v>
      </c>
      <c r="E56" s="45">
        <v>1.51</v>
      </c>
    </row>
    <row r="57" spans="1:5" x14ac:dyDescent="0.2">
      <c r="A57" s="44">
        <v>47</v>
      </c>
      <c r="B57" s="45">
        <v>8.3699999999999992</v>
      </c>
      <c r="C57" s="45">
        <v>1.56</v>
      </c>
      <c r="D57" s="45">
        <v>8.3699999999999992</v>
      </c>
      <c r="E57" s="45">
        <v>1.56</v>
      </c>
    </row>
    <row r="58" spans="1:5" x14ac:dyDescent="0.2">
      <c r="A58" s="44">
        <v>48</v>
      </c>
      <c r="B58" s="45">
        <v>8.69</v>
      </c>
      <c r="C58" s="45">
        <v>1.61</v>
      </c>
      <c r="D58" s="45">
        <v>8.69</v>
      </c>
      <c r="E58" s="45">
        <v>1.61</v>
      </c>
    </row>
    <row r="59" spans="1:5" x14ac:dyDescent="0.2">
      <c r="A59" s="44">
        <v>49</v>
      </c>
      <c r="B59" s="45">
        <v>9.0299999999999994</v>
      </c>
      <c r="C59" s="45">
        <v>1.66</v>
      </c>
      <c r="D59" s="45">
        <v>9.0299999999999994</v>
      </c>
      <c r="E59" s="45">
        <v>1.66</v>
      </c>
    </row>
    <row r="60" spans="1:5" x14ac:dyDescent="0.2">
      <c r="A60" s="44">
        <v>50</v>
      </c>
      <c r="B60" s="45">
        <v>9.39</v>
      </c>
      <c r="C60" s="45">
        <v>1.71</v>
      </c>
      <c r="D60" s="45">
        <v>9.39</v>
      </c>
      <c r="E60" s="45">
        <v>1.71</v>
      </c>
    </row>
    <row r="61" spans="1:5" x14ac:dyDescent="0.2">
      <c r="A61" s="44">
        <v>51</v>
      </c>
      <c r="B61" s="45">
        <v>9.75</v>
      </c>
      <c r="C61" s="45">
        <v>1.76</v>
      </c>
      <c r="D61" s="45">
        <v>9.75</v>
      </c>
      <c r="E61" s="45">
        <v>1.76</v>
      </c>
    </row>
    <row r="62" spans="1:5" x14ac:dyDescent="0.2">
      <c r="A62" s="44">
        <v>52</v>
      </c>
      <c r="B62" s="45">
        <v>10.14</v>
      </c>
      <c r="C62" s="45">
        <v>1.81</v>
      </c>
      <c r="D62" s="45">
        <v>10.14</v>
      </c>
      <c r="E62" s="45">
        <v>1.81</v>
      </c>
    </row>
    <row r="63" spans="1:5" x14ac:dyDescent="0.2">
      <c r="A63" s="44">
        <v>53</v>
      </c>
      <c r="B63" s="45">
        <v>10.54</v>
      </c>
      <c r="C63" s="45">
        <v>1.86</v>
      </c>
      <c r="D63" s="45">
        <v>10.54</v>
      </c>
      <c r="E63" s="45">
        <v>1.86</v>
      </c>
    </row>
    <row r="64" spans="1:5" x14ac:dyDescent="0.2">
      <c r="A64" s="44">
        <v>54</v>
      </c>
      <c r="B64" s="45">
        <v>10.96</v>
      </c>
      <c r="C64" s="45">
        <v>1.92</v>
      </c>
      <c r="D64" s="45">
        <v>10.96</v>
      </c>
      <c r="E64" s="45">
        <v>1.92</v>
      </c>
    </row>
    <row r="65" spans="1:5" x14ac:dyDescent="0.2">
      <c r="A65" s="44">
        <v>55</v>
      </c>
      <c r="B65" s="45">
        <v>11.4</v>
      </c>
      <c r="C65" s="45">
        <v>1.97</v>
      </c>
      <c r="D65" s="45">
        <v>11.4</v>
      </c>
      <c r="E65" s="45">
        <v>1.97</v>
      </c>
    </row>
    <row r="66" spans="1:5" x14ac:dyDescent="0.2">
      <c r="A66" s="44">
        <v>56</v>
      </c>
      <c r="B66" s="45">
        <v>11.86</v>
      </c>
      <c r="C66" s="45">
        <v>2.02</v>
      </c>
      <c r="D66" s="45">
        <v>11.86</v>
      </c>
      <c r="E66" s="45">
        <v>2.02</v>
      </c>
    </row>
    <row r="67" spans="1:5" x14ac:dyDescent="0.2">
      <c r="A67" s="44">
        <v>57</v>
      </c>
      <c r="B67" s="45">
        <v>12.34</v>
      </c>
      <c r="C67" s="45">
        <v>2.0699999999999998</v>
      </c>
      <c r="D67" s="45">
        <v>12.34</v>
      </c>
      <c r="E67" s="45">
        <v>2.0699999999999998</v>
      </c>
    </row>
    <row r="68" spans="1:5" x14ac:dyDescent="0.2">
      <c r="A68" s="44">
        <v>58</v>
      </c>
      <c r="B68" s="45">
        <v>12.85</v>
      </c>
      <c r="C68" s="45">
        <v>2.11</v>
      </c>
      <c r="D68" s="45">
        <v>12.85</v>
      </c>
      <c r="E68" s="45">
        <v>2.11</v>
      </c>
    </row>
    <row r="69" spans="1:5" x14ac:dyDescent="0.2">
      <c r="A69" s="44">
        <v>59</v>
      </c>
      <c r="B69" s="45">
        <v>13.38</v>
      </c>
      <c r="C69" s="45">
        <v>2.16</v>
      </c>
      <c r="D69" s="45">
        <v>13.38</v>
      </c>
      <c r="E69" s="45">
        <v>2.16</v>
      </c>
    </row>
    <row r="70" spans="1:5" x14ac:dyDescent="0.2">
      <c r="A70" s="44">
        <v>60</v>
      </c>
      <c r="B70" s="45">
        <v>13.94</v>
      </c>
      <c r="C70" s="45">
        <v>2.21</v>
      </c>
      <c r="D70" s="45">
        <v>13.94</v>
      </c>
      <c r="E70" s="45">
        <v>2.21</v>
      </c>
    </row>
    <row r="71" spans="1:5" x14ac:dyDescent="0.2">
      <c r="A71" s="44">
        <v>61</v>
      </c>
      <c r="B71" s="45">
        <v>14.53</v>
      </c>
      <c r="C71" s="45">
        <v>2.2599999999999998</v>
      </c>
      <c r="D71" s="45">
        <v>14.53</v>
      </c>
      <c r="E71" s="45">
        <v>2.2599999999999998</v>
      </c>
    </row>
    <row r="72" spans="1:5" x14ac:dyDescent="0.2">
      <c r="A72" s="44">
        <v>62</v>
      </c>
      <c r="B72" s="45">
        <v>15.14</v>
      </c>
      <c r="C72" s="45">
        <v>2.2999999999999998</v>
      </c>
      <c r="D72" s="45">
        <v>15.14</v>
      </c>
      <c r="E72" s="45">
        <v>2.2999999999999998</v>
      </c>
    </row>
    <row r="73" spans="1:5" x14ac:dyDescent="0.2">
      <c r="A73" s="44">
        <v>63</v>
      </c>
      <c r="B73" s="45">
        <v>15.79</v>
      </c>
      <c r="C73" s="45">
        <v>2.35</v>
      </c>
      <c r="D73" s="45">
        <v>15.79</v>
      </c>
      <c r="E73" s="45">
        <v>2.35</v>
      </c>
    </row>
    <row r="74" spans="1:5" x14ac:dyDescent="0.2">
      <c r="A74" s="44">
        <v>64</v>
      </c>
      <c r="B74" s="45">
        <v>16.47</v>
      </c>
      <c r="C74" s="45">
        <v>2.39</v>
      </c>
      <c r="D74" s="45">
        <v>16.47</v>
      </c>
      <c r="E74" s="45">
        <v>2.39</v>
      </c>
    </row>
    <row r="75" spans="1:5" x14ac:dyDescent="0.2">
      <c r="A75" s="44">
        <v>65</v>
      </c>
      <c r="B75" s="45">
        <v>17.190000000000001</v>
      </c>
      <c r="C75" s="45">
        <v>2.4300000000000002</v>
      </c>
      <c r="D75" s="45">
        <v>17.190000000000001</v>
      </c>
      <c r="E75" s="45">
        <v>2.4300000000000002</v>
      </c>
    </row>
    <row r="76" spans="1:5" x14ac:dyDescent="0.2">
      <c r="A76" s="44">
        <v>66</v>
      </c>
      <c r="B76" s="45">
        <v>17.25</v>
      </c>
      <c r="C76" s="45">
        <v>2.46</v>
      </c>
      <c r="D76" s="45">
        <v>17.25</v>
      </c>
      <c r="E76" s="45">
        <v>2.46</v>
      </c>
    </row>
    <row r="77" spans="1:5" x14ac:dyDescent="0.2">
      <c r="A77" s="44">
        <v>67</v>
      </c>
      <c r="B77" s="45">
        <v>16.63</v>
      </c>
      <c r="C77" s="45">
        <v>2.46</v>
      </c>
      <c r="D77" s="45">
        <v>16.63</v>
      </c>
      <c r="E77" s="45">
        <v>2.46</v>
      </c>
    </row>
    <row r="78" spans="1:5" x14ac:dyDescent="0.2">
      <c r="A78" s="44">
        <v>68</v>
      </c>
      <c r="B78" s="45">
        <v>16</v>
      </c>
      <c r="C78" s="45">
        <v>2.4700000000000002</v>
      </c>
      <c r="D78" s="45">
        <v>16</v>
      </c>
      <c r="E78" s="45">
        <v>2.4700000000000002</v>
      </c>
    </row>
    <row r="79" spans="1:5" x14ac:dyDescent="0.2">
      <c r="A79" s="44">
        <v>69</v>
      </c>
      <c r="B79" s="45">
        <v>15.38</v>
      </c>
      <c r="C79" s="45">
        <v>2.4700000000000002</v>
      </c>
      <c r="D79" s="45">
        <v>15.38</v>
      </c>
      <c r="E79" s="45">
        <v>2.4700000000000002</v>
      </c>
    </row>
    <row r="80" spans="1:5" x14ac:dyDescent="0.2">
      <c r="A80" s="44">
        <v>70</v>
      </c>
      <c r="B80" s="45">
        <v>14.77</v>
      </c>
      <c r="C80" s="45">
        <v>2.46</v>
      </c>
      <c r="D80" s="45">
        <v>14.77</v>
      </c>
      <c r="E80" s="45">
        <v>2.46</v>
      </c>
    </row>
    <row r="81" spans="1:5" x14ac:dyDescent="0.2">
      <c r="A81" s="44">
        <v>71</v>
      </c>
      <c r="B81" s="45">
        <v>14.16</v>
      </c>
      <c r="C81" s="45">
        <v>2.4500000000000002</v>
      </c>
      <c r="D81" s="45">
        <v>14.16</v>
      </c>
      <c r="E81" s="45">
        <v>2.4500000000000002</v>
      </c>
    </row>
    <row r="82" spans="1:5" x14ac:dyDescent="0.2">
      <c r="A82" s="44">
        <v>72</v>
      </c>
      <c r="B82" s="45">
        <v>13.55</v>
      </c>
      <c r="C82" s="45">
        <v>2.44</v>
      </c>
      <c r="D82" s="45">
        <v>13.55</v>
      </c>
      <c r="E82" s="45">
        <v>2.44</v>
      </c>
    </row>
    <row r="83" spans="1:5" x14ac:dyDescent="0.2">
      <c r="A83" s="44">
        <v>73</v>
      </c>
      <c r="B83" s="45">
        <v>12.95</v>
      </c>
      <c r="C83" s="45">
        <v>2.4300000000000002</v>
      </c>
      <c r="D83" s="45">
        <v>12.95</v>
      </c>
      <c r="E83" s="45">
        <v>2.4300000000000002</v>
      </c>
    </row>
    <row r="84" spans="1:5" x14ac:dyDescent="0.2">
      <c r="A84" s="44">
        <v>74</v>
      </c>
      <c r="B84" s="45">
        <v>12.35</v>
      </c>
      <c r="C84" s="45">
        <v>2.41</v>
      </c>
      <c r="D84" s="45">
        <v>12.35</v>
      </c>
      <c r="E84" s="45">
        <v>2.41</v>
      </c>
    </row>
    <row r="85" spans="1:5" x14ac:dyDescent="0.2">
      <c r="A85" s="44">
        <v>75</v>
      </c>
      <c r="B85" s="45">
        <v>11.75</v>
      </c>
      <c r="C85" s="45">
        <v>2.38</v>
      </c>
      <c r="D85" s="45">
        <v>11.75</v>
      </c>
      <c r="E85" s="45">
        <v>2.38</v>
      </c>
    </row>
  </sheetData>
  <sheetProtection algorithmName="SHA-512" hashValue="//Wwf/EAVwVSjVspT95KT6O/fIsn52nO/6uc7g/nD0ej0coejzl4i20+Ta0XKerBZzPNSvAbjGbk1n6cLkMg4w==" saltValue="bmHTcYSwoHgSBCEygJnViA==" spinCount="100000" sheet="1" objects="1" scenarios="1"/>
  <conditionalFormatting sqref="A6:A21">
    <cfRule type="expression" dxfId="1029" priority="11" stopIfTrue="1">
      <formula>MOD(ROW(),2)=0</formula>
    </cfRule>
    <cfRule type="expression" dxfId="1028" priority="12" stopIfTrue="1">
      <formula>MOD(ROW(),2)&lt;&gt;0</formula>
    </cfRule>
  </conditionalFormatting>
  <conditionalFormatting sqref="A26:A85">
    <cfRule type="expression" dxfId="1027" priority="15" stopIfTrue="1">
      <formula>MOD(ROW(),2)=0</formula>
    </cfRule>
    <cfRule type="expression" dxfId="1026" priority="16" stopIfTrue="1">
      <formula>MOD(ROW(),2)&lt;&gt;0</formula>
    </cfRule>
  </conditionalFormatting>
  <conditionalFormatting sqref="B18:B19">
    <cfRule type="expression" dxfId="1025" priority="1" stopIfTrue="1">
      <formula>MOD(ROW(),2)=0</formula>
    </cfRule>
    <cfRule type="expression" dxfId="1024" priority="2" stopIfTrue="1">
      <formula>MOD(ROW(),2)&lt;&gt;0</formula>
    </cfRule>
  </conditionalFormatting>
  <conditionalFormatting sqref="B6:E17 C18:E19 B20:E21">
    <cfRule type="expression" dxfId="1023" priority="13" stopIfTrue="1">
      <formula>MOD(ROW(),2)=0</formula>
    </cfRule>
    <cfRule type="expression" dxfId="1022" priority="14" stopIfTrue="1">
      <formula>MOD(ROW(),2)&lt;&gt;0</formula>
    </cfRule>
  </conditionalFormatting>
  <conditionalFormatting sqref="B26:E85">
    <cfRule type="expression" dxfId="1021" priority="17" stopIfTrue="1">
      <formula>MOD(ROW(),2)=0</formula>
    </cfRule>
    <cfRule type="expression" dxfId="1020" priority="18" stopIfTrue="1">
      <formula>MOD(ROW(),2)&lt;&gt;0</formula>
    </cfRule>
  </conditionalFormatting>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32B47-A523-4608-A86F-5029DCE2D819}">
  <sheetPr codeName="Sheet11"/>
  <dimension ref="A1:E85"/>
  <sheetViews>
    <sheetView showGridLines="0" topLeftCell="A2" workbookViewId="0">
      <selection activeCell="A6" sqref="A6"/>
    </sheetView>
  </sheetViews>
  <sheetFormatPr defaultRowHeight="12.75" x14ac:dyDescent="0.2"/>
  <cols>
    <col min="1" max="1" width="31.5703125" customWidth="1"/>
    <col min="2" max="5" width="22.5703125" customWidth="1"/>
  </cols>
  <sheetData>
    <row r="1" spans="1:5" s="1" customFormat="1" ht="20.25" x14ac:dyDescent="0.3">
      <c r="A1" s="2" t="s">
        <v>0</v>
      </c>
    </row>
    <row r="2" spans="1:5" s="1" customFormat="1" ht="15.75" x14ac:dyDescent="0.25">
      <c r="A2" s="30" t="s">
        <v>1</v>
      </c>
      <c r="B2" s="3" t="str">
        <f>wb_title</f>
        <v>PCSPS_EW - Consolidated Factor Spreadsheet</v>
      </c>
    </row>
    <row r="3" spans="1:5" s="1" customFormat="1" ht="15.75" x14ac:dyDescent="0.25">
      <c r="A3" s="30" t="s">
        <v>2</v>
      </c>
      <c r="B3" s="3" t="str">
        <f>TABLE_FACTOR_TYPE_1 &amp; " - x-" &amp; TABLE_SERIES_NUMBER_1</f>
        <v>CETV - x-204</v>
      </c>
    </row>
    <row r="6" spans="1:5" x14ac:dyDescent="0.2">
      <c r="A6" s="41" t="s">
        <v>540</v>
      </c>
      <c r="B6" s="49" t="s">
        <v>541</v>
      </c>
      <c r="C6" s="49"/>
      <c r="D6" s="49"/>
      <c r="E6" s="49"/>
    </row>
    <row r="7" spans="1:5" x14ac:dyDescent="0.2">
      <c r="A7" s="41" t="s">
        <v>542</v>
      </c>
      <c r="B7" s="49" t="s">
        <v>31</v>
      </c>
      <c r="C7" s="49"/>
      <c r="D7" s="49"/>
      <c r="E7" s="49"/>
    </row>
    <row r="8" spans="1:5" x14ac:dyDescent="0.2">
      <c r="A8" s="41" t="s">
        <v>112</v>
      </c>
      <c r="B8" s="49" t="s">
        <v>125</v>
      </c>
      <c r="C8" s="49"/>
      <c r="D8" s="49"/>
      <c r="E8" s="49"/>
    </row>
    <row r="9" spans="1:5" x14ac:dyDescent="0.2">
      <c r="A9" s="41" t="s">
        <v>113</v>
      </c>
      <c r="B9" s="49" t="s">
        <v>126</v>
      </c>
      <c r="C9" s="49"/>
      <c r="D9" s="49"/>
      <c r="E9" s="49"/>
    </row>
    <row r="10" spans="1:5" x14ac:dyDescent="0.2">
      <c r="A10" s="41" t="s">
        <v>6</v>
      </c>
      <c r="B10" s="49" t="s">
        <v>139</v>
      </c>
      <c r="C10" s="49"/>
      <c r="D10" s="49"/>
      <c r="E10" s="49"/>
    </row>
    <row r="11" spans="1:5" x14ac:dyDescent="0.2">
      <c r="A11" s="41" t="s">
        <v>114</v>
      </c>
      <c r="B11" s="49" t="s">
        <v>128</v>
      </c>
      <c r="C11" s="49"/>
      <c r="D11" s="49"/>
      <c r="E11" s="49"/>
    </row>
    <row r="12" spans="1:5" x14ac:dyDescent="0.2">
      <c r="A12" s="41" t="s">
        <v>115</v>
      </c>
      <c r="B12" s="49" t="s">
        <v>129</v>
      </c>
      <c r="C12" s="49"/>
      <c r="D12" s="49"/>
      <c r="E12" s="49"/>
    </row>
    <row r="13" spans="1:5" x14ac:dyDescent="0.2">
      <c r="A13" s="41" t="s">
        <v>543</v>
      </c>
      <c r="B13" s="49">
        <v>0</v>
      </c>
      <c r="C13" s="49"/>
      <c r="D13" s="49"/>
      <c r="E13" s="49"/>
    </row>
    <row r="14" spans="1:5" x14ac:dyDescent="0.2">
      <c r="A14" s="41" t="s">
        <v>117</v>
      </c>
      <c r="B14" s="49">
        <v>204</v>
      </c>
      <c r="C14" s="49"/>
      <c r="D14" s="49"/>
      <c r="E14" s="49"/>
    </row>
    <row r="15" spans="1:5" x14ac:dyDescent="0.2">
      <c r="A15" s="41" t="s">
        <v>544</v>
      </c>
      <c r="B15" s="49" t="s">
        <v>140</v>
      </c>
      <c r="C15" s="49"/>
      <c r="D15" s="49"/>
      <c r="E15" s="49"/>
    </row>
    <row r="16" spans="1:5" x14ac:dyDescent="0.2">
      <c r="A16" s="41" t="s">
        <v>119</v>
      </c>
      <c r="B16" s="49" t="s">
        <v>141</v>
      </c>
      <c r="C16" s="49"/>
      <c r="D16" s="49"/>
      <c r="E16" s="49"/>
    </row>
    <row r="17" spans="1:5" x14ac:dyDescent="0.2">
      <c r="A17" s="42" t="s">
        <v>545</v>
      </c>
      <c r="B17" s="49"/>
      <c r="C17" s="49"/>
      <c r="D17" s="49"/>
      <c r="E17" s="49"/>
    </row>
    <row r="18" spans="1:5" x14ac:dyDescent="0.2">
      <c r="A18" s="41" t="s">
        <v>121</v>
      </c>
      <c r="B18" s="50">
        <v>46171</v>
      </c>
      <c r="C18" s="50"/>
      <c r="D18" s="50"/>
      <c r="E18" s="50"/>
    </row>
    <row r="19" spans="1:5" x14ac:dyDescent="0.2">
      <c r="A19" s="41" t="s">
        <v>122</v>
      </c>
      <c r="B19" s="50">
        <v>46161</v>
      </c>
      <c r="C19" s="49"/>
      <c r="D19" s="49"/>
      <c r="E19" s="49"/>
    </row>
    <row r="20" spans="1:5" x14ac:dyDescent="0.2">
      <c r="A20" s="41" t="s">
        <v>123</v>
      </c>
      <c r="B20" s="49" t="s">
        <v>132</v>
      </c>
      <c r="C20" s="49"/>
      <c r="D20" s="49"/>
      <c r="E20" s="49"/>
    </row>
    <row r="21" spans="1:5" x14ac:dyDescent="0.2">
      <c r="A21" s="41" t="s">
        <v>546</v>
      </c>
      <c r="B21" s="49" t="s">
        <v>45</v>
      </c>
      <c r="C21" s="49"/>
      <c r="D21" s="49"/>
      <c r="E21" s="49"/>
    </row>
    <row r="23" spans="1:5" x14ac:dyDescent="0.2">
      <c r="A23" s="23" t="str">
        <f>HYPERLINK("#'Factor List'!A1", "Back to Factor List")</f>
        <v>Back to Factor List</v>
      </c>
      <c r="B23" s="23" t="str">
        <f>HYPERLINK("#'Assumptions'!A1", "Assumptions")</f>
        <v>Assumptions</v>
      </c>
    </row>
    <row r="26" spans="1:5" s="55" customFormat="1" ht="25.5" x14ac:dyDescent="0.2">
      <c r="A26" s="54" t="s">
        <v>174</v>
      </c>
      <c r="B26" s="54" t="s">
        <v>547</v>
      </c>
      <c r="C26" s="54" t="s">
        <v>551</v>
      </c>
      <c r="D26" s="54" t="s">
        <v>549</v>
      </c>
      <c r="E26" s="54" t="s">
        <v>550</v>
      </c>
    </row>
    <row r="27" spans="1:5" x14ac:dyDescent="0.2">
      <c r="A27" s="44">
        <v>17</v>
      </c>
      <c r="B27" s="45">
        <v>2.54</v>
      </c>
      <c r="C27" s="45">
        <v>0.49</v>
      </c>
      <c r="D27" s="45">
        <v>2.54</v>
      </c>
      <c r="E27" s="45">
        <v>0.49</v>
      </c>
    </row>
    <row r="28" spans="1:5" x14ac:dyDescent="0.2">
      <c r="A28" s="44">
        <v>18</v>
      </c>
      <c r="B28" s="45">
        <v>2.64</v>
      </c>
      <c r="C28" s="45">
        <v>0.53</v>
      </c>
      <c r="D28" s="45">
        <v>2.64</v>
      </c>
      <c r="E28" s="45">
        <v>0.53</v>
      </c>
    </row>
    <row r="29" spans="1:5" x14ac:dyDescent="0.2">
      <c r="A29" s="44">
        <v>19</v>
      </c>
      <c r="B29" s="45">
        <v>2.74</v>
      </c>
      <c r="C29" s="45">
        <v>0.55000000000000004</v>
      </c>
      <c r="D29" s="45">
        <v>2.74</v>
      </c>
      <c r="E29" s="45">
        <v>0.55000000000000004</v>
      </c>
    </row>
    <row r="30" spans="1:5" x14ac:dyDescent="0.2">
      <c r="A30" s="44">
        <v>20</v>
      </c>
      <c r="B30" s="45">
        <v>2.84</v>
      </c>
      <c r="C30" s="45">
        <v>0.57999999999999996</v>
      </c>
      <c r="D30" s="45">
        <v>2.84</v>
      </c>
      <c r="E30" s="45">
        <v>0.57999999999999996</v>
      </c>
    </row>
    <row r="31" spans="1:5" x14ac:dyDescent="0.2">
      <c r="A31" s="44">
        <v>21</v>
      </c>
      <c r="B31" s="45">
        <v>2.95</v>
      </c>
      <c r="C31" s="45">
        <v>0.6</v>
      </c>
      <c r="D31" s="45">
        <v>2.95</v>
      </c>
      <c r="E31" s="45">
        <v>0.6</v>
      </c>
    </row>
    <row r="32" spans="1:5" x14ac:dyDescent="0.2">
      <c r="A32" s="44">
        <v>22</v>
      </c>
      <c r="B32" s="45">
        <v>3.06</v>
      </c>
      <c r="C32" s="45">
        <v>0.62</v>
      </c>
      <c r="D32" s="45">
        <v>3.06</v>
      </c>
      <c r="E32" s="45">
        <v>0.62</v>
      </c>
    </row>
    <row r="33" spans="1:5" x14ac:dyDescent="0.2">
      <c r="A33" s="44">
        <v>23</v>
      </c>
      <c r="B33" s="45">
        <v>3.18</v>
      </c>
      <c r="C33" s="45">
        <v>0.65</v>
      </c>
      <c r="D33" s="45">
        <v>3.18</v>
      </c>
      <c r="E33" s="45">
        <v>0.65</v>
      </c>
    </row>
    <row r="34" spans="1:5" x14ac:dyDescent="0.2">
      <c r="A34" s="44">
        <v>24</v>
      </c>
      <c r="B34" s="45">
        <v>3.3</v>
      </c>
      <c r="C34" s="45">
        <v>0.67</v>
      </c>
      <c r="D34" s="45">
        <v>3.3</v>
      </c>
      <c r="E34" s="45">
        <v>0.67</v>
      </c>
    </row>
    <row r="35" spans="1:5" x14ac:dyDescent="0.2">
      <c r="A35" s="44">
        <v>25</v>
      </c>
      <c r="B35" s="45">
        <v>3.42</v>
      </c>
      <c r="C35" s="45">
        <v>0.7</v>
      </c>
      <c r="D35" s="45">
        <v>3.42</v>
      </c>
      <c r="E35" s="45">
        <v>0.7</v>
      </c>
    </row>
    <row r="36" spans="1:5" x14ac:dyDescent="0.2">
      <c r="A36" s="44">
        <v>26</v>
      </c>
      <c r="B36" s="45">
        <v>3.55</v>
      </c>
      <c r="C36" s="45">
        <v>0.72</v>
      </c>
      <c r="D36" s="45">
        <v>3.55</v>
      </c>
      <c r="E36" s="45">
        <v>0.72</v>
      </c>
    </row>
    <row r="37" spans="1:5" x14ac:dyDescent="0.2">
      <c r="A37" s="44">
        <v>27</v>
      </c>
      <c r="B37" s="45">
        <v>3.68</v>
      </c>
      <c r="C37" s="45">
        <v>0.75</v>
      </c>
      <c r="D37" s="45">
        <v>3.68</v>
      </c>
      <c r="E37" s="45">
        <v>0.75</v>
      </c>
    </row>
    <row r="38" spans="1:5" x14ac:dyDescent="0.2">
      <c r="A38" s="44">
        <v>28</v>
      </c>
      <c r="B38" s="45">
        <v>3.82</v>
      </c>
      <c r="C38" s="45">
        <v>0.78</v>
      </c>
      <c r="D38" s="45">
        <v>3.82</v>
      </c>
      <c r="E38" s="45">
        <v>0.78</v>
      </c>
    </row>
    <row r="39" spans="1:5" x14ac:dyDescent="0.2">
      <c r="A39" s="44">
        <v>29</v>
      </c>
      <c r="B39" s="45">
        <v>3.97</v>
      </c>
      <c r="C39" s="45">
        <v>0.81</v>
      </c>
      <c r="D39" s="45">
        <v>3.97</v>
      </c>
      <c r="E39" s="45">
        <v>0.81</v>
      </c>
    </row>
    <row r="40" spans="1:5" x14ac:dyDescent="0.2">
      <c r="A40" s="44">
        <v>30</v>
      </c>
      <c r="B40" s="45">
        <v>4.12</v>
      </c>
      <c r="C40" s="45">
        <v>0.84</v>
      </c>
      <c r="D40" s="45">
        <v>4.12</v>
      </c>
      <c r="E40" s="45">
        <v>0.84</v>
      </c>
    </row>
    <row r="41" spans="1:5" x14ac:dyDescent="0.2">
      <c r="A41" s="44">
        <v>31</v>
      </c>
      <c r="B41" s="45">
        <v>4.2699999999999996</v>
      </c>
      <c r="C41" s="45">
        <v>0.87</v>
      </c>
      <c r="D41" s="45">
        <v>4.2699999999999996</v>
      </c>
      <c r="E41" s="45">
        <v>0.87</v>
      </c>
    </row>
    <row r="42" spans="1:5" x14ac:dyDescent="0.2">
      <c r="A42" s="44">
        <v>32</v>
      </c>
      <c r="B42" s="45">
        <v>4.4400000000000004</v>
      </c>
      <c r="C42" s="45">
        <v>0.91</v>
      </c>
      <c r="D42" s="45">
        <v>4.4400000000000004</v>
      </c>
      <c r="E42" s="45">
        <v>0.91</v>
      </c>
    </row>
    <row r="43" spans="1:5" x14ac:dyDescent="0.2">
      <c r="A43" s="44">
        <v>33</v>
      </c>
      <c r="B43" s="45">
        <v>4.5999999999999996</v>
      </c>
      <c r="C43" s="45">
        <v>0.94</v>
      </c>
      <c r="D43" s="45">
        <v>4.5999999999999996</v>
      </c>
      <c r="E43" s="45">
        <v>0.94</v>
      </c>
    </row>
    <row r="44" spans="1:5" x14ac:dyDescent="0.2">
      <c r="A44" s="44">
        <v>34</v>
      </c>
      <c r="B44" s="45">
        <v>4.78</v>
      </c>
      <c r="C44" s="45">
        <v>0.98</v>
      </c>
      <c r="D44" s="45">
        <v>4.78</v>
      </c>
      <c r="E44" s="45">
        <v>0.98</v>
      </c>
    </row>
    <row r="45" spans="1:5" x14ac:dyDescent="0.2">
      <c r="A45" s="44">
        <v>35</v>
      </c>
      <c r="B45" s="45">
        <v>4.96</v>
      </c>
      <c r="C45" s="45">
        <v>1.01</v>
      </c>
      <c r="D45" s="45">
        <v>4.96</v>
      </c>
      <c r="E45" s="45">
        <v>1.01</v>
      </c>
    </row>
    <row r="46" spans="1:5" x14ac:dyDescent="0.2">
      <c r="A46" s="44">
        <v>36</v>
      </c>
      <c r="B46" s="45">
        <v>5.14</v>
      </c>
      <c r="C46" s="45">
        <v>1.05</v>
      </c>
      <c r="D46" s="45">
        <v>5.14</v>
      </c>
      <c r="E46" s="45">
        <v>1.05</v>
      </c>
    </row>
    <row r="47" spans="1:5" x14ac:dyDescent="0.2">
      <c r="A47" s="44">
        <v>37</v>
      </c>
      <c r="B47" s="45">
        <v>5.34</v>
      </c>
      <c r="C47" s="45">
        <v>1.0900000000000001</v>
      </c>
      <c r="D47" s="45">
        <v>5.34</v>
      </c>
      <c r="E47" s="45">
        <v>1.0900000000000001</v>
      </c>
    </row>
    <row r="48" spans="1:5" x14ac:dyDescent="0.2">
      <c r="A48" s="44">
        <v>38</v>
      </c>
      <c r="B48" s="45">
        <v>5.54</v>
      </c>
      <c r="C48" s="45">
        <v>1.1299999999999999</v>
      </c>
      <c r="D48" s="45">
        <v>5.54</v>
      </c>
      <c r="E48" s="45">
        <v>1.1299999999999999</v>
      </c>
    </row>
    <row r="49" spans="1:5" x14ac:dyDescent="0.2">
      <c r="A49" s="44">
        <v>39</v>
      </c>
      <c r="B49" s="45">
        <v>5.75</v>
      </c>
      <c r="C49" s="45">
        <v>1.17</v>
      </c>
      <c r="D49" s="45">
        <v>5.75</v>
      </c>
      <c r="E49" s="45">
        <v>1.17</v>
      </c>
    </row>
    <row r="50" spans="1:5" x14ac:dyDescent="0.2">
      <c r="A50" s="44">
        <v>40</v>
      </c>
      <c r="B50" s="45">
        <v>5.97</v>
      </c>
      <c r="C50" s="45">
        <v>1.21</v>
      </c>
      <c r="D50" s="45">
        <v>5.97</v>
      </c>
      <c r="E50" s="45">
        <v>1.21</v>
      </c>
    </row>
    <row r="51" spans="1:5" x14ac:dyDescent="0.2">
      <c r="A51" s="44">
        <v>41</v>
      </c>
      <c r="B51" s="45">
        <v>6.2</v>
      </c>
      <c r="C51" s="45">
        <v>1.26</v>
      </c>
      <c r="D51" s="45">
        <v>6.2</v>
      </c>
      <c r="E51" s="45">
        <v>1.26</v>
      </c>
    </row>
    <row r="52" spans="1:5" x14ac:dyDescent="0.2">
      <c r="A52" s="44">
        <v>42</v>
      </c>
      <c r="B52" s="45">
        <v>6.43</v>
      </c>
      <c r="C52" s="45">
        <v>1.3</v>
      </c>
      <c r="D52" s="45">
        <v>6.43</v>
      </c>
      <c r="E52" s="45">
        <v>1.3</v>
      </c>
    </row>
    <row r="53" spans="1:5" x14ac:dyDescent="0.2">
      <c r="A53" s="44">
        <v>43</v>
      </c>
      <c r="B53" s="45">
        <v>6.68</v>
      </c>
      <c r="C53" s="45">
        <v>1.35</v>
      </c>
      <c r="D53" s="45">
        <v>6.68</v>
      </c>
      <c r="E53" s="45">
        <v>1.35</v>
      </c>
    </row>
    <row r="54" spans="1:5" x14ac:dyDescent="0.2">
      <c r="A54" s="44">
        <v>44</v>
      </c>
      <c r="B54" s="45">
        <v>6.94</v>
      </c>
      <c r="C54" s="45">
        <v>1.39</v>
      </c>
      <c r="D54" s="45">
        <v>6.94</v>
      </c>
      <c r="E54" s="45">
        <v>1.39</v>
      </c>
    </row>
    <row r="55" spans="1:5" x14ac:dyDescent="0.2">
      <c r="A55" s="44">
        <v>45</v>
      </c>
      <c r="B55" s="45">
        <v>7.2</v>
      </c>
      <c r="C55" s="45">
        <v>1.44</v>
      </c>
      <c r="D55" s="45">
        <v>7.2</v>
      </c>
      <c r="E55" s="45">
        <v>1.44</v>
      </c>
    </row>
    <row r="56" spans="1:5" x14ac:dyDescent="0.2">
      <c r="A56" s="44">
        <v>46</v>
      </c>
      <c r="B56" s="45">
        <v>7.48</v>
      </c>
      <c r="C56" s="45">
        <v>1.49</v>
      </c>
      <c r="D56" s="45">
        <v>7.48</v>
      </c>
      <c r="E56" s="45">
        <v>1.49</v>
      </c>
    </row>
    <row r="57" spans="1:5" x14ac:dyDescent="0.2">
      <c r="A57" s="44">
        <v>47</v>
      </c>
      <c r="B57" s="45">
        <v>7.77</v>
      </c>
      <c r="C57" s="45">
        <v>1.54</v>
      </c>
      <c r="D57" s="45">
        <v>7.77</v>
      </c>
      <c r="E57" s="45">
        <v>1.54</v>
      </c>
    </row>
    <row r="58" spans="1:5" x14ac:dyDescent="0.2">
      <c r="A58" s="44">
        <v>48</v>
      </c>
      <c r="B58" s="45">
        <v>8.07</v>
      </c>
      <c r="C58" s="45">
        <v>1.58</v>
      </c>
      <c r="D58" s="45">
        <v>8.07</v>
      </c>
      <c r="E58" s="45">
        <v>1.58</v>
      </c>
    </row>
    <row r="59" spans="1:5" x14ac:dyDescent="0.2">
      <c r="A59" s="44">
        <v>49</v>
      </c>
      <c r="B59" s="45">
        <v>8.3800000000000008</v>
      </c>
      <c r="C59" s="45">
        <v>1.63</v>
      </c>
      <c r="D59" s="45">
        <v>8.3800000000000008</v>
      </c>
      <c r="E59" s="45">
        <v>1.63</v>
      </c>
    </row>
    <row r="60" spans="1:5" x14ac:dyDescent="0.2">
      <c r="A60" s="44">
        <v>50</v>
      </c>
      <c r="B60" s="45">
        <v>8.7100000000000009</v>
      </c>
      <c r="C60" s="45">
        <v>1.68</v>
      </c>
      <c r="D60" s="45">
        <v>8.7100000000000009</v>
      </c>
      <c r="E60" s="45">
        <v>1.68</v>
      </c>
    </row>
    <row r="61" spans="1:5" x14ac:dyDescent="0.2">
      <c r="A61" s="44">
        <v>51</v>
      </c>
      <c r="B61" s="45">
        <v>9.0500000000000007</v>
      </c>
      <c r="C61" s="45">
        <v>1.74</v>
      </c>
      <c r="D61" s="45">
        <v>9.0500000000000007</v>
      </c>
      <c r="E61" s="45">
        <v>1.74</v>
      </c>
    </row>
    <row r="62" spans="1:5" x14ac:dyDescent="0.2">
      <c r="A62" s="44">
        <v>52</v>
      </c>
      <c r="B62" s="45">
        <v>9.4</v>
      </c>
      <c r="C62" s="45">
        <v>1.79</v>
      </c>
      <c r="D62" s="45">
        <v>9.4</v>
      </c>
      <c r="E62" s="45">
        <v>1.79</v>
      </c>
    </row>
    <row r="63" spans="1:5" x14ac:dyDescent="0.2">
      <c r="A63" s="44">
        <v>53</v>
      </c>
      <c r="B63" s="45">
        <v>9.77</v>
      </c>
      <c r="C63" s="45">
        <v>1.84</v>
      </c>
      <c r="D63" s="45">
        <v>9.77</v>
      </c>
      <c r="E63" s="45">
        <v>1.84</v>
      </c>
    </row>
    <row r="64" spans="1:5" x14ac:dyDescent="0.2">
      <c r="A64" s="44">
        <v>54</v>
      </c>
      <c r="B64" s="45">
        <v>10.16</v>
      </c>
      <c r="C64" s="45">
        <v>1.89</v>
      </c>
      <c r="D64" s="45">
        <v>10.16</v>
      </c>
      <c r="E64" s="45">
        <v>1.89</v>
      </c>
    </row>
    <row r="65" spans="1:5" x14ac:dyDescent="0.2">
      <c r="A65" s="44">
        <v>55</v>
      </c>
      <c r="B65" s="45">
        <v>10.57</v>
      </c>
      <c r="C65" s="45">
        <v>1.94</v>
      </c>
      <c r="D65" s="45">
        <v>10.57</v>
      </c>
      <c r="E65" s="45">
        <v>1.94</v>
      </c>
    </row>
    <row r="66" spans="1:5" x14ac:dyDescent="0.2">
      <c r="A66" s="44">
        <v>56</v>
      </c>
      <c r="B66" s="45">
        <v>10.99</v>
      </c>
      <c r="C66" s="45">
        <v>1.99</v>
      </c>
      <c r="D66" s="45">
        <v>10.99</v>
      </c>
      <c r="E66" s="45">
        <v>1.99</v>
      </c>
    </row>
    <row r="67" spans="1:5" x14ac:dyDescent="0.2">
      <c r="A67" s="44">
        <v>57</v>
      </c>
      <c r="B67" s="45">
        <v>11.44</v>
      </c>
      <c r="C67" s="45">
        <v>2.04</v>
      </c>
      <c r="D67" s="45">
        <v>11.44</v>
      </c>
      <c r="E67" s="45">
        <v>2.04</v>
      </c>
    </row>
    <row r="68" spans="1:5" x14ac:dyDescent="0.2">
      <c r="A68" s="44">
        <v>58</v>
      </c>
      <c r="B68" s="45">
        <v>11.91</v>
      </c>
      <c r="C68" s="45">
        <v>2.09</v>
      </c>
      <c r="D68" s="45">
        <v>11.91</v>
      </c>
      <c r="E68" s="45">
        <v>2.09</v>
      </c>
    </row>
    <row r="69" spans="1:5" x14ac:dyDescent="0.2">
      <c r="A69" s="44">
        <v>59</v>
      </c>
      <c r="B69" s="45">
        <v>12.4</v>
      </c>
      <c r="C69" s="45">
        <v>2.13</v>
      </c>
      <c r="D69" s="45">
        <v>12.4</v>
      </c>
      <c r="E69" s="45">
        <v>2.13</v>
      </c>
    </row>
    <row r="70" spans="1:5" x14ac:dyDescent="0.2">
      <c r="A70" s="44">
        <v>60</v>
      </c>
      <c r="B70" s="45">
        <v>12.91</v>
      </c>
      <c r="C70" s="45">
        <v>2.1800000000000002</v>
      </c>
      <c r="D70" s="45">
        <v>12.91</v>
      </c>
      <c r="E70" s="45">
        <v>2.1800000000000002</v>
      </c>
    </row>
    <row r="71" spans="1:5" x14ac:dyDescent="0.2">
      <c r="A71" s="44">
        <v>61</v>
      </c>
      <c r="B71" s="45">
        <v>13.46</v>
      </c>
      <c r="C71" s="45">
        <v>2.23</v>
      </c>
      <c r="D71" s="45">
        <v>13.46</v>
      </c>
      <c r="E71" s="45">
        <v>2.23</v>
      </c>
    </row>
    <row r="72" spans="1:5" x14ac:dyDescent="0.2">
      <c r="A72" s="44">
        <v>62</v>
      </c>
      <c r="B72" s="45">
        <v>14.02</v>
      </c>
      <c r="C72" s="45">
        <v>2.27</v>
      </c>
      <c r="D72" s="45">
        <v>14.02</v>
      </c>
      <c r="E72" s="45">
        <v>2.27</v>
      </c>
    </row>
    <row r="73" spans="1:5" x14ac:dyDescent="0.2">
      <c r="A73" s="44">
        <v>63</v>
      </c>
      <c r="B73" s="45">
        <v>14.62</v>
      </c>
      <c r="C73" s="45">
        <v>2.3199999999999998</v>
      </c>
      <c r="D73" s="45">
        <v>14.62</v>
      </c>
      <c r="E73" s="45">
        <v>2.3199999999999998</v>
      </c>
    </row>
    <row r="74" spans="1:5" x14ac:dyDescent="0.2">
      <c r="A74" s="44">
        <v>64</v>
      </c>
      <c r="B74" s="45">
        <v>15.25</v>
      </c>
      <c r="C74" s="45">
        <v>2.36</v>
      </c>
      <c r="D74" s="45">
        <v>15.25</v>
      </c>
      <c r="E74" s="45">
        <v>2.36</v>
      </c>
    </row>
    <row r="75" spans="1:5" x14ac:dyDescent="0.2">
      <c r="A75" s="44">
        <v>65</v>
      </c>
      <c r="B75" s="45">
        <v>15.91</v>
      </c>
      <c r="C75" s="45">
        <v>2.4</v>
      </c>
      <c r="D75" s="45">
        <v>15.91</v>
      </c>
      <c r="E75" s="45">
        <v>2.4</v>
      </c>
    </row>
    <row r="76" spans="1:5" x14ac:dyDescent="0.2">
      <c r="A76" s="44">
        <v>66</v>
      </c>
      <c r="B76" s="45">
        <v>16.61</v>
      </c>
      <c r="C76" s="45">
        <v>2.44</v>
      </c>
      <c r="D76" s="45">
        <v>16.61</v>
      </c>
      <c r="E76" s="45">
        <v>2.44</v>
      </c>
    </row>
    <row r="77" spans="1:5" x14ac:dyDescent="0.2">
      <c r="A77" s="44">
        <v>67</v>
      </c>
      <c r="B77" s="45">
        <v>16.66</v>
      </c>
      <c r="C77" s="45">
        <v>2.46</v>
      </c>
      <c r="D77" s="45">
        <v>16.66</v>
      </c>
      <c r="E77" s="45">
        <v>2.46</v>
      </c>
    </row>
    <row r="78" spans="1:5" x14ac:dyDescent="0.2">
      <c r="A78" s="44">
        <v>68</v>
      </c>
      <c r="B78" s="45">
        <v>16.03</v>
      </c>
      <c r="C78" s="45">
        <v>2.4700000000000002</v>
      </c>
      <c r="D78" s="45">
        <v>16.03</v>
      </c>
      <c r="E78" s="45">
        <v>2.4700000000000002</v>
      </c>
    </row>
    <row r="79" spans="1:5" x14ac:dyDescent="0.2">
      <c r="A79" s="44">
        <v>69</v>
      </c>
      <c r="B79" s="45">
        <v>15.4</v>
      </c>
      <c r="C79" s="45">
        <v>2.4700000000000002</v>
      </c>
      <c r="D79" s="45">
        <v>15.4</v>
      </c>
      <c r="E79" s="45">
        <v>2.4700000000000002</v>
      </c>
    </row>
    <row r="80" spans="1:5" x14ac:dyDescent="0.2">
      <c r="A80" s="44">
        <v>70</v>
      </c>
      <c r="B80" s="45">
        <v>14.78</v>
      </c>
      <c r="C80" s="45">
        <v>2.46</v>
      </c>
      <c r="D80" s="45">
        <v>14.78</v>
      </c>
      <c r="E80" s="45">
        <v>2.46</v>
      </c>
    </row>
    <row r="81" spans="1:5" x14ac:dyDescent="0.2">
      <c r="A81" s="44">
        <v>71</v>
      </c>
      <c r="B81" s="45">
        <v>14.16</v>
      </c>
      <c r="C81" s="45">
        <v>2.4500000000000002</v>
      </c>
      <c r="D81" s="45">
        <v>14.16</v>
      </c>
      <c r="E81" s="45">
        <v>2.4500000000000002</v>
      </c>
    </row>
    <row r="82" spans="1:5" x14ac:dyDescent="0.2">
      <c r="A82" s="44">
        <v>72</v>
      </c>
      <c r="B82" s="45">
        <v>13.55</v>
      </c>
      <c r="C82" s="45">
        <v>2.44</v>
      </c>
      <c r="D82" s="45">
        <v>13.55</v>
      </c>
      <c r="E82" s="45">
        <v>2.44</v>
      </c>
    </row>
    <row r="83" spans="1:5" x14ac:dyDescent="0.2">
      <c r="A83" s="44">
        <v>73</v>
      </c>
      <c r="B83" s="45">
        <v>12.95</v>
      </c>
      <c r="C83" s="45">
        <v>2.4300000000000002</v>
      </c>
      <c r="D83" s="45">
        <v>12.95</v>
      </c>
      <c r="E83" s="45">
        <v>2.4300000000000002</v>
      </c>
    </row>
    <row r="84" spans="1:5" x14ac:dyDescent="0.2">
      <c r="A84" s="44">
        <v>74</v>
      </c>
      <c r="B84" s="45">
        <v>12.35</v>
      </c>
      <c r="C84" s="45">
        <v>2.41</v>
      </c>
      <c r="D84" s="45">
        <v>12.35</v>
      </c>
      <c r="E84" s="45">
        <v>2.41</v>
      </c>
    </row>
    <row r="85" spans="1:5" x14ac:dyDescent="0.2">
      <c r="A85" s="44">
        <v>75</v>
      </c>
      <c r="B85" s="45">
        <v>11.75</v>
      </c>
      <c r="C85" s="45">
        <v>2.38</v>
      </c>
      <c r="D85" s="45">
        <v>11.75</v>
      </c>
      <c r="E85" s="45">
        <v>2.38</v>
      </c>
    </row>
  </sheetData>
  <sheetProtection algorithmName="SHA-512" hashValue="qNH8DilxB09FjDQY2cQSjmNTEhd28zzLIOgu2QfFv+SLPQQ24b6OATIJGnH8/E2DHO3209r3jU/WiAdGHcDzwQ==" saltValue="VGlcIQKeJAl/6MtoKJegUA==" spinCount="100000" sheet="1" objects="1" scenarios="1"/>
  <conditionalFormatting sqref="A6:A21">
    <cfRule type="expression" dxfId="1019" priority="11" stopIfTrue="1">
      <formula>MOD(ROW(),2)=0</formula>
    </cfRule>
    <cfRule type="expression" dxfId="1018" priority="12" stopIfTrue="1">
      <formula>MOD(ROW(),2)&lt;&gt;0</formula>
    </cfRule>
  </conditionalFormatting>
  <conditionalFormatting sqref="A26:A85">
    <cfRule type="expression" dxfId="1017" priority="15" stopIfTrue="1">
      <formula>MOD(ROW(),2)=0</formula>
    </cfRule>
    <cfRule type="expression" dxfId="1016" priority="16" stopIfTrue="1">
      <formula>MOD(ROW(),2)&lt;&gt;0</formula>
    </cfRule>
  </conditionalFormatting>
  <conditionalFormatting sqref="B18:B19">
    <cfRule type="expression" dxfId="1015" priority="1" stopIfTrue="1">
      <formula>MOD(ROW(),2)=0</formula>
    </cfRule>
    <cfRule type="expression" dxfId="1014" priority="2" stopIfTrue="1">
      <formula>MOD(ROW(),2)&lt;&gt;0</formula>
    </cfRule>
  </conditionalFormatting>
  <conditionalFormatting sqref="B6:E17 C18:E19 B20:E21">
    <cfRule type="expression" dxfId="1013" priority="13" stopIfTrue="1">
      <formula>MOD(ROW(),2)=0</formula>
    </cfRule>
    <cfRule type="expression" dxfId="1012" priority="14" stopIfTrue="1">
      <formula>MOD(ROW(),2)&lt;&gt;0</formula>
    </cfRule>
  </conditionalFormatting>
  <conditionalFormatting sqref="B26:E85">
    <cfRule type="expression" dxfId="1011" priority="17" stopIfTrue="1">
      <formula>MOD(ROW(),2)=0</formula>
    </cfRule>
    <cfRule type="expression" dxfId="1010" priority="18" stopIfTrue="1">
      <formula>MOD(ROW(),2)&lt;&gt;0</formula>
    </cfRule>
  </conditionalFormatting>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A4716-492A-41EF-B8C6-386455791DB3}">
  <sheetPr codeName="Sheet12"/>
  <dimension ref="A1:E85"/>
  <sheetViews>
    <sheetView showGridLines="0" workbookViewId="0">
      <selection activeCell="S29" sqref="S29"/>
    </sheetView>
  </sheetViews>
  <sheetFormatPr defaultRowHeight="12.75" x14ac:dyDescent="0.2"/>
  <cols>
    <col min="1" max="1" width="31.5703125" customWidth="1"/>
    <col min="2" max="5" width="22.5703125" customWidth="1"/>
  </cols>
  <sheetData>
    <row r="1" spans="1:5" s="1" customFormat="1" ht="20.25" x14ac:dyDescent="0.3">
      <c r="A1" s="2" t="s">
        <v>0</v>
      </c>
    </row>
    <row r="2" spans="1:5" s="1" customFormat="1" ht="15.75" x14ac:dyDescent="0.25">
      <c r="A2" s="30" t="s">
        <v>1</v>
      </c>
      <c r="B2" s="3" t="str">
        <f>wb_title</f>
        <v>PCSPS_EW - Consolidated Factor Spreadsheet</v>
      </c>
    </row>
    <row r="3" spans="1:5" s="1" customFormat="1" ht="15.75" x14ac:dyDescent="0.25">
      <c r="A3" s="30" t="s">
        <v>2</v>
      </c>
      <c r="B3" s="3" t="str">
        <f>TABLE_FACTOR_TYPE_1 &amp; " - x-" &amp; TABLE_SERIES_NUMBER_1</f>
        <v>CETV - x-205</v>
      </c>
    </row>
    <row r="6" spans="1:5" x14ac:dyDescent="0.2">
      <c r="A6" s="41" t="s">
        <v>540</v>
      </c>
      <c r="B6" s="49" t="s">
        <v>541</v>
      </c>
      <c r="C6" s="49"/>
      <c r="D6" s="49"/>
      <c r="E6" s="49"/>
    </row>
    <row r="7" spans="1:5" x14ac:dyDescent="0.2">
      <c r="A7" s="41" t="s">
        <v>542</v>
      </c>
      <c r="B7" s="49" t="s">
        <v>31</v>
      </c>
      <c r="C7" s="49"/>
      <c r="D7" s="49"/>
      <c r="E7" s="49"/>
    </row>
    <row r="8" spans="1:5" x14ac:dyDescent="0.2">
      <c r="A8" s="41" t="s">
        <v>112</v>
      </c>
      <c r="B8" s="49" t="s">
        <v>125</v>
      </c>
      <c r="C8" s="49"/>
      <c r="D8" s="49"/>
      <c r="E8" s="49"/>
    </row>
    <row r="9" spans="1:5" x14ac:dyDescent="0.2">
      <c r="A9" s="41" t="s">
        <v>113</v>
      </c>
      <c r="B9" s="49" t="s">
        <v>126</v>
      </c>
      <c r="C9" s="49"/>
      <c r="D9" s="49"/>
      <c r="E9" s="49"/>
    </row>
    <row r="10" spans="1:5" x14ac:dyDescent="0.2">
      <c r="A10" s="41" t="s">
        <v>6</v>
      </c>
      <c r="B10" s="49" t="s">
        <v>142</v>
      </c>
      <c r="C10" s="49"/>
      <c r="D10" s="49"/>
      <c r="E10" s="49"/>
    </row>
    <row r="11" spans="1:5" x14ac:dyDescent="0.2">
      <c r="A11" s="41" t="s">
        <v>114</v>
      </c>
      <c r="B11" s="49" t="s">
        <v>128</v>
      </c>
      <c r="C11" s="49"/>
      <c r="D11" s="49"/>
      <c r="E11" s="49"/>
    </row>
    <row r="12" spans="1:5" x14ac:dyDescent="0.2">
      <c r="A12" s="41" t="s">
        <v>115</v>
      </c>
      <c r="B12" s="49" t="s">
        <v>129</v>
      </c>
      <c r="C12" s="49"/>
      <c r="D12" s="49"/>
      <c r="E12" s="49"/>
    </row>
    <row r="13" spans="1:5" x14ac:dyDescent="0.2">
      <c r="A13" s="41" t="s">
        <v>543</v>
      </c>
      <c r="B13" s="49">
        <v>0</v>
      </c>
      <c r="C13" s="49"/>
      <c r="D13" s="49"/>
      <c r="E13" s="49"/>
    </row>
    <row r="14" spans="1:5" x14ac:dyDescent="0.2">
      <c r="A14" s="41" t="s">
        <v>117</v>
      </c>
      <c r="B14" s="49">
        <v>205</v>
      </c>
      <c r="C14" s="49"/>
      <c r="D14" s="49"/>
      <c r="E14" s="49"/>
    </row>
    <row r="15" spans="1:5" x14ac:dyDescent="0.2">
      <c r="A15" s="41" t="s">
        <v>544</v>
      </c>
      <c r="B15" s="49" t="s">
        <v>143</v>
      </c>
      <c r="C15" s="49"/>
      <c r="D15" s="49"/>
      <c r="E15" s="49"/>
    </row>
    <row r="16" spans="1:5" x14ac:dyDescent="0.2">
      <c r="A16" s="41" t="s">
        <v>119</v>
      </c>
      <c r="B16" s="49" t="s">
        <v>144</v>
      </c>
      <c r="C16" s="49"/>
      <c r="D16" s="49"/>
      <c r="E16" s="49"/>
    </row>
    <row r="17" spans="1:5" x14ac:dyDescent="0.2">
      <c r="A17" s="42" t="s">
        <v>545</v>
      </c>
      <c r="B17" s="49"/>
      <c r="C17" s="49"/>
      <c r="D17" s="49"/>
      <c r="E17" s="49"/>
    </row>
    <row r="18" spans="1:5" x14ac:dyDescent="0.2">
      <c r="A18" s="41" t="s">
        <v>121</v>
      </c>
      <c r="B18" s="50">
        <v>46171</v>
      </c>
      <c r="C18" s="50"/>
      <c r="D18" s="50"/>
      <c r="E18" s="50"/>
    </row>
    <row r="19" spans="1:5" x14ac:dyDescent="0.2">
      <c r="A19" s="41" t="s">
        <v>122</v>
      </c>
      <c r="B19" s="50">
        <v>46161</v>
      </c>
      <c r="C19" s="49"/>
      <c r="D19" s="49"/>
      <c r="E19" s="49"/>
    </row>
    <row r="20" spans="1:5" x14ac:dyDescent="0.2">
      <c r="A20" s="41" t="s">
        <v>123</v>
      </c>
      <c r="B20" s="49" t="s">
        <v>132</v>
      </c>
      <c r="C20" s="49"/>
      <c r="D20" s="49"/>
      <c r="E20" s="49"/>
    </row>
    <row r="21" spans="1:5" x14ac:dyDescent="0.2">
      <c r="A21" s="41" t="s">
        <v>546</v>
      </c>
      <c r="B21" s="49" t="s">
        <v>45</v>
      </c>
      <c r="C21" s="49"/>
      <c r="D21" s="49"/>
      <c r="E21" s="49"/>
    </row>
    <row r="23" spans="1:5" x14ac:dyDescent="0.2">
      <c r="A23" s="23" t="str">
        <f>HYPERLINK("#'Factor List'!A1", "Back to Factor List")</f>
        <v>Back to Factor List</v>
      </c>
      <c r="B23" s="23" t="str">
        <f>HYPERLINK("#'Assumptions'!A1", "Assumptions")</f>
        <v>Assumptions</v>
      </c>
    </row>
    <row r="26" spans="1:5" s="55" customFormat="1" ht="25.5" x14ac:dyDescent="0.2">
      <c r="A26" s="54" t="s">
        <v>174</v>
      </c>
      <c r="B26" s="54" t="s">
        <v>547</v>
      </c>
      <c r="C26" s="54" t="s">
        <v>548</v>
      </c>
      <c r="D26" s="54" t="s">
        <v>549</v>
      </c>
      <c r="E26" s="54" t="s">
        <v>550</v>
      </c>
    </row>
    <row r="27" spans="1:5" x14ac:dyDescent="0.2">
      <c r="A27" s="44">
        <v>17</v>
      </c>
      <c r="B27" s="45">
        <v>2.37</v>
      </c>
      <c r="C27" s="45">
        <v>0.49</v>
      </c>
      <c r="D27" s="45">
        <v>2.37</v>
      </c>
      <c r="E27" s="45">
        <v>0.49</v>
      </c>
    </row>
    <row r="28" spans="1:5" x14ac:dyDescent="0.2">
      <c r="A28" s="44">
        <v>18</v>
      </c>
      <c r="B28" s="45">
        <v>2.4500000000000002</v>
      </c>
      <c r="C28" s="45">
        <v>0.52</v>
      </c>
      <c r="D28" s="45">
        <v>2.4500000000000002</v>
      </c>
      <c r="E28" s="45">
        <v>0.52</v>
      </c>
    </row>
    <row r="29" spans="1:5" x14ac:dyDescent="0.2">
      <c r="A29" s="44">
        <v>19</v>
      </c>
      <c r="B29" s="45">
        <v>2.5499999999999998</v>
      </c>
      <c r="C29" s="45">
        <v>0.55000000000000004</v>
      </c>
      <c r="D29" s="45">
        <v>2.5499999999999998</v>
      </c>
      <c r="E29" s="45">
        <v>0.55000000000000004</v>
      </c>
    </row>
    <row r="30" spans="1:5" x14ac:dyDescent="0.2">
      <c r="A30" s="44">
        <v>20</v>
      </c>
      <c r="B30" s="45">
        <v>2.64</v>
      </c>
      <c r="C30" s="45">
        <v>0.56999999999999995</v>
      </c>
      <c r="D30" s="45">
        <v>2.64</v>
      </c>
      <c r="E30" s="45">
        <v>0.56999999999999995</v>
      </c>
    </row>
    <row r="31" spans="1:5" x14ac:dyDescent="0.2">
      <c r="A31" s="44">
        <v>21</v>
      </c>
      <c r="B31" s="45">
        <v>2.74</v>
      </c>
      <c r="C31" s="45">
        <v>0.59</v>
      </c>
      <c r="D31" s="45">
        <v>2.74</v>
      </c>
      <c r="E31" s="45">
        <v>0.59</v>
      </c>
    </row>
    <row r="32" spans="1:5" x14ac:dyDescent="0.2">
      <c r="A32" s="44">
        <v>22</v>
      </c>
      <c r="B32" s="45">
        <v>2.85</v>
      </c>
      <c r="C32" s="45">
        <v>0.61</v>
      </c>
      <c r="D32" s="45">
        <v>2.85</v>
      </c>
      <c r="E32" s="45">
        <v>0.61</v>
      </c>
    </row>
    <row r="33" spans="1:5" x14ac:dyDescent="0.2">
      <c r="A33" s="44">
        <v>23</v>
      </c>
      <c r="B33" s="45">
        <v>2.95</v>
      </c>
      <c r="C33" s="45">
        <v>0.64</v>
      </c>
      <c r="D33" s="45">
        <v>2.95</v>
      </c>
      <c r="E33" s="45">
        <v>0.64</v>
      </c>
    </row>
    <row r="34" spans="1:5" x14ac:dyDescent="0.2">
      <c r="A34" s="44">
        <v>24</v>
      </c>
      <c r="B34" s="45">
        <v>3.06</v>
      </c>
      <c r="C34" s="45">
        <v>0.66</v>
      </c>
      <c r="D34" s="45">
        <v>3.06</v>
      </c>
      <c r="E34" s="45">
        <v>0.66</v>
      </c>
    </row>
    <row r="35" spans="1:5" x14ac:dyDescent="0.2">
      <c r="A35" s="44">
        <v>25</v>
      </c>
      <c r="B35" s="45">
        <v>3.18</v>
      </c>
      <c r="C35" s="45">
        <v>0.69</v>
      </c>
      <c r="D35" s="45">
        <v>3.18</v>
      </c>
      <c r="E35" s="45">
        <v>0.69</v>
      </c>
    </row>
    <row r="36" spans="1:5" x14ac:dyDescent="0.2">
      <c r="A36" s="44">
        <v>26</v>
      </c>
      <c r="B36" s="45">
        <v>3.3</v>
      </c>
      <c r="C36" s="45">
        <v>0.71</v>
      </c>
      <c r="D36" s="45">
        <v>3.3</v>
      </c>
      <c r="E36" s="45">
        <v>0.71</v>
      </c>
    </row>
    <row r="37" spans="1:5" x14ac:dyDescent="0.2">
      <c r="A37" s="44">
        <v>27</v>
      </c>
      <c r="B37" s="45">
        <v>3.42</v>
      </c>
      <c r="C37" s="45">
        <v>0.74</v>
      </c>
      <c r="D37" s="45">
        <v>3.42</v>
      </c>
      <c r="E37" s="45">
        <v>0.74</v>
      </c>
    </row>
    <row r="38" spans="1:5" x14ac:dyDescent="0.2">
      <c r="A38" s="44">
        <v>28</v>
      </c>
      <c r="B38" s="45">
        <v>3.55</v>
      </c>
      <c r="C38" s="45">
        <v>0.77</v>
      </c>
      <c r="D38" s="45">
        <v>3.55</v>
      </c>
      <c r="E38" s="45">
        <v>0.77</v>
      </c>
    </row>
    <row r="39" spans="1:5" x14ac:dyDescent="0.2">
      <c r="A39" s="44">
        <v>29</v>
      </c>
      <c r="B39" s="45">
        <v>3.69</v>
      </c>
      <c r="C39" s="45">
        <v>0.8</v>
      </c>
      <c r="D39" s="45">
        <v>3.69</v>
      </c>
      <c r="E39" s="45">
        <v>0.8</v>
      </c>
    </row>
    <row r="40" spans="1:5" x14ac:dyDescent="0.2">
      <c r="A40" s="44">
        <v>30</v>
      </c>
      <c r="B40" s="45">
        <v>3.82</v>
      </c>
      <c r="C40" s="45">
        <v>0.83</v>
      </c>
      <c r="D40" s="45">
        <v>3.82</v>
      </c>
      <c r="E40" s="45">
        <v>0.83</v>
      </c>
    </row>
    <row r="41" spans="1:5" x14ac:dyDescent="0.2">
      <c r="A41" s="44">
        <v>31</v>
      </c>
      <c r="B41" s="45">
        <v>3.97</v>
      </c>
      <c r="C41" s="45">
        <v>0.86</v>
      </c>
      <c r="D41" s="45">
        <v>3.97</v>
      </c>
      <c r="E41" s="45">
        <v>0.86</v>
      </c>
    </row>
    <row r="42" spans="1:5" x14ac:dyDescent="0.2">
      <c r="A42" s="44">
        <v>32</v>
      </c>
      <c r="B42" s="45">
        <v>4.12</v>
      </c>
      <c r="C42" s="45">
        <v>0.89</v>
      </c>
      <c r="D42" s="45">
        <v>4.12</v>
      </c>
      <c r="E42" s="45">
        <v>0.89</v>
      </c>
    </row>
    <row r="43" spans="1:5" x14ac:dyDescent="0.2">
      <c r="A43" s="44">
        <v>33</v>
      </c>
      <c r="B43" s="45">
        <v>4.2699999999999996</v>
      </c>
      <c r="C43" s="45">
        <v>0.93</v>
      </c>
      <c r="D43" s="45">
        <v>4.2699999999999996</v>
      </c>
      <c r="E43" s="45">
        <v>0.93</v>
      </c>
    </row>
    <row r="44" spans="1:5" x14ac:dyDescent="0.2">
      <c r="A44" s="44">
        <v>34</v>
      </c>
      <c r="B44" s="45">
        <v>4.43</v>
      </c>
      <c r="C44" s="45">
        <v>0.96</v>
      </c>
      <c r="D44" s="45">
        <v>4.43</v>
      </c>
      <c r="E44" s="45">
        <v>0.96</v>
      </c>
    </row>
    <row r="45" spans="1:5" x14ac:dyDescent="0.2">
      <c r="A45" s="44">
        <v>35</v>
      </c>
      <c r="B45" s="45">
        <v>4.5999999999999996</v>
      </c>
      <c r="C45" s="45">
        <v>1</v>
      </c>
      <c r="D45" s="45">
        <v>4.5999999999999996</v>
      </c>
      <c r="E45" s="45">
        <v>1</v>
      </c>
    </row>
    <row r="46" spans="1:5" x14ac:dyDescent="0.2">
      <c r="A46" s="44">
        <v>36</v>
      </c>
      <c r="B46" s="45">
        <v>4.7699999999999996</v>
      </c>
      <c r="C46" s="45">
        <v>1.04</v>
      </c>
      <c r="D46" s="45">
        <v>4.7699999999999996</v>
      </c>
      <c r="E46" s="45">
        <v>1.04</v>
      </c>
    </row>
    <row r="47" spans="1:5" x14ac:dyDescent="0.2">
      <c r="A47" s="44">
        <v>37</v>
      </c>
      <c r="B47" s="45">
        <v>4.95</v>
      </c>
      <c r="C47" s="45">
        <v>1.08</v>
      </c>
      <c r="D47" s="45">
        <v>4.95</v>
      </c>
      <c r="E47" s="45">
        <v>1.08</v>
      </c>
    </row>
    <row r="48" spans="1:5" x14ac:dyDescent="0.2">
      <c r="A48" s="44">
        <v>38</v>
      </c>
      <c r="B48" s="45">
        <v>5.14</v>
      </c>
      <c r="C48" s="45">
        <v>1.1200000000000001</v>
      </c>
      <c r="D48" s="45">
        <v>5.14</v>
      </c>
      <c r="E48" s="45">
        <v>1.1200000000000001</v>
      </c>
    </row>
    <row r="49" spans="1:5" x14ac:dyDescent="0.2">
      <c r="A49" s="44">
        <v>39</v>
      </c>
      <c r="B49" s="45">
        <v>5.34</v>
      </c>
      <c r="C49" s="45">
        <v>1.1599999999999999</v>
      </c>
      <c r="D49" s="45">
        <v>5.34</v>
      </c>
      <c r="E49" s="45">
        <v>1.1599999999999999</v>
      </c>
    </row>
    <row r="50" spans="1:5" x14ac:dyDescent="0.2">
      <c r="A50" s="44">
        <v>40</v>
      </c>
      <c r="B50" s="45">
        <v>5.54</v>
      </c>
      <c r="C50" s="45">
        <v>1.2</v>
      </c>
      <c r="D50" s="45">
        <v>5.54</v>
      </c>
      <c r="E50" s="45">
        <v>1.2</v>
      </c>
    </row>
    <row r="51" spans="1:5" x14ac:dyDescent="0.2">
      <c r="A51" s="44">
        <v>41</v>
      </c>
      <c r="B51" s="45">
        <v>5.75</v>
      </c>
      <c r="C51" s="45">
        <v>1.24</v>
      </c>
      <c r="D51" s="45">
        <v>5.75</v>
      </c>
      <c r="E51" s="45">
        <v>1.24</v>
      </c>
    </row>
    <row r="52" spans="1:5" x14ac:dyDescent="0.2">
      <c r="A52" s="44">
        <v>42</v>
      </c>
      <c r="B52" s="45">
        <v>5.97</v>
      </c>
      <c r="C52" s="45">
        <v>1.28</v>
      </c>
      <c r="D52" s="45">
        <v>5.97</v>
      </c>
      <c r="E52" s="45">
        <v>1.28</v>
      </c>
    </row>
    <row r="53" spans="1:5" x14ac:dyDescent="0.2">
      <c r="A53" s="44">
        <v>43</v>
      </c>
      <c r="B53" s="45">
        <v>6.19</v>
      </c>
      <c r="C53" s="45">
        <v>1.33</v>
      </c>
      <c r="D53" s="45">
        <v>6.19</v>
      </c>
      <c r="E53" s="45">
        <v>1.33</v>
      </c>
    </row>
    <row r="54" spans="1:5" x14ac:dyDescent="0.2">
      <c r="A54" s="44">
        <v>44</v>
      </c>
      <c r="B54" s="45">
        <v>6.43</v>
      </c>
      <c r="C54" s="45">
        <v>1.37</v>
      </c>
      <c r="D54" s="45">
        <v>6.43</v>
      </c>
      <c r="E54" s="45">
        <v>1.37</v>
      </c>
    </row>
    <row r="55" spans="1:5" x14ac:dyDescent="0.2">
      <c r="A55" s="44">
        <v>45</v>
      </c>
      <c r="B55" s="45">
        <v>6.67</v>
      </c>
      <c r="C55" s="45">
        <v>1.42</v>
      </c>
      <c r="D55" s="45">
        <v>6.67</v>
      </c>
      <c r="E55" s="45">
        <v>1.42</v>
      </c>
    </row>
    <row r="56" spans="1:5" x14ac:dyDescent="0.2">
      <c r="A56" s="44">
        <v>46</v>
      </c>
      <c r="B56" s="45">
        <v>6.93</v>
      </c>
      <c r="C56" s="45">
        <v>1.47</v>
      </c>
      <c r="D56" s="45">
        <v>6.93</v>
      </c>
      <c r="E56" s="45">
        <v>1.47</v>
      </c>
    </row>
    <row r="57" spans="1:5" x14ac:dyDescent="0.2">
      <c r="A57" s="44">
        <v>47</v>
      </c>
      <c r="B57" s="45">
        <v>7.2</v>
      </c>
      <c r="C57" s="45">
        <v>1.52</v>
      </c>
      <c r="D57" s="45">
        <v>7.2</v>
      </c>
      <c r="E57" s="45">
        <v>1.52</v>
      </c>
    </row>
    <row r="58" spans="1:5" x14ac:dyDescent="0.2">
      <c r="A58" s="44">
        <v>48</v>
      </c>
      <c r="B58" s="45">
        <v>7.47</v>
      </c>
      <c r="C58" s="45">
        <v>1.56</v>
      </c>
      <c r="D58" s="45">
        <v>7.47</v>
      </c>
      <c r="E58" s="45">
        <v>1.56</v>
      </c>
    </row>
    <row r="59" spans="1:5" x14ac:dyDescent="0.2">
      <c r="A59" s="44">
        <v>49</v>
      </c>
      <c r="B59" s="45">
        <v>7.76</v>
      </c>
      <c r="C59" s="45">
        <v>1.61</v>
      </c>
      <c r="D59" s="45">
        <v>7.76</v>
      </c>
      <c r="E59" s="45">
        <v>1.61</v>
      </c>
    </row>
    <row r="60" spans="1:5" x14ac:dyDescent="0.2">
      <c r="A60" s="44">
        <v>50</v>
      </c>
      <c r="B60" s="45">
        <v>8.06</v>
      </c>
      <c r="C60" s="45">
        <v>1.66</v>
      </c>
      <c r="D60" s="45">
        <v>8.06</v>
      </c>
      <c r="E60" s="45">
        <v>1.66</v>
      </c>
    </row>
    <row r="61" spans="1:5" x14ac:dyDescent="0.2">
      <c r="A61" s="44">
        <v>51</v>
      </c>
      <c r="B61" s="45">
        <v>8.3800000000000008</v>
      </c>
      <c r="C61" s="45">
        <v>1.71</v>
      </c>
      <c r="D61" s="45">
        <v>8.3800000000000008</v>
      </c>
      <c r="E61" s="45">
        <v>1.71</v>
      </c>
    </row>
    <row r="62" spans="1:5" x14ac:dyDescent="0.2">
      <c r="A62" s="44">
        <v>52</v>
      </c>
      <c r="B62" s="45">
        <v>8.6999999999999993</v>
      </c>
      <c r="C62" s="45">
        <v>1.77</v>
      </c>
      <c r="D62" s="45">
        <v>8.6999999999999993</v>
      </c>
      <c r="E62" s="45">
        <v>1.77</v>
      </c>
    </row>
    <row r="63" spans="1:5" x14ac:dyDescent="0.2">
      <c r="A63" s="44">
        <v>53</v>
      </c>
      <c r="B63" s="45">
        <v>9.0500000000000007</v>
      </c>
      <c r="C63" s="45">
        <v>1.82</v>
      </c>
      <c r="D63" s="45">
        <v>9.0500000000000007</v>
      </c>
      <c r="E63" s="45">
        <v>1.82</v>
      </c>
    </row>
    <row r="64" spans="1:5" x14ac:dyDescent="0.2">
      <c r="A64" s="44">
        <v>54</v>
      </c>
      <c r="B64" s="45">
        <v>9.4</v>
      </c>
      <c r="C64" s="45">
        <v>1.87</v>
      </c>
      <c r="D64" s="45">
        <v>9.4</v>
      </c>
      <c r="E64" s="45">
        <v>1.87</v>
      </c>
    </row>
    <row r="65" spans="1:5" x14ac:dyDescent="0.2">
      <c r="A65" s="44">
        <v>55</v>
      </c>
      <c r="B65" s="45">
        <v>9.7799999999999994</v>
      </c>
      <c r="C65" s="45">
        <v>1.92</v>
      </c>
      <c r="D65" s="45">
        <v>9.7799999999999994</v>
      </c>
      <c r="E65" s="45">
        <v>1.92</v>
      </c>
    </row>
    <row r="66" spans="1:5" x14ac:dyDescent="0.2">
      <c r="A66" s="44">
        <v>56</v>
      </c>
      <c r="B66" s="45">
        <v>10.17</v>
      </c>
      <c r="C66" s="45">
        <v>1.96</v>
      </c>
      <c r="D66" s="45">
        <v>10.17</v>
      </c>
      <c r="E66" s="45">
        <v>1.96</v>
      </c>
    </row>
    <row r="67" spans="1:5" x14ac:dyDescent="0.2">
      <c r="A67" s="44">
        <v>57</v>
      </c>
      <c r="B67" s="45">
        <v>10.58</v>
      </c>
      <c r="C67" s="45">
        <v>2.0099999999999998</v>
      </c>
      <c r="D67" s="45">
        <v>10.58</v>
      </c>
      <c r="E67" s="45">
        <v>2.0099999999999998</v>
      </c>
    </row>
    <row r="68" spans="1:5" x14ac:dyDescent="0.2">
      <c r="A68" s="44">
        <v>58</v>
      </c>
      <c r="B68" s="45">
        <v>11.02</v>
      </c>
      <c r="C68" s="45">
        <v>2.06</v>
      </c>
      <c r="D68" s="45">
        <v>11.02</v>
      </c>
      <c r="E68" s="45">
        <v>2.06</v>
      </c>
    </row>
    <row r="69" spans="1:5" x14ac:dyDescent="0.2">
      <c r="A69" s="44">
        <v>59</v>
      </c>
      <c r="B69" s="45">
        <v>11.47</v>
      </c>
      <c r="C69" s="45">
        <v>2.11</v>
      </c>
      <c r="D69" s="45">
        <v>11.47</v>
      </c>
      <c r="E69" s="45">
        <v>2.11</v>
      </c>
    </row>
    <row r="70" spans="1:5" x14ac:dyDescent="0.2">
      <c r="A70" s="44">
        <v>60</v>
      </c>
      <c r="B70" s="45">
        <v>11.94</v>
      </c>
      <c r="C70" s="45">
        <v>2.15</v>
      </c>
      <c r="D70" s="45">
        <v>11.94</v>
      </c>
      <c r="E70" s="45">
        <v>2.15</v>
      </c>
    </row>
    <row r="71" spans="1:5" x14ac:dyDescent="0.2">
      <c r="A71" s="44">
        <v>61</v>
      </c>
      <c r="B71" s="45">
        <v>12.44</v>
      </c>
      <c r="C71" s="45">
        <v>2.2000000000000002</v>
      </c>
      <c r="D71" s="45">
        <v>12.44</v>
      </c>
      <c r="E71" s="45">
        <v>2.2000000000000002</v>
      </c>
    </row>
    <row r="72" spans="1:5" x14ac:dyDescent="0.2">
      <c r="A72" s="44">
        <v>62</v>
      </c>
      <c r="B72" s="45">
        <v>12.96</v>
      </c>
      <c r="C72" s="45">
        <v>2.2400000000000002</v>
      </c>
      <c r="D72" s="45">
        <v>12.96</v>
      </c>
      <c r="E72" s="45">
        <v>2.2400000000000002</v>
      </c>
    </row>
    <row r="73" spans="1:5" x14ac:dyDescent="0.2">
      <c r="A73" s="44">
        <v>63</v>
      </c>
      <c r="B73" s="45">
        <v>13.51</v>
      </c>
      <c r="C73" s="45">
        <v>2.29</v>
      </c>
      <c r="D73" s="45">
        <v>13.51</v>
      </c>
      <c r="E73" s="45">
        <v>2.29</v>
      </c>
    </row>
    <row r="74" spans="1:5" x14ac:dyDescent="0.2">
      <c r="A74" s="44">
        <v>64</v>
      </c>
      <c r="B74" s="45">
        <v>14.09</v>
      </c>
      <c r="C74" s="45">
        <v>2.33</v>
      </c>
      <c r="D74" s="45">
        <v>14.09</v>
      </c>
      <c r="E74" s="45">
        <v>2.33</v>
      </c>
    </row>
    <row r="75" spans="1:5" x14ac:dyDescent="0.2">
      <c r="A75" s="44">
        <v>65</v>
      </c>
      <c r="B75" s="45">
        <v>14.7</v>
      </c>
      <c r="C75" s="45">
        <v>2.37</v>
      </c>
      <c r="D75" s="45">
        <v>14.7</v>
      </c>
      <c r="E75" s="45">
        <v>2.37</v>
      </c>
    </row>
    <row r="76" spans="1:5" x14ac:dyDescent="0.2">
      <c r="A76" s="44">
        <v>66</v>
      </c>
      <c r="B76" s="45">
        <v>15.35</v>
      </c>
      <c r="C76" s="45">
        <v>2.41</v>
      </c>
      <c r="D76" s="45">
        <v>15.35</v>
      </c>
      <c r="E76" s="45">
        <v>2.41</v>
      </c>
    </row>
    <row r="77" spans="1:5" x14ac:dyDescent="0.2">
      <c r="A77" s="44">
        <v>67</v>
      </c>
      <c r="B77" s="45">
        <v>16.03</v>
      </c>
      <c r="C77" s="45">
        <v>2.4500000000000002</v>
      </c>
      <c r="D77" s="45">
        <v>16.03</v>
      </c>
      <c r="E77" s="45">
        <v>2.4500000000000002</v>
      </c>
    </row>
    <row r="78" spans="1:5" x14ac:dyDescent="0.2">
      <c r="A78" s="44">
        <v>68</v>
      </c>
      <c r="B78" s="45">
        <v>16.07</v>
      </c>
      <c r="C78" s="45">
        <v>2.4700000000000002</v>
      </c>
      <c r="D78" s="45">
        <v>16.07</v>
      </c>
      <c r="E78" s="45">
        <v>2.4700000000000002</v>
      </c>
    </row>
    <row r="79" spans="1:5" x14ac:dyDescent="0.2">
      <c r="A79" s="44">
        <v>69</v>
      </c>
      <c r="B79" s="45">
        <v>15.43</v>
      </c>
      <c r="C79" s="45">
        <v>2.4700000000000002</v>
      </c>
      <c r="D79" s="45">
        <v>15.43</v>
      </c>
      <c r="E79" s="45">
        <v>2.4700000000000002</v>
      </c>
    </row>
    <row r="80" spans="1:5" x14ac:dyDescent="0.2">
      <c r="A80" s="44">
        <v>70</v>
      </c>
      <c r="B80" s="45">
        <v>14.8</v>
      </c>
      <c r="C80" s="45">
        <v>2.46</v>
      </c>
      <c r="D80" s="45">
        <v>14.8</v>
      </c>
      <c r="E80" s="45">
        <v>2.46</v>
      </c>
    </row>
    <row r="81" spans="1:5" x14ac:dyDescent="0.2">
      <c r="A81" s="44">
        <v>71</v>
      </c>
      <c r="B81" s="45">
        <v>14.18</v>
      </c>
      <c r="C81" s="45">
        <v>2.4500000000000002</v>
      </c>
      <c r="D81" s="45">
        <v>14.18</v>
      </c>
      <c r="E81" s="45">
        <v>2.4500000000000002</v>
      </c>
    </row>
    <row r="82" spans="1:5" x14ac:dyDescent="0.2">
      <c r="A82" s="44">
        <v>72</v>
      </c>
      <c r="B82" s="45">
        <v>13.56</v>
      </c>
      <c r="C82" s="45">
        <v>2.44</v>
      </c>
      <c r="D82" s="45">
        <v>13.56</v>
      </c>
      <c r="E82" s="45">
        <v>2.44</v>
      </c>
    </row>
    <row r="83" spans="1:5" x14ac:dyDescent="0.2">
      <c r="A83" s="44">
        <v>73</v>
      </c>
      <c r="B83" s="45">
        <v>12.95</v>
      </c>
      <c r="C83" s="45">
        <v>2.4300000000000002</v>
      </c>
      <c r="D83" s="45">
        <v>12.95</v>
      </c>
      <c r="E83" s="45">
        <v>2.4300000000000002</v>
      </c>
    </row>
    <row r="84" spans="1:5" x14ac:dyDescent="0.2">
      <c r="A84" s="44">
        <v>74</v>
      </c>
      <c r="B84" s="45">
        <v>12.35</v>
      </c>
      <c r="C84" s="45">
        <v>2.41</v>
      </c>
      <c r="D84" s="45">
        <v>12.35</v>
      </c>
      <c r="E84" s="45">
        <v>2.41</v>
      </c>
    </row>
    <row r="85" spans="1:5" x14ac:dyDescent="0.2">
      <c r="A85" s="44">
        <v>75</v>
      </c>
      <c r="B85" s="45">
        <v>11.75</v>
      </c>
      <c r="C85" s="45">
        <v>2.38</v>
      </c>
      <c r="D85" s="45">
        <v>11.75</v>
      </c>
      <c r="E85" s="45">
        <v>2.38</v>
      </c>
    </row>
  </sheetData>
  <sheetProtection algorithmName="SHA-512" hashValue="PFmxsxGkzbzNt/9hwHZvX6hiWpoEqeDqTdMIANf0mmOXDU+GV8qswuK5bEFljFsrq1Kxy6JkthHFr5Vxf5UYag==" saltValue="WO7+liHWSr/li6DA4Q1p2A==" spinCount="100000" sheet="1" objects="1" scenarios="1"/>
  <conditionalFormatting sqref="A6:A21">
    <cfRule type="expression" dxfId="1009" priority="11" stopIfTrue="1">
      <formula>MOD(ROW(),2)=0</formula>
    </cfRule>
    <cfRule type="expression" dxfId="1008" priority="12" stopIfTrue="1">
      <formula>MOD(ROW(),2)&lt;&gt;0</formula>
    </cfRule>
  </conditionalFormatting>
  <conditionalFormatting sqref="A26:A85">
    <cfRule type="expression" dxfId="1007" priority="15" stopIfTrue="1">
      <formula>MOD(ROW(),2)=0</formula>
    </cfRule>
    <cfRule type="expression" dxfId="1006" priority="16" stopIfTrue="1">
      <formula>MOD(ROW(),2)&lt;&gt;0</formula>
    </cfRule>
  </conditionalFormatting>
  <conditionalFormatting sqref="B18:B19">
    <cfRule type="expression" dxfId="1005" priority="1" stopIfTrue="1">
      <formula>MOD(ROW(),2)=0</formula>
    </cfRule>
    <cfRule type="expression" dxfId="1004" priority="2" stopIfTrue="1">
      <formula>MOD(ROW(),2)&lt;&gt;0</formula>
    </cfRule>
  </conditionalFormatting>
  <conditionalFormatting sqref="B6:E17 C18:E19 B20:E21">
    <cfRule type="expression" dxfId="1003" priority="13" stopIfTrue="1">
      <formula>MOD(ROW(),2)=0</formula>
    </cfRule>
    <cfRule type="expression" dxfId="1002" priority="14" stopIfTrue="1">
      <formula>MOD(ROW(),2)&lt;&gt;0</formula>
    </cfRule>
  </conditionalFormatting>
  <conditionalFormatting sqref="B26:E85">
    <cfRule type="expression" dxfId="1001" priority="17" stopIfTrue="1">
      <formula>MOD(ROW(),2)=0</formula>
    </cfRule>
    <cfRule type="expression" dxfId="1000" priority="18" stopIfTrue="1">
      <formula>MOD(ROW(),2)&lt;&gt;0</formula>
    </cfRule>
  </conditionalFormatting>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2D6BF-F896-4514-97FE-0393DB177465}">
  <sheetPr codeName="Sheet13"/>
  <dimension ref="A1:I85"/>
  <sheetViews>
    <sheetView showGridLines="0" workbookViewId="0">
      <selection activeCell="A6" sqref="A6"/>
    </sheetView>
  </sheetViews>
  <sheetFormatPr defaultRowHeight="12.75" x14ac:dyDescent="0.2"/>
  <cols>
    <col min="1" max="1" width="31.5703125" customWidth="1"/>
    <col min="2" max="9" width="22.5703125" customWidth="1"/>
  </cols>
  <sheetData>
    <row r="1" spans="1:9" s="1" customFormat="1" ht="20.25" x14ac:dyDescent="0.3">
      <c r="A1" s="2" t="s">
        <v>0</v>
      </c>
    </row>
    <row r="2" spans="1:9" s="1" customFormat="1" ht="15.75" x14ac:dyDescent="0.25">
      <c r="A2" s="30" t="s">
        <v>1</v>
      </c>
      <c r="B2" s="3" t="str">
        <f>wb_title</f>
        <v>PCSPS_EW - Consolidated Factor Spreadsheet</v>
      </c>
    </row>
    <row r="3" spans="1:9" s="1" customFormat="1" ht="15.75" x14ac:dyDescent="0.25">
      <c r="A3" s="30" t="s">
        <v>2</v>
      </c>
      <c r="B3" s="3" t="str">
        <f>TABLE_FACTOR_TYPE_1 &amp; " - x-" &amp; TABLE_SERIES_NUMBER_1</f>
        <v>CETV - x-207</v>
      </c>
    </row>
    <row r="6" spans="1:9" x14ac:dyDescent="0.2">
      <c r="A6" s="41" t="s">
        <v>540</v>
      </c>
      <c r="B6" s="49" t="s">
        <v>541</v>
      </c>
      <c r="C6" s="49"/>
      <c r="D6" s="49"/>
      <c r="E6" s="49"/>
      <c r="F6" s="49"/>
      <c r="G6" s="49"/>
      <c r="H6" s="49"/>
      <c r="I6" s="49"/>
    </row>
    <row r="7" spans="1:9" x14ac:dyDescent="0.2">
      <c r="A7" s="41" t="s">
        <v>542</v>
      </c>
      <c r="B7" s="49" t="s">
        <v>32</v>
      </c>
      <c r="C7" s="49"/>
      <c r="D7" s="49"/>
      <c r="E7" s="49"/>
      <c r="F7" s="49"/>
      <c r="G7" s="49"/>
      <c r="H7" s="49"/>
      <c r="I7" s="49"/>
    </row>
    <row r="8" spans="1:9" x14ac:dyDescent="0.2">
      <c r="A8" s="41" t="s">
        <v>112</v>
      </c>
      <c r="B8" s="49" t="s">
        <v>145</v>
      </c>
      <c r="C8" s="49"/>
      <c r="D8" s="49"/>
      <c r="E8" s="49"/>
      <c r="F8" s="49"/>
      <c r="G8" s="49"/>
      <c r="H8" s="49"/>
      <c r="I8" s="49"/>
    </row>
    <row r="9" spans="1:9" x14ac:dyDescent="0.2">
      <c r="A9" s="41" t="s">
        <v>113</v>
      </c>
      <c r="B9" s="49" t="s">
        <v>126</v>
      </c>
      <c r="C9" s="49"/>
      <c r="D9" s="49"/>
      <c r="E9" s="49"/>
      <c r="F9" s="49"/>
      <c r="G9" s="49"/>
      <c r="H9" s="49"/>
      <c r="I9" s="49"/>
    </row>
    <row r="10" spans="1:9" x14ac:dyDescent="0.2">
      <c r="A10" s="41" t="s">
        <v>6</v>
      </c>
      <c r="B10" s="49" t="s">
        <v>146</v>
      </c>
      <c r="C10" s="49"/>
      <c r="D10" s="49"/>
      <c r="E10" s="49"/>
      <c r="F10" s="49"/>
      <c r="G10" s="49"/>
      <c r="H10" s="49"/>
      <c r="I10" s="49"/>
    </row>
    <row r="11" spans="1:9" x14ac:dyDescent="0.2">
      <c r="A11" s="41" t="s">
        <v>114</v>
      </c>
      <c r="B11" s="49" t="s">
        <v>128</v>
      </c>
      <c r="C11" s="49"/>
      <c r="D11" s="49"/>
      <c r="E11" s="49"/>
      <c r="F11" s="49"/>
      <c r="G11" s="49"/>
      <c r="H11" s="49"/>
      <c r="I11" s="49"/>
    </row>
    <row r="12" spans="1:9" x14ac:dyDescent="0.2">
      <c r="A12" s="41" t="s">
        <v>115</v>
      </c>
      <c r="B12" s="49" t="s">
        <v>129</v>
      </c>
      <c r="C12" s="49"/>
      <c r="D12" s="49"/>
      <c r="E12" s="49"/>
      <c r="F12" s="49"/>
      <c r="G12" s="49"/>
      <c r="H12" s="49"/>
      <c r="I12" s="49"/>
    </row>
    <row r="13" spans="1:9" x14ac:dyDescent="0.2">
      <c r="A13" s="41" t="s">
        <v>543</v>
      </c>
      <c r="B13" s="49">
        <v>1</v>
      </c>
      <c r="C13" s="49"/>
      <c r="D13" s="49"/>
      <c r="E13" s="49"/>
      <c r="F13" s="49"/>
      <c r="G13" s="49"/>
      <c r="H13" s="49"/>
      <c r="I13" s="49"/>
    </row>
    <row r="14" spans="1:9" x14ac:dyDescent="0.2">
      <c r="A14" s="41" t="s">
        <v>117</v>
      </c>
      <c r="B14" s="49">
        <v>207</v>
      </c>
      <c r="C14" s="49"/>
      <c r="D14" s="49"/>
      <c r="E14" s="49"/>
      <c r="F14" s="49"/>
      <c r="G14" s="49"/>
      <c r="H14" s="49"/>
      <c r="I14" s="49"/>
    </row>
    <row r="15" spans="1:9" x14ac:dyDescent="0.2">
      <c r="A15" s="41" t="s">
        <v>544</v>
      </c>
      <c r="B15" s="49" t="s">
        <v>147</v>
      </c>
      <c r="C15" s="49"/>
      <c r="D15" s="49"/>
      <c r="E15" s="49"/>
      <c r="F15" s="49"/>
      <c r="G15" s="49"/>
      <c r="H15" s="49"/>
      <c r="I15" s="49"/>
    </row>
    <row r="16" spans="1:9" x14ac:dyDescent="0.2">
      <c r="A16" s="41" t="s">
        <v>119</v>
      </c>
      <c r="B16" s="49" t="s">
        <v>148</v>
      </c>
      <c r="C16" s="49"/>
      <c r="D16" s="49"/>
      <c r="E16" s="49"/>
      <c r="F16" s="49"/>
      <c r="G16" s="49"/>
      <c r="H16" s="49"/>
      <c r="I16" s="49"/>
    </row>
    <row r="17" spans="1:9" x14ac:dyDescent="0.2">
      <c r="A17" s="42" t="s">
        <v>545</v>
      </c>
      <c r="B17" s="49"/>
      <c r="C17" s="49"/>
      <c r="D17" s="49"/>
      <c r="E17" s="49"/>
      <c r="F17" s="49"/>
      <c r="G17" s="49"/>
      <c r="H17" s="49"/>
      <c r="I17" s="49"/>
    </row>
    <row r="18" spans="1:9" x14ac:dyDescent="0.2">
      <c r="A18" s="41" t="s">
        <v>121</v>
      </c>
      <c r="B18" s="50">
        <v>46171</v>
      </c>
      <c r="C18" s="50"/>
      <c r="D18" s="50"/>
      <c r="E18" s="50"/>
      <c r="F18" s="50"/>
      <c r="G18" s="50"/>
      <c r="H18" s="50"/>
      <c r="I18" s="50"/>
    </row>
    <row r="19" spans="1:9" x14ac:dyDescent="0.2">
      <c r="A19" s="41" t="s">
        <v>122</v>
      </c>
      <c r="B19" s="50">
        <v>46161</v>
      </c>
      <c r="C19" s="49"/>
      <c r="D19" s="49"/>
      <c r="E19" s="49"/>
      <c r="F19" s="49"/>
      <c r="G19" s="49"/>
      <c r="H19" s="49"/>
      <c r="I19" s="49"/>
    </row>
    <row r="20" spans="1:9" x14ac:dyDescent="0.2">
      <c r="A20" s="41" t="s">
        <v>123</v>
      </c>
      <c r="B20" s="49" t="s">
        <v>132</v>
      </c>
      <c r="C20" s="49"/>
      <c r="D20" s="49"/>
      <c r="E20" s="49"/>
      <c r="F20" s="49"/>
      <c r="G20" s="49"/>
      <c r="H20" s="49"/>
      <c r="I20" s="49"/>
    </row>
    <row r="21" spans="1:9" x14ac:dyDescent="0.2">
      <c r="A21" s="41" t="s">
        <v>546</v>
      </c>
      <c r="B21" s="49" t="s">
        <v>45</v>
      </c>
      <c r="C21" s="49"/>
      <c r="D21" s="49"/>
      <c r="E21" s="49"/>
      <c r="F21" s="49"/>
      <c r="G21" s="49"/>
      <c r="H21" s="49"/>
      <c r="I21" s="49"/>
    </row>
    <row r="23" spans="1:9" x14ac:dyDescent="0.2">
      <c r="A23" s="23" t="str">
        <f>HYPERLINK("#'Factor List'!A1", "Back to Factor List")</f>
        <v>Back to Factor List</v>
      </c>
      <c r="B23" s="23" t="str">
        <f>HYPERLINK("#'Assumptions'!A1", "Assumptions")</f>
        <v>Assumptions</v>
      </c>
    </row>
    <row r="26" spans="1:9" s="55" customFormat="1" ht="25.5" x14ac:dyDescent="0.2">
      <c r="A26" s="54" t="s">
        <v>174</v>
      </c>
      <c r="B26" s="54" t="s">
        <v>547</v>
      </c>
      <c r="C26" s="54" t="s">
        <v>552</v>
      </c>
      <c r="D26" s="54" t="s">
        <v>553</v>
      </c>
      <c r="E26" s="54" t="s">
        <v>548</v>
      </c>
      <c r="F26" s="54" t="s">
        <v>549</v>
      </c>
      <c r="G26" s="54" t="s">
        <v>554</v>
      </c>
      <c r="H26" s="54" t="s">
        <v>555</v>
      </c>
      <c r="I26" s="54" t="s">
        <v>550</v>
      </c>
    </row>
    <row r="27" spans="1:9" x14ac:dyDescent="0.2">
      <c r="A27" s="44">
        <v>17</v>
      </c>
      <c r="B27" s="45">
        <v>9.4600000000000009</v>
      </c>
      <c r="C27" s="45">
        <v>0</v>
      </c>
      <c r="D27" s="45">
        <v>0.43</v>
      </c>
      <c r="E27" s="45">
        <v>1.25</v>
      </c>
      <c r="F27" s="45">
        <v>9.4600000000000009</v>
      </c>
      <c r="G27" s="45">
        <v>0</v>
      </c>
      <c r="H27" s="45">
        <v>0.43</v>
      </c>
      <c r="I27" s="45">
        <v>1.25</v>
      </c>
    </row>
    <row r="28" spans="1:9" x14ac:dyDescent="0.2">
      <c r="A28" s="44">
        <v>18</v>
      </c>
      <c r="B28" s="45">
        <v>9.6300000000000008</v>
      </c>
      <c r="C28" s="45">
        <v>0</v>
      </c>
      <c r="D28" s="45">
        <v>0.44</v>
      </c>
      <c r="E28" s="45">
        <v>1.33</v>
      </c>
      <c r="F28" s="45">
        <v>9.6300000000000008</v>
      </c>
      <c r="G28" s="45">
        <v>0</v>
      </c>
      <c r="H28" s="45">
        <v>0.44</v>
      </c>
      <c r="I28" s="45">
        <v>1.33</v>
      </c>
    </row>
    <row r="29" spans="1:9" x14ac:dyDescent="0.2">
      <c r="A29" s="44">
        <v>19</v>
      </c>
      <c r="B29" s="45">
        <v>9.8000000000000007</v>
      </c>
      <c r="C29" s="45">
        <v>0</v>
      </c>
      <c r="D29" s="45">
        <v>0.45</v>
      </c>
      <c r="E29" s="45">
        <v>1.38</v>
      </c>
      <c r="F29" s="45">
        <v>9.8000000000000007</v>
      </c>
      <c r="G29" s="45">
        <v>0</v>
      </c>
      <c r="H29" s="45">
        <v>0.45</v>
      </c>
      <c r="I29" s="45">
        <v>1.38</v>
      </c>
    </row>
    <row r="30" spans="1:9" x14ac:dyDescent="0.2">
      <c r="A30" s="44">
        <v>20</v>
      </c>
      <c r="B30" s="45">
        <v>9.98</v>
      </c>
      <c r="C30" s="45">
        <v>0</v>
      </c>
      <c r="D30" s="45">
        <v>0.46</v>
      </c>
      <c r="E30" s="45">
        <v>1.41</v>
      </c>
      <c r="F30" s="45">
        <v>9.98</v>
      </c>
      <c r="G30" s="45">
        <v>0</v>
      </c>
      <c r="H30" s="45">
        <v>0.46</v>
      </c>
      <c r="I30" s="45">
        <v>1.41</v>
      </c>
    </row>
    <row r="31" spans="1:9" x14ac:dyDescent="0.2">
      <c r="A31" s="44">
        <v>21</v>
      </c>
      <c r="B31" s="45">
        <v>10.16</v>
      </c>
      <c r="C31" s="45">
        <v>0</v>
      </c>
      <c r="D31" s="45">
        <v>0.47</v>
      </c>
      <c r="E31" s="45">
        <v>1.43</v>
      </c>
      <c r="F31" s="45">
        <v>10.16</v>
      </c>
      <c r="G31" s="45">
        <v>0</v>
      </c>
      <c r="H31" s="45">
        <v>0.47</v>
      </c>
      <c r="I31" s="45">
        <v>1.43</v>
      </c>
    </row>
    <row r="32" spans="1:9" x14ac:dyDescent="0.2">
      <c r="A32" s="44">
        <v>22</v>
      </c>
      <c r="B32" s="45">
        <v>10.35</v>
      </c>
      <c r="C32" s="45">
        <v>0</v>
      </c>
      <c r="D32" s="45">
        <v>0.48</v>
      </c>
      <c r="E32" s="45">
        <v>1.46</v>
      </c>
      <c r="F32" s="45">
        <v>10.35</v>
      </c>
      <c r="G32" s="45">
        <v>0</v>
      </c>
      <c r="H32" s="45">
        <v>0.48</v>
      </c>
      <c r="I32" s="45">
        <v>1.46</v>
      </c>
    </row>
    <row r="33" spans="1:9" x14ac:dyDescent="0.2">
      <c r="A33" s="44">
        <v>23</v>
      </c>
      <c r="B33" s="45">
        <v>10.53</v>
      </c>
      <c r="C33" s="45">
        <v>0</v>
      </c>
      <c r="D33" s="45">
        <v>0.49</v>
      </c>
      <c r="E33" s="45">
        <v>1.49</v>
      </c>
      <c r="F33" s="45">
        <v>10.53</v>
      </c>
      <c r="G33" s="45">
        <v>0</v>
      </c>
      <c r="H33" s="45">
        <v>0.49</v>
      </c>
      <c r="I33" s="45">
        <v>1.49</v>
      </c>
    </row>
    <row r="34" spans="1:9" x14ac:dyDescent="0.2">
      <c r="A34" s="44">
        <v>24</v>
      </c>
      <c r="B34" s="45">
        <v>10.72</v>
      </c>
      <c r="C34" s="45">
        <v>0</v>
      </c>
      <c r="D34" s="45">
        <v>0.5</v>
      </c>
      <c r="E34" s="45">
        <v>1.51</v>
      </c>
      <c r="F34" s="45">
        <v>10.72</v>
      </c>
      <c r="G34" s="45">
        <v>0</v>
      </c>
      <c r="H34" s="45">
        <v>0.5</v>
      </c>
      <c r="I34" s="45">
        <v>1.51</v>
      </c>
    </row>
    <row r="35" spans="1:9" x14ac:dyDescent="0.2">
      <c r="A35" s="44">
        <v>25</v>
      </c>
      <c r="B35" s="45">
        <v>10.92</v>
      </c>
      <c r="C35" s="45">
        <v>0</v>
      </c>
      <c r="D35" s="45">
        <v>0.51</v>
      </c>
      <c r="E35" s="45">
        <v>1.54</v>
      </c>
      <c r="F35" s="45">
        <v>10.92</v>
      </c>
      <c r="G35" s="45">
        <v>0</v>
      </c>
      <c r="H35" s="45">
        <v>0.51</v>
      </c>
      <c r="I35" s="45">
        <v>1.54</v>
      </c>
    </row>
    <row r="36" spans="1:9" x14ac:dyDescent="0.2">
      <c r="A36" s="44">
        <v>26</v>
      </c>
      <c r="B36" s="45">
        <v>11.12</v>
      </c>
      <c r="C36" s="45">
        <v>0</v>
      </c>
      <c r="D36" s="45">
        <v>0.52</v>
      </c>
      <c r="E36" s="45">
        <v>1.57</v>
      </c>
      <c r="F36" s="45">
        <v>11.12</v>
      </c>
      <c r="G36" s="45">
        <v>0</v>
      </c>
      <c r="H36" s="45">
        <v>0.52</v>
      </c>
      <c r="I36" s="45">
        <v>1.57</v>
      </c>
    </row>
    <row r="37" spans="1:9" x14ac:dyDescent="0.2">
      <c r="A37" s="44">
        <v>27</v>
      </c>
      <c r="B37" s="45">
        <v>11.32</v>
      </c>
      <c r="C37" s="45">
        <v>0</v>
      </c>
      <c r="D37" s="45">
        <v>0.53</v>
      </c>
      <c r="E37" s="45">
        <v>1.6</v>
      </c>
      <c r="F37" s="45">
        <v>11.32</v>
      </c>
      <c r="G37" s="45">
        <v>0</v>
      </c>
      <c r="H37" s="45">
        <v>0.53</v>
      </c>
      <c r="I37" s="45">
        <v>1.6</v>
      </c>
    </row>
    <row r="38" spans="1:9" x14ac:dyDescent="0.2">
      <c r="A38" s="44">
        <v>28</v>
      </c>
      <c r="B38" s="45">
        <v>11.52</v>
      </c>
      <c r="C38" s="45">
        <v>0</v>
      </c>
      <c r="D38" s="45">
        <v>0.54</v>
      </c>
      <c r="E38" s="45">
        <v>1.62</v>
      </c>
      <c r="F38" s="45">
        <v>11.52</v>
      </c>
      <c r="G38" s="45">
        <v>0</v>
      </c>
      <c r="H38" s="45">
        <v>0.54</v>
      </c>
      <c r="I38" s="45">
        <v>1.62</v>
      </c>
    </row>
    <row r="39" spans="1:9" x14ac:dyDescent="0.2">
      <c r="A39" s="44">
        <v>29</v>
      </c>
      <c r="B39" s="45">
        <v>11.73</v>
      </c>
      <c r="C39" s="45">
        <v>0</v>
      </c>
      <c r="D39" s="45">
        <v>0.55000000000000004</v>
      </c>
      <c r="E39" s="45">
        <v>1.65</v>
      </c>
      <c r="F39" s="45">
        <v>11.73</v>
      </c>
      <c r="G39" s="45">
        <v>0</v>
      </c>
      <c r="H39" s="45">
        <v>0.55000000000000004</v>
      </c>
      <c r="I39" s="45">
        <v>1.65</v>
      </c>
    </row>
    <row r="40" spans="1:9" x14ac:dyDescent="0.2">
      <c r="A40" s="44">
        <v>30</v>
      </c>
      <c r="B40" s="45">
        <v>11.95</v>
      </c>
      <c r="C40" s="45">
        <v>0</v>
      </c>
      <c r="D40" s="45">
        <v>0.56000000000000005</v>
      </c>
      <c r="E40" s="45">
        <v>1.68</v>
      </c>
      <c r="F40" s="45">
        <v>11.95</v>
      </c>
      <c r="G40" s="45">
        <v>0</v>
      </c>
      <c r="H40" s="45">
        <v>0.56000000000000005</v>
      </c>
      <c r="I40" s="45">
        <v>1.68</v>
      </c>
    </row>
    <row r="41" spans="1:9" x14ac:dyDescent="0.2">
      <c r="A41" s="44">
        <v>31</v>
      </c>
      <c r="B41" s="45">
        <v>12.16</v>
      </c>
      <c r="C41" s="45">
        <v>0</v>
      </c>
      <c r="D41" s="45">
        <v>0.56999999999999995</v>
      </c>
      <c r="E41" s="45">
        <v>1.71</v>
      </c>
      <c r="F41" s="45">
        <v>12.16</v>
      </c>
      <c r="G41" s="45">
        <v>0</v>
      </c>
      <c r="H41" s="45">
        <v>0.56999999999999995</v>
      </c>
      <c r="I41" s="45">
        <v>1.71</v>
      </c>
    </row>
    <row r="42" spans="1:9" x14ac:dyDescent="0.2">
      <c r="A42" s="44">
        <v>32</v>
      </c>
      <c r="B42" s="45">
        <v>12.38</v>
      </c>
      <c r="C42" s="45">
        <v>0</v>
      </c>
      <c r="D42" s="45">
        <v>0.57999999999999996</v>
      </c>
      <c r="E42" s="45">
        <v>1.74</v>
      </c>
      <c r="F42" s="45">
        <v>12.38</v>
      </c>
      <c r="G42" s="45">
        <v>0</v>
      </c>
      <c r="H42" s="45">
        <v>0.57999999999999996</v>
      </c>
      <c r="I42" s="45">
        <v>1.74</v>
      </c>
    </row>
    <row r="43" spans="1:9" x14ac:dyDescent="0.2">
      <c r="A43" s="44">
        <v>33</v>
      </c>
      <c r="B43" s="45">
        <v>12.61</v>
      </c>
      <c r="C43" s="45">
        <v>0</v>
      </c>
      <c r="D43" s="45">
        <v>0.59</v>
      </c>
      <c r="E43" s="45">
        <v>1.77</v>
      </c>
      <c r="F43" s="45">
        <v>12.61</v>
      </c>
      <c r="G43" s="45">
        <v>0</v>
      </c>
      <c r="H43" s="45">
        <v>0.59</v>
      </c>
      <c r="I43" s="45">
        <v>1.77</v>
      </c>
    </row>
    <row r="44" spans="1:9" x14ac:dyDescent="0.2">
      <c r="A44" s="44">
        <v>34</v>
      </c>
      <c r="B44" s="45">
        <v>12.84</v>
      </c>
      <c r="C44" s="45">
        <v>0</v>
      </c>
      <c r="D44" s="45">
        <v>0.6</v>
      </c>
      <c r="E44" s="45">
        <v>1.8</v>
      </c>
      <c r="F44" s="45">
        <v>12.84</v>
      </c>
      <c r="G44" s="45">
        <v>0</v>
      </c>
      <c r="H44" s="45">
        <v>0.6</v>
      </c>
      <c r="I44" s="45">
        <v>1.8</v>
      </c>
    </row>
    <row r="45" spans="1:9" x14ac:dyDescent="0.2">
      <c r="A45" s="44">
        <v>35</v>
      </c>
      <c r="B45" s="45">
        <v>13.07</v>
      </c>
      <c r="C45" s="45">
        <v>0</v>
      </c>
      <c r="D45" s="45">
        <v>0.62</v>
      </c>
      <c r="E45" s="45">
        <v>1.83</v>
      </c>
      <c r="F45" s="45">
        <v>13.07</v>
      </c>
      <c r="G45" s="45">
        <v>0</v>
      </c>
      <c r="H45" s="45">
        <v>0.62</v>
      </c>
      <c r="I45" s="45">
        <v>1.83</v>
      </c>
    </row>
    <row r="46" spans="1:9" x14ac:dyDescent="0.2">
      <c r="A46" s="44">
        <v>36</v>
      </c>
      <c r="B46" s="45">
        <v>13.31</v>
      </c>
      <c r="C46" s="45">
        <v>0</v>
      </c>
      <c r="D46" s="45">
        <v>0.63</v>
      </c>
      <c r="E46" s="45">
        <v>1.86</v>
      </c>
      <c r="F46" s="45">
        <v>13.31</v>
      </c>
      <c r="G46" s="45">
        <v>0</v>
      </c>
      <c r="H46" s="45">
        <v>0.63</v>
      </c>
      <c r="I46" s="45">
        <v>1.86</v>
      </c>
    </row>
    <row r="47" spans="1:9" x14ac:dyDescent="0.2">
      <c r="A47" s="44">
        <v>37</v>
      </c>
      <c r="B47" s="45">
        <v>13.55</v>
      </c>
      <c r="C47" s="45">
        <v>0</v>
      </c>
      <c r="D47" s="45">
        <v>0.64</v>
      </c>
      <c r="E47" s="45">
        <v>1.9</v>
      </c>
      <c r="F47" s="45">
        <v>13.55</v>
      </c>
      <c r="G47" s="45">
        <v>0</v>
      </c>
      <c r="H47" s="45">
        <v>0.64</v>
      </c>
      <c r="I47" s="45">
        <v>1.9</v>
      </c>
    </row>
    <row r="48" spans="1:9" x14ac:dyDescent="0.2">
      <c r="A48" s="44">
        <v>38</v>
      </c>
      <c r="B48" s="45">
        <v>13.8</v>
      </c>
      <c r="C48" s="45">
        <v>0</v>
      </c>
      <c r="D48" s="45">
        <v>0.65</v>
      </c>
      <c r="E48" s="45">
        <v>1.93</v>
      </c>
      <c r="F48" s="45">
        <v>13.8</v>
      </c>
      <c r="G48" s="45">
        <v>0</v>
      </c>
      <c r="H48" s="45">
        <v>0.65</v>
      </c>
      <c r="I48" s="45">
        <v>1.93</v>
      </c>
    </row>
    <row r="49" spans="1:9" x14ac:dyDescent="0.2">
      <c r="A49" s="44">
        <v>39</v>
      </c>
      <c r="B49" s="45">
        <v>14.05</v>
      </c>
      <c r="C49" s="45">
        <v>0</v>
      </c>
      <c r="D49" s="45">
        <v>0.67</v>
      </c>
      <c r="E49" s="45">
        <v>1.96</v>
      </c>
      <c r="F49" s="45">
        <v>14.05</v>
      </c>
      <c r="G49" s="45">
        <v>0</v>
      </c>
      <c r="H49" s="45">
        <v>0.67</v>
      </c>
      <c r="I49" s="45">
        <v>1.96</v>
      </c>
    </row>
    <row r="50" spans="1:9" x14ac:dyDescent="0.2">
      <c r="A50" s="44">
        <v>40</v>
      </c>
      <c r="B50" s="45">
        <v>14.31</v>
      </c>
      <c r="C50" s="45">
        <v>0</v>
      </c>
      <c r="D50" s="45">
        <v>0.68</v>
      </c>
      <c r="E50" s="45">
        <v>1.99</v>
      </c>
      <c r="F50" s="45">
        <v>14.31</v>
      </c>
      <c r="G50" s="45">
        <v>0</v>
      </c>
      <c r="H50" s="45">
        <v>0.68</v>
      </c>
      <c r="I50" s="45">
        <v>1.99</v>
      </c>
    </row>
    <row r="51" spans="1:9" x14ac:dyDescent="0.2">
      <c r="A51" s="44">
        <v>41</v>
      </c>
      <c r="B51" s="45">
        <v>14.58</v>
      </c>
      <c r="C51" s="45">
        <v>0</v>
      </c>
      <c r="D51" s="45">
        <v>0.69</v>
      </c>
      <c r="E51" s="45">
        <v>2.02</v>
      </c>
      <c r="F51" s="45">
        <v>14.58</v>
      </c>
      <c r="G51" s="45">
        <v>0</v>
      </c>
      <c r="H51" s="45">
        <v>0.69</v>
      </c>
      <c r="I51" s="45">
        <v>2.02</v>
      </c>
    </row>
    <row r="52" spans="1:9" x14ac:dyDescent="0.2">
      <c r="A52" s="44">
        <v>42</v>
      </c>
      <c r="B52" s="45">
        <v>14.85</v>
      </c>
      <c r="C52" s="45">
        <v>0</v>
      </c>
      <c r="D52" s="45">
        <v>0.71</v>
      </c>
      <c r="E52" s="45">
        <v>2.04</v>
      </c>
      <c r="F52" s="45">
        <v>14.85</v>
      </c>
      <c r="G52" s="45">
        <v>0</v>
      </c>
      <c r="H52" s="45">
        <v>0.71</v>
      </c>
      <c r="I52" s="45">
        <v>2.04</v>
      </c>
    </row>
    <row r="53" spans="1:9" x14ac:dyDescent="0.2">
      <c r="A53" s="44">
        <v>43</v>
      </c>
      <c r="B53" s="45">
        <v>15.12</v>
      </c>
      <c r="C53" s="45">
        <v>0</v>
      </c>
      <c r="D53" s="45">
        <v>0.72</v>
      </c>
      <c r="E53" s="45">
        <v>2.0699999999999998</v>
      </c>
      <c r="F53" s="45">
        <v>15.12</v>
      </c>
      <c r="G53" s="45">
        <v>0</v>
      </c>
      <c r="H53" s="45">
        <v>0.72</v>
      </c>
      <c r="I53" s="45">
        <v>2.0699999999999998</v>
      </c>
    </row>
    <row r="54" spans="1:9" x14ac:dyDescent="0.2">
      <c r="A54" s="44">
        <v>44</v>
      </c>
      <c r="B54" s="45">
        <v>15.41</v>
      </c>
      <c r="C54" s="45">
        <v>0</v>
      </c>
      <c r="D54" s="45">
        <v>0.74</v>
      </c>
      <c r="E54" s="45">
        <v>2.1</v>
      </c>
      <c r="F54" s="45">
        <v>15.41</v>
      </c>
      <c r="G54" s="45">
        <v>0</v>
      </c>
      <c r="H54" s="45">
        <v>0.74</v>
      </c>
      <c r="I54" s="45">
        <v>2.1</v>
      </c>
    </row>
    <row r="55" spans="1:9" x14ac:dyDescent="0.2">
      <c r="A55" s="44">
        <v>45</v>
      </c>
      <c r="B55" s="45">
        <v>15.69</v>
      </c>
      <c r="C55" s="45">
        <v>0</v>
      </c>
      <c r="D55" s="45">
        <v>0.75</v>
      </c>
      <c r="E55" s="45">
        <v>2.13</v>
      </c>
      <c r="F55" s="45">
        <v>15.69</v>
      </c>
      <c r="G55" s="45">
        <v>0</v>
      </c>
      <c r="H55" s="45">
        <v>0.75</v>
      </c>
      <c r="I55" s="45">
        <v>2.13</v>
      </c>
    </row>
    <row r="56" spans="1:9" x14ac:dyDescent="0.2">
      <c r="A56" s="44">
        <v>46</v>
      </c>
      <c r="B56" s="45">
        <v>15.99</v>
      </c>
      <c r="C56" s="45">
        <v>0</v>
      </c>
      <c r="D56" s="45">
        <v>0.77</v>
      </c>
      <c r="E56" s="45">
        <v>2.16</v>
      </c>
      <c r="F56" s="45">
        <v>15.99</v>
      </c>
      <c r="G56" s="45">
        <v>0</v>
      </c>
      <c r="H56" s="45">
        <v>0.77</v>
      </c>
      <c r="I56" s="45">
        <v>2.16</v>
      </c>
    </row>
    <row r="57" spans="1:9" x14ac:dyDescent="0.2">
      <c r="A57" s="44">
        <v>47</v>
      </c>
      <c r="B57" s="45">
        <v>16.3</v>
      </c>
      <c r="C57" s="45">
        <v>0</v>
      </c>
      <c r="D57" s="45">
        <v>0.78</v>
      </c>
      <c r="E57" s="45">
        <v>2.1800000000000002</v>
      </c>
      <c r="F57" s="45">
        <v>16.3</v>
      </c>
      <c r="G57" s="45">
        <v>0</v>
      </c>
      <c r="H57" s="45">
        <v>0.78</v>
      </c>
      <c r="I57" s="45">
        <v>2.1800000000000002</v>
      </c>
    </row>
    <row r="58" spans="1:9" x14ac:dyDescent="0.2">
      <c r="A58" s="44">
        <v>48</v>
      </c>
      <c r="B58" s="45">
        <v>16.61</v>
      </c>
      <c r="C58" s="45">
        <v>0</v>
      </c>
      <c r="D58" s="45">
        <v>0.8</v>
      </c>
      <c r="E58" s="45">
        <v>2.21</v>
      </c>
      <c r="F58" s="45">
        <v>16.61</v>
      </c>
      <c r="G58" s="45">
        <v>0</v>
      </c>
      <c r="H58" s="45">
        <v>0.8</v>
      </c>
      <c r="I58" s="45">
        <v>2.21</v>
      </c>
    </row>
    <row r="59" spans="1:9" x14ac:dyDescent="0.2">
      <c r="A59" s="44">
        <v>49</v>
      </c>
      <c r="B59" s="45">
        <v>16.93</v>
      </c>
      <c r="C59" s="45">
        <v>0</v>
      </c>
      <c r="D59" s="45">
        <v>0.81</v>
      </c>
      <c r="E59" s="45">
        <v>2.23</v>
      </c>
      <c r="F59" s="45">
        <v>16.93</v>
      </c>
      <c r="G59" s="45">
        <v>0</v>
      </c>
      <c r="H59" s="45">
        <v>0.81</v>
      </c>
      <c r="I59" s="45">
        <v>2.23</v>
      </c>
    </row>
    <row r="60" spans="1:9" x14ac:dyDescent="0.2">
      <c r="A60" s="44">
        <v>50</v>
      </c>
      <c r="B60" s="45">
        <v>17.260000000000002</v>
      </c>
      <c r="C60" s="45">
        <v>0</v>
      </c>
      <c r="D60" s="45">
        <v>0.83</v>
      </c>
      <c r="E60" s="45">
        <v>2.25</v>
      </c>
      <c r="F60" s="45">
        <v>17.260000000000002</v>
      </c>
      <c r="G60" s="45">
        <v>0</v>
      </c>
      <c r="H60" s="45">
        <v>0.83</v>
      </c>
      <c r="I60" s="45">
        <v>2.25</v>
      </c>
    </row>
    <row r="61" spans="1:9" x14ac:dyDescent="0.2">
      <c r="A61" s="44">
        <v>51</v>
      </c>
      <c r="B61" s="45">
        <v>17.59</v>
      </c>
      <c r="C61" s="45">
        <v>0</v>
      </c>
      <c r="D61" s="45">
        <v>0.85</v>
      </c>
      <c r="E61" s="45">
        <v>2.2799999999999998</v>
      </c>
      <c r="F61" s="45">
        <v>17.59</v>
      </c>
      <c r="G61" s="45">
        <v>0</v>
      </c>
      <c r="H61" s="45">
        <v>0.85</v>
      </c>
      <c r="I61" s="45">
        <v>2.2799999999999998</v>
      </c>
    </row>
    <row r="62" spans="1:9" x14ac:dyDescent="0.2">
      <c r="A62" s="44">
        <v>52</v>
      </c>
      <c r="B62" s="45">
        <v>17.940000000000001</v>
      </c>
      <c r="C62" s="45">
        <v>0</v>
      </c>
      <c r="D62" s="45">
        <v>0.86</v>
      </c>
      <c r="E62" s="45">
        <v>2.2999999999999998</v>
      </c>
      <c r="F62" s="45">
        <v>17.940000000000001</v>
      </c>
      <c r="G62" s="45">
        <v>0</v>
      </c>
      <c r="H62" s="45">
        <v>0.86</v>
      </c>
      <c r="I62" s="45">
        <v>2.2999999999999998</v>
      </c>
    </row>
    <row r="63" spans="1:9" x14ac:dyDescent="0.2">
      <c r="A63" s="44">
        <v>53</v>
      </c>
      <c r="B63" s="45">
        <v>18.3</v>
      </c>
      <c r="C63" s="45">
        <v>0</v>
      </c>
      <c r="D63" s="45">
        <v>0.88</v>
      </c>
      <c r="E63" s="45">
        <v>2.3199999999999998</v>
      </c>
      <c r="F63" s="45">
        <v>18.3</v>
      </c>
      <c r="G63" s="45">
        <v>0</v>
      </c>
      <c r="H63" s="45">
        <v>0.88</v>
      </c>
      <c r="I63" s="45">
        <v>2.3199999999999998</v>
      </c>
    </row>
    <row r="64" spans="1:9" x14ac:dyDescent="0.2">
      <c r="A64" s="44">
        <v>54</v>
      </c>
      <c r="B64" s="45">
        <v>18.670000000000002</v>
      </c>
      <c r="C64" s="45">
        <v>0</v>
      </c>
      <c r="D64" s="45">
        <v>0.9</v>
      </c>
      <c r="E64" s="45">
        <v>2.33</v>
      </c>
      <c r="F64" s="45">
        <v>18.670000000000002</v>
      </c>
      <c r="G64" s="45">
        <v>0</v>
      </c>
      <c r="H64" s="45">
        <v>0.9</v>
      </c>
      <c r="I64" s="45">
        <v>2.33</v>
      </c>
    </row>
    <row r="65" spans="1:9" x14ac:dyDescent="0.2">
      <c r="A65" s="44">
        <v>55</v>
      </c>
      <c r="B65" s="45">
        <v>19.05</v>
      </c>
      <c r="C65" s="45">
        <v>0</v>
      </c>
      <c r="D65" s="45">
        <v>0.91</v>
      </c>
      <c r="E65" s="45">
        <v>2.35</v>
      </c>
      <c r="F65" s="45">
        <v>19.05</v>
      </c>
      <c r="G65" s="45">
        <v>0</v>
      </c>
      <c r="H65" s="45">
        <v>0.91</v>
      </c>
      <c r="I65" s="45">
        <v>2.35</v>
      </c>
    </row>
    <row r="66" spans="1:9" x14ac:dyDescent="0.2">
      <c r="A66" s="44">
        <v>56</v>
      </c>
      <c r="B66" s="45">
        <v>19.45</v>
      </c>
      <c r="C66" s="45">
        <v>0</v>
      </c>
      <c r="D66" s="45">
        <v>0.93</v>
      </c>
      <c r="E66" s="45">
        <v>2.36</v>
      </c>
      <c r="F66" s="45">
        <v>19.45</v>
      </c>
      <c r="G66" s="45">
        <v>0</v>
      </c>
      <c r="H66" s="45">
        <v>0.93</v>
      </c>
      <c r="I66" s="45">
        <v>2.36</v>
      </c>
    </row>
    <row r="67" spans="1:9" x14ac:dyDescent="0.2">
      <c r="A67" s="44">
        <v>57</v>
      </c>
      <c r="B67" s="45">
        <v>19.86</v>
      </c>
      <c r="C67" s="45">
        <v>0</v>
      </c>
      <c r="D67" s="45">
        <v>0.95</v>
      </c>
      <c r="E67" s="45">
        <v>2.37</v>
      </c>
      <c r="F67" s="45">
        <v>19.86</v>
      </c>
      <c r="G67" s="45">
        <v>0</v>
      </c>
      <c r="H67" s="45">
        <v>0.95</v>
      </c>
      <c r="I67" s="45">
        <v>2.37</v>
      </c>
    </row>
    <row r="68" spans="1:9" x14ac:dyDescent="0.2">
      <c r="A68" s="44">
        <v>58</v>
      </c>
      <c r="B68" s="45">
        <v>20.28</v>
      </c>
      <c r="C68" s="45">
        <v>0</v>
      </c>
      <c r="D68" s="45">
        <v>0.97</v>
      </c>
      <c r="E68" s="45">
        <v>2.38</v>
      </c>
      <c r="F68" s="45">
        <v>20.28</v>
      </c>
      <c r="G68" s="45">
        <v>0</v>
      </c>
      <c r="H68" s="45">
        <v>0.97</v>
      </c>
      <c r="I68" s="45">
        <v>2.38</v>
      </c>
    </row>
    <row r="69" spans="1:9" x14ac:dyDescent="0.2">
      <c r="A69" s="44">
        <v>59</v>
      </c>
      <c r="B69" s="45">
        <v>20.72</v>
      </c>
      <c r="C69" s="45">
        <v>0</v>
      </c>
      <c r="D69" s="45">
        <v>0.99</v>
      </c>
      <c r="E69" s="45">
        <v>2.38</v>
      </c>
      <c r="F69" s="45">
        <v>20.72</v>
      </c>
      <c r="G69" s="45">
        <v>0</v>
      </c>
      <c r="H69" s="45">
        <v>0.99</v>
      </c>
      <c r="I69" s="45">
        <v>2.38</v>
      </c>
    </row>
    <row r="70" spans="1:9" x14ac:dyDescent="0.2">
      <c r="A70" s="44">
        <v>60</v>
      </c>
      <c r="B70" s="45">
        <v>20.66</v>
      </c>
      <c r="C70" s="45">
        <v>0</v>
      </c>
      <c r="D70" s="45">
        <v>1</v>
      </c>
      <c r="E70" s="45">
        <v>2.39</v>
      </c>
      <c r="F70" s="45">
        <v>20.66</v>
      </c>
      <c r="G70" s="45">
        <v>0</v>
      </c>
      <c r="H70" s="45">
        <v>1</v>
      </c>
      <c r="I70" s="45">
        <v>2.39</v>
      </c>
    </row>
    <row r="71" spans="1:9" x14ac:dyDescent="0.2">
      <c r="A71" s="44">
        <v>61</v>
      </c>
      <c r="B71" s="45">
        <v>20.09</v>
      </c>
      <c r="C71" s="45">
        <v>0</v>
      </c>
      <c r="D71" s="45">
        <v>1</v>
      </c>
      <c r="E71" s="45">
        <v>2.41</v>
      </c>
      <c r="F71" s="45">
        <v>20.09</v>
      </c>
      <c r="G71" s="45">
        <v>0</v>
      </c>
      <c r="H71" s="45">
        <v>1</v>
      </c>
      <c r="I71" s="45">
        <v>2.41</v>
      </c>
    </row>
    <row r="72" spans="1:9" x14ac:dyDescent="0.2">
      <c r="A72" s="44">
        <v>62</v>
      </c>
      <c r="B72" s="45">
        <v>19.52</v>
      </c>
      <c r="C72" s="45">
        <v>0</v>
      </c>
      <c r="D72" s="45">
        <v>1</v>
      </c>
      <c r="E72" s="45">
        <v>2.42</v>
      </c>
      <c r="F72" s="45">
        <v>19.52</v>
      </c>
      <c r="G72" s="45">
        <v>0</v>
      </c>
      <c r="H72" s="45">
        <v>1</v>
      </c>
      <c r="I72" s="45">
        <v>2.42</v>
      </c>
    </row>
    <row r="73" spans="1:9" x14ac:dyDescent="0.2">
      <c r="A73" s="44">
        <v>63</v>
      </c>
      <c r="B73" s="45">
        <v>18.940000000000001</v>
      </c>
      <c r="C73" s="45">
        <v>0</v>
      </c>
      <c r="D73" s="45">
        <v>1</v>
      </c>
      <c r="E73" s="45">
        <v>2.4300000000000002</v>
      </c>
      <c r="F73" s="45">
        <v>18.940000000000001</v>
      </c>
      <c r="G73" s="45">
        <v>0</v>
      </c>
      <c r="H73" s="45">
        <v>1</v>
      </c>
      <c r="I73" s="45">
        <v>2.4300000000000002</v>
      </c>
    </row>
    <row r="74" spans="1:9" x14ac:dyDescent="0.2">
      <c r="A74" s="44">
        <v>64</v>
      </c>
      <c r="B74" s="45">
        <v>18.350000000000001</v>
      </c>
      <c r="C74" s="45">
        <v>0</v>
      </c>
      <c r="D74" s="45">
        <v>1</v>
      </c>
      <c r="E74" s="45">
        <v>2.44</v>
      </c>
      <c r="F74" s="45">
        <v>18.350000000000001</v>
      </c>
      <c r="G74" s="45">
        <v>0</v>
      </c>
      <c r="H74" s="45">
        <v>1</v>
      </c>
      <c r="I74" s="45">
        <v>2.44</v>
      </c>
    </row>
    <row r="75" spans="1:9" x14ac:dyDescent="0.2">
      <c r="A75" s="44">
        <v>65</v>
      </c>
      <c r="B75" s="45">
        <v>17.77</v>
      </c>
      <c r="C75" s="45">
        <v>0</v>
      </c>
      <c r="D75" s="45">
        <v>1</v>
      </c>
      <c r="E75" s="45">
        <v>2.4500000000000002</v>
      </c>
      <c r="F75" s="45">
        <v>17.77</v>
      </c>
      <c r="G75" s="45">
        <v>0</v>
      </c>
      <c r="H75" s="45">
        <v>1</v>
      </c>
      <c r="I75" s="45">
        <v>2.4500000000000002</v>
      </c>
    </row>
    <row r="76" spans="1:9" x14ac:dyDescent="0.2">
      <c r="A76" s="44">
        <v>66</v>
      </c>
      <c r="B76" s="45">
        <v>17.170000000000002</v>
      </c>
      <c r="C76" s="45">
        <v>0</v>
      </c>
      <c r="D76" s="45">
        <v>1</v>
      </c>
      <c r="E76" s="45">
        <v>2.46</v>
      </c>
      <c r="F76" s="45">
        <v>17.170000000000002</v>
      </c>
      <c r="G76" s="45">
        <v>0</v>
      </c>
      <c r="H76" s="45">
        <v>1</v>
      </c>
      <c r="I76" s="45">
        <v>2.46</v>
      </c>
    </row>
    <row r="77" spans="1:9" x14ac:dyDescent="0.2">
      <c r="A77" s="44">
        <v>67</v>
      </c>
      <c r="B77" s="45">
        <v>16.579999999999998</v>
      </c>
      <c r="C77" s="45">
        <v>0</v>
      </c>
      <c r="D77" s="45">
        <v>1</v>
      </c>
      <c r="E77" s="45">
        <v>2.46</v>
      </c>
      <c r="F77" s="45">
        <v>16.579999999999998</v>
      </c>
      <c r="G77" s="45">
        <v>0</v>
      </c>
      <c r="H77" s="45">
        <v>1</v>
      </c>
      <c r="I77" s="45">
        <v>2.46</v>
      </c>
    </row>
    <row r="78" spans="1:9" x14ac:dyDescent="0.2">
      <c r="A78" s="44">
        <v>68</v>
      </c>
      <c r="B78" s="45">
        <v>15.98</v>
      </c>
      <c r="C78" s="45">
        <v>0</v>
      </c>
      <c r="D78" s="45">
        <v>1</v>
      </c>
      <c r="E78" s="45">
        <v>2.4700000000000002</v>
      </c>
      <c r="F78" s="45">
        <v>15.98</v>
      </c>
      <c r="G78" s="45">
        <v>0</v>
      </c>
      <c r="H78" s="45">
        <v>1</v>
      </c>
      <c r="I78" s="45">
        <v>2.4700000000000002</v>
      </c>
    </row>
    <row r="79" spans="1:9" x14ac:dyDescent="0.2">
      <c r="A79" s="44">
        <v>69</v>
      </c>
      <c r="B79" s="45">
        <v>15.37</v>
      </c>
      <c r="C79" s="45"/>
      <c r="D79" s="45">
        <v>1</v>
      </c>
      <c r="E79" s="45">
        <v>2.4700000000000002</v>
      </c>
      <c r="F79" s="45">
        <v>15.37</v>
      </c>
      <c r="G79" s="45"/>
      <c r="H79" s="45">
        <v>1</v>
      </c>
      <c r="I79" s="45">
        <v>2.4700000000000002</v>
      </c>
    </row>
    <row r="80" spans="1:9" x14ac:dyDescent="0.2">
      <c r="A80" s="44">
        <v>70</v>
      </c>
      <c r="B80" s="45">
        <v>14.77</v>
      </c>
      <c r="C80" s="45"/>
      <c r="D80" s="45">
        <v>1</v>
      </c>
      <c r="E80" s="45">
        <v>2.46</v>
      </c>
      <c r="F80" s="45">
        <v>14.77</v>
      </c>
      <c r="G80" s="45"/>
      <c r="H80" s="45">
        <v>1</v>
      </c>
      <c r="I80" s="45">
        <v>2.46</v>
      </c>
    </row>
    <row r="81" spans="1:9" x14ac:dyDescent="0.2">
      <c r="A81" s="44">
        <v>71</v>
      </c>
      <c r="B81" s="45">
        <v>14.16</v>
      </c>
      <c r="C81" s="45"/>
      <c r="D81" s="45">
        <v>1</v>
      </c>
      <c r="E81" s="45">
        <v>2.4500000000000002</v>
      </c>
      <c r="F81" s="45">
        <v>14.16</v>
      </c>
      <c r="G81" s="45"/>
      <c r="H81" s="45">
        <v>1</v>
      </c>
      <c r="I81" s="45">
        <v>2.4500000000000002</v>
      </c>
    </row>
    <row r="82" spans="1:9" x14ac:dyDescent="0.2">
      <c r="A82" s="44">
        <v>72</v>
      </c>
      <c r="B82" s="45">
        <v>13.55</v>
      </c>
      <c r="C82" s="45"/>
      <c r="D82" s="45">
        <v>1</v>
      </c>
      <c r="E82" s="45">
        <v>2.44</v>
      </c>
      <c r="F82" s="45">
        <v>13.55</v>
      </c>
      <c r="G82" s="45"/>
      <c r="H82" s="45">
        <v>1</v>
      </c>
      <c r="I82" s="45">
        <v>2.44</v>
      </c>
    </row>
    <row r="83" spans="1:9" x14ac:dyDescent="0.2">
      <c r="A83" s="44">
        <v>73</v>
      </c>
      <c r="B83" s="45">
        <v>12.95</v>
      </c>
      <c r="C83" s="45"/>
      <c r="D83" s="45">
        <v>1</v>
      </c>
      <c r="E83" s="45">
        <v>2.4300000000000002</v>
      </c>
      <c r="F83" s="45">
        <v>12.95</v>
      </c>
      <c r="G83" s="45"/>
      <c r="H83" s="45">
        <v>1</v>
      </c>
      <c r="I83" s="45">
        <v>2.4300000000000002</v>
      </c>
    </row>
    <row r="84" spans="1:9" x14ac:dyDescent="0.2">
      <c r="A84" s="44">
        <v>74</v>
      </c>
      <c r="B84" s="45">
        <v>12.35</v>
      </c>
      <c r="C84" s="45"/>
      <c r="D84" s="45">
        <v>1</v>
      </c>
      <c r="E84" s="45">
        <v>2.41</v>
      </c>
      <c r="F84" s="45">
        <v>12.35</v>
      </c>
      <c r="G84" s="45"/>
      <c r="H84" s="45">
        <v>1</v>
      </c>
      <c r="I84" s="45">
        <v>2.41</v>
      </c>
    </row>
    <row r="85" spans="1:9" x14ac:dyDescent="0.2">
      <c r="A85" s="44">
        <v>75</v>
      </c>
      <c r="B85" s="45">
        <v>11.75</v>
      </c>
      <c r="C85" s="45"/>
      <c r="D85" s="45">
        <v>1</v>
      </c>
      <c r="E85" s="45">
        <v>2.38</v>
      </c>
      <c r="F85" s="45">
        <v>11.75</v>
      </c>
      <c r="G85" s="45"/>
      <c r="H85" s="45">
        <v>1</v>
      </c>
      <c r="I85" s="45">
        <v>2.38</v>
      </c>
    </row>
  </sheetData>
  <sheetProtection algorithmName="SHA-512" hashValue="KGl0KZsrN/q7LGuVFuRcpC4bSNWJV0/Bzb8knemsdFZSwfsURPSQl5SGPCC9CeOaBLVt97faaHInUPA0DYQ2og==" saltValue="4STaVi3ONF89MOnP4MJTKw==" spinCount="100000" sheet="1" objects="1" scenarios="1"/>
  <conditionalFormatting sqref="A6:A21">
    <cfRule type="expression" dxfId="999" priority="11" stopIfTrue="1">
      <formula>MOD(ROW(),2)=0</formula>
    </cfRule>
    <cfRule type="expression" dxfId="998" priority="12" stopIfTrue="1">
      <formula>MOD(ROW(),2)&lt;&gt;0</formula>
    </cfRule>
  </conditionalFormatting>
  <conditionalFormatting sqref="A26:A85">
    <cfRule type="expression" dxfId="997" priority="15" stopIfTrue="1">
      <formula>MOD(ROW(),2)=0</formula>
    </cfRule>
    <cfRule type="expression" dxfId="996" priority="16" stopIfTrue="1">
      <formula>MOD(ROW(),2)&lt;&gt;0</formula>
    </cfRule>
  </conditionalFormatting>
  <conditionalFormatting sqref="B18:B19">
    <cfRule type="expression" dxfId="995" priority="1" stopIfTrue="1">
      <formula>MOD(ROW(),2)=0</formula>
    </cfRule>
    <cfRule type="expression" dxfId="994" priority="2" stopIfTrue="1">
      <formula>MOD(ROW(),2)&lt;&gt;0</formula>
    </cfRule>
  </conditionalFormatting>
  <conditionalFormatting sqref="B6:I17 C18:I19 B20:I21">
    <cfRule type="expression" dxfId="993" priority="13" stopIfTrue="1">
      <formula>MOD(ROW(),2)=0</formula>
    </cfRule>
    <cfRule type="expression" dxfId="992" priority="14" stopIfTrue="1">
      <formula>MOD(ROW(),2)&lt;&gt;0</formula>
    </cfRule>
  </conditionalFormatting>
  <conditionalFormatting sqref="B26:I85">
    <cfRule type="expression" dxfId="991" priority="17" stopIfTrue="1">
      <formula>MOD(ROW(),2)=0</formula>
    </cfRule>
    <cfRule type="expression" dxfId="990" priority="18" stopIfTrue="1">
      <formula>MOD(ROW(),2)&lt;&gt;0</formula>
    </cfRule>
  </conditionalFormatting>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6CEC4-29F5-4671-BF6F-04B9736789A7}">
  <sheetPr codeName="Sheet14"/>
  <dimension ref="A1:I85"/>
  <sheetViews>
    <sheetView showGridLines="0" workbookViewId="0">
      <selection activeCell="A6" sqref="A6"/>
    </sheetView>
  </sheetViews>
  <sheetFormatPr defaultRowHeight="12.75" x14ac:dyDescent="0.2"/>
  <cols>
    <col min="1" max="1" width="31.5703125" customWidth="1"/>
    <col min="2" max="9" width="22.5703125" customWidth="1"/>
  </cols>
  <sheetData>
    <row r="1" spans="1:9" s="1" customFormat="1" ht="20.25" x14ac:dyDescent="0.3">
      <c r="A1" s="2" t="s">
        <v>0</v>
      </c>
    </row>
    <row r="2" spans="1:9" s="1" customFormat="1" ht="15.75" x14ac:dyDescent="0.25">
      <c r="A2" s="30" t="s">
        <v>1</v>
      </c>
      <c r="B2" s="3" t="str">
        <f>wb_title</f>
        <v>PCSPS_EW - Consolidated Factor Spreadsheet</v>
      </c>
    </row>
    <row r="3" spans="1:9" s="1" customFormat="1" ht="15.75" x14ac:dyDescent="0.25">
      <c r="A3" s="30" t="s">
        <v>2</v>
      </c>
      <c r="B3" s="3" t="str">
        <f>TABLE_FACTOR_TYPE_1 &amp; " - x-" &amp; TABLE_SERIES_NUMBER_1</f>
        <v>CETV - x-208</v>
      </c>
    </row>
    <row r="6" spans="1:9" x14ac:dyDescent="0.2">
      <c r="A6" s="41" t="s">
        <v>540</v>
      </c>
      <c r="B6" s="49" t="s">
        <v>541</v>
      </c>
      <c r="C6" s="49"/>
      <c r="D6" s="49"/>
      <c r="E6" s="49"/>
      <c r="F6" s="49"/>
      <c r="G6" s="49"/>
      <c r="H6" s="49"/>
      <c r="I6" s="49"/>
    </row>
    <row r="7" spans="1:9" x14ac:dyDescent="0.2">
      <c r="A7" s="41" t="s">
        <v>542</v>
      </c>
      <c r="B7" s="49" t="s">
        <v>32</v>
      </c>
      <c r="C7" s="49"/>
      <c r="D7" s="49"/>
      <c r="E7" s="49"/>
      <c r="F7" s="49"/>
      <c r="G7" s="49"/>
      <c r="H7" s="49"/>
      <c r="I7" s="49"/>
    </row>
    <row r="8" spans="1:9" x14ac:dyDescent="0.2">
      <c r="A8" s="41" t="s">
        <v>112</v>
      </c>
      <c r="B8" s="49" t="s">
        <v>145</v>
      </c>
      <c r="C8" s="49"/>
      <c r="D8" s="49"/>
      <c r="E8" s="49"/>
      <c r="F8" s="49"/>
      <c r="G8" s="49"/>
      <c r="H8" s="49"/>
      <c r="I8" s="49"/>
    </row>
    <row r="9" spans="1:9" x14ac:dyDescent="0.2">
      <c r="A9" s="41" t="s">
        <v>113</v>
      </c>
      <c r="B9" s="49" t="s">
        <v>126</v>
      </c>
      <c r="C9" s="49"/>
      <c r="D9" s="49"/>
      <c r="E9" s="49"/>
      <c r="F9" s="49"/>
      <c r="G9" s="49"/>
      <c r="H9" s="49"/>
      <c r="I9" s="49"/>
    </row>
    <row r="10" spans="1:9" x14ac:dyDescent="0.2">
      <c r="A10" s="41" t="s">
        <v>6</v>
      </c>
      <c r="B10" s="49" t="s">
        <v>149</v>
      </c>
      <c r="C10" s="49"/>
      <c r="D10" s="49"/>
      <c r="E10" s="49"/>
      <c r="F10" s="49"/>
      <c r="G10" s="49"/>
      <c r="H10" s="49"/>
      <c r="I10" s="49"/>
    </row>
    <row r="11" spans="1:9" x14ac:dyDescent="0.2">
      <c r="A11" s="41" t="s">
        <v>114</v>
      </c>
      <c r="B11" s="49" t="s">
        <v>128</v>
      </c>
      <c r="C11" s="49"/>
      <c r="D11" s="49"/>
      <c r="E11" s="49"/>
      <c r="F11" s="49"/>
      <c r="G11" s="49"/>
      <c r="H11" s="49"/>
      <c r="I11" s="49"/>
    </row>
    <row r="12" spans="1:9" x14ac:dyDescent="0.2">
      <c r="A12" s="41" t="s">
        <v>115</v>
      </c>
      <c r="B12" s="49" t="s">
        <v>129</v>
      </c>
      <c r="C12" s="49"/>
      <c r="D12" s="49"/>
      <c r="E12" s="49"/>
      <c r="F12" s="49"/>
      <c r="G12" s="49"/>
      <c r="H12" s="49"/>
      <c r="I12" s="49"/>
    </row>
    <row r="13" spans="1:9" x14ac:dyDescent="0.2">
      <c r="A13" s="41" t="s">
        <v>543</v>
      </c>
      <c r="B13" s="49">
        <v>1</v>
      </c>
      <c r="C13" s="49"/>
      <c r="D13" s="49"/>
      <c r="E13" s="49"/>
      <c r="F13" s="49"/>
      <c r="G13" s="49"/>
      <c r="H13" s="49"/>
      <c r="I13" s="49"/>
    </row>
    <row r="14" spans="1:9" x14ac:dyDescent="0.2">
      <c r="A14" s="41" t="s">
        <v>117</v>
      </c>
      <c r="B14" s="49">
        <v>208</v>
      </c>
      <c r="C14" s="49"/>
      <c r="D14" s="49"/>
      <c r="E14" s="49"/>
      <c r="F14" s="49"/>
      <c r="G14" s="49"/>
      <c r="H14" s="49"/>
      <c r="I14" s="49"/>
    </row>
    <row r="15" spans="1:9" x14ac:dyDescent="0.2">
      <c r="A15" s="41" t="s">
        <v>544</v>
      </c>
      <c r="B15" s="49" t="s">
        <v>150</v>
      </c>
      <c r="C15" s="49"/>
      <c r="D15" s="49"/>
      <c r="E15" s="49"/>
      <c r="F15" s="49"/>
      <c r="G15" s="49"/>
      <c r="H15" s="49"/>
      <c r="I15" s="49"/>
    </row>
    <row r="16" spans="1:9" x14ac:dyDescent="0.2">
      <c r="A16" s="41" t="s">
        <v>119</v>
      </c>
      <c r="B16" s="49" t="s">
        <v>151</v>
      </c>
      <c r="C16" s="49"/>
      <c r="D16" s="49"/>
      <c r="E16" s="49"/>
      <c r="F16" s="49"/>
      <c r="G16" s="49"/>
      <c r="H16" s="49"/>
      <c r="I16" s="49"/>
    </row>
    <row r="17" spans="1:9" x14ac:dyDescent="0.2">
      <c r="A17" s="42" t="s">
        <v>545</v>
      </c>
      <c r="B17" s="49"/>
      <c r="C17" s="49"/>
      <c r="D17" s="49"/>
      <c r="E17" s="49"/>
      <c r="F17" s="49"/>
      <c r="G17" s="49"/>
      <c r="H17" s="49"/>
      <c r="I17" s="49"/>
    </row>
    <row r="18" spans="1:9" x14ac:dyDescent="0.2">
      <c r="A18" s="41" t="s">
        <v>121</v>
      </c>
      <c r="B18" s="50">
        <v>46171</v>
      </c>
      <c r="C18" s="50"/>
      <c r="D18" s="50"/>
      <c r="E18" s="50"/>
      <c r="F18" s="50"/>
      <c r="G18" s="50"/>
      <c r="H18" s="50"/>
      <c r="I18" s="50"/>
    </row>
    <row r="19" spans="1:9" x14ac:dyDescent="0.2">
      <c r="A19" s="41" t="s">
        <v>122</v>
      </c>
      <c r="B19" s="50">
        <v>46161</v>
      </c>
      <c r="C19" s="49"/>
      <c r="D19" s="49"/>
      <c r="E19" s="49"/>
      <c r="F19" s="49"/>
      <c r="G19" s="49"/>
      <c r="H19" s="49"/>
      <c r="I19" s="49"/>
    </row>
    <row r="20" spans="1:9" x14ac:dyDescent="0.2">
      <c r="A20" s="41" t="s">
        <v>123</v>
      </c>
      <c r="B20" s="49" t="s">
        <v>132</v>
      </c>
      <c r="C20" s="49"/>
      <c r="D20" s="49"/>
      <c r="E20" s="49"/>
      <c r="F20" s="49"/>
      <c r="G20" s="49"/>
      <c r="H20" s="49"/>
      <c r="I20" s="49"/>
    </row>
    <row r="21" spans="1:9" x14ac:dyDescent="0.2">
      <c r="A21" s="41" t="s">
        <v>546</v>
      </c>
      <c r="B21" s="49" t="s">
        <v>45</v>
      </c>
      <c r="C21" s="49"/>
      <c r="D21" s="49"/>
      <c r="E21" s="49"/>
      <c r="F21" s="49"/>
      <c r="G21" s="49"/>
      <c r="H21" s="49"/>
      <c r="I21" s="49"/>
    </row>
    <row r="23" spans="1:9" x14ac:dyDescent="0.2">
      <c r="A23" s="23" t="str">
        <f>HYPERLINK("#'Factor List'!A1", "Back to Factor List")</f>
        <v>Back to Factor List</v>
      </c>
      <c r="B23" s="23" t="str">
        <f>HYPERLINK("#'Assumptions'!A1", "Assumptions")</f>
        <v>Assumptions</v>
      </c>
    </row>
    <row r="26" spans="1:9" s="55" customFormat="1" ht="25.5" x14ac:dyDescent="0.2">
      <c r="A26" s="54" t="s">
        <v>174</v>
      </c>
      <c r="B26" s="54" t="s">
        <v>547</v>
      </c>
      <c r="C26" s="54" t="s">
        <v>552</v>
      </c>
      <c r="D26" s="54" t="s">
        <v>553</v>
      </c>
      <c r="E26" s="54" t="s">
        <v>548</v>
      </c>
      <c r="F26" s="54" t="s">
        <v>549</v>
      </c>
      <c r="G26" s="54" t="s">
        <v>554</v>
      </c>
      <c r="H26" s="54" t="s">
        <v>555</v>
      </c>
      <c r="I26" s="54" t="s">
        <v>550</v>
      </c>
    </row>
    <row r="27" spans="1:9" x14ac:dyDescent="0.2">
      <c r="A27" s="44">
        <v>17</v>
      </c>
      <c r="B27" s="45">
        <v>7.5</v>
      </c>
      <c r="C27" s="45">
        <v>0</v>
      </c>
      <c r="D27" s="45">
        <v>0.39</v>
      </c>
      <c r="E27" s="45">
        <v>1.28</v>
      </c>
      <c r="F27" s="45">
        <v>7.5</v>
      </c>
      <c r="G27" s="45">
        <v>0</v>
      </c>
      <c r="H27" s="45">
        <v>0.39</v>
      </c>
      <c r="I27" s="45">
        <v>1.28</v>
      </c>
    </row>
    <row r="28" spans="1:9" x14ac:dyDescent="0.2">
      <c r="A28" s="44">
        <v>18</v>
      </c>
      <c r="B28" s="45">
        <v>7.63</v>
      </c>
      <c r="C28" s="45">
        <v>0</v>
      </c>
      <c r="D28" s="45">
        <v>0.4</v>
      </c>
      <c r="E28" s="45">
        <v>1.35</v>
      </c>
      <c r="F28" s="45">
        <v>7.63</v>
      </c>
      <c r="G28" s="45">
        <v>0</v>
      </c>
      <c r="H28" s="45">
        <v>0.4</v>
      </c>
      <c r="I28" s="45">
        <v>1.35</v>
      </c>
    </row>
    <row r="29" spans="1:9" x14ac:dyDescent="0.2">
      <c r="A29" s="44">
        <v>19</v>
      </c>
      <c r="B29" s="45">
        <v>7.76</v>
      </c>
      <c r="C29" s="45">
        <v>0</v>
      </c>
      <c r="D29" s="45">
        <v>0.41</v>
      </c>
      <c r="E29" s="45">
        <v>1.41</v>
      </c>
      <c r="F29" s="45">
        <v>7.76</v>
      </c>
      <c r="G29" s="45">
        <v>0</v>
      </c>
      <c r="H29" s="45">
        <v>0.41</v>
      </c>
      <c r="I29" s="45">
        <v>1.41</v>
      </c>
    </row>
    <row r="30" spans="1:9" x14ac:dyDescent="0.2">
      <c r="A30" s="44">
        <v>20</v>
      </c>
      <c r="B30" s="45">
        <v>7.9</v>
      </c>
      <c r="C30" s="45">
        <v>0</v>
      </c>
      <c r="D30" s="45">
        <v>0.41</v>
      </c>
      <c r="E30" s="45">
        <v>1.43</v>
      </c>
      <c r="F30" s="45">
        <v>7.9</v>
      </c>
      <c r="G30" s="45">
        <v>0</v>
      </c>
      <c r="H30" s="45">
        <v>0.41</v>
      </c>
      <c r="I30" s="45">
        <v>1.43</v>
      </c>
    </row>
    <row r="31" spans="1:9" x14ac:dyDescent="0.2">
      <c r="A31" s="44">
        <v>21</v>
      </c>
      <c r="B31" s="45">
        <v>8.0399999999999991</v>
      </c>
      <c r="C31" s="45">
        <v>0</v>
      </c>
      <c r="D31" s="45">
        <v>0.42</v>
      </c>
      <c r="E31" s="45">
        <v>1.46</v>
      </c>
      <c r="F31" s="45">
        <v>8.0399999999999991</v>
      </c>
      <c r="G31" s="45">
        <v>0</v>
      </c>
      <c r="H31" s="45">
        <v>0.42</v>
      </c>
      <c r="I31" s="45">
        <v>1.46</v>
      </c>
    </row>
    <row r="32" spans="1:9" x14ac:dyDescent="0.2">
      <c r="A32" s="44">
        <v>22</v>
      </c>
      <c r="B32" s="45">
        <v>8.18</v>
      </c>
      <c r="C32" s="45">
        <v>0</v>
      </c>
      <c r="D32" s="45">
        <v>0.43</v>
      </c>
      <c r="E32" s="45">
        <v>1.49</v>
      </c>
      <c r="F32" s="45">
        <v>8.18</v>
      </c>
      <c r="G32" s="45">
        <v>0</v>
      </c>
      <c r="H32" s="45">
        <v>0.43</v>
      </c>
      <c r="I32" s="45">
        <v>1.49</v>
      </c>
    </row>
    <row r="33" spans="1:9" x14ac:dyDescent="0.2">
      <c r="A33" s="44">
        <v>23</v>
      </c>
      <c r="B33" s="45">
        <v>8.33</v>
      </c>
      <c r="C33" s="45">
        <v>0</v>
      </c>
      <c r="D33" s="45">
        <v>0.44</v>
      </c>
      <c r="E33" s="45">
        <v>1.51</v>
      </c>
      <c r="F33" s="45">
        <v>8.33</v>
      </c>
      <c r="G33" s="45">
        <v>0</v>
      </c>
      <c r="H33" s="45">
        <v>0.44</v>
      </c>
      <c r="I33" s="45">
        <v>1.51</v>
      </c>
    </row>
    <row r="34" spans="1:9" x14ac:dyDescent="0.2">
      <c r="A34" s="44">
        <v>24</v>
      </c>
      <c r="B34" s="45">
        <v>8.48</v>
      </c>
      <c r="C34" s="45">
        <v>0</v>
      </c>
      <c r="D34" s="45">
        <v>0.45</v>
      </c>
      <c r="E34" s="45">
        <v>1.54</v>
      </c>
      <c r="F34" s="45">
        <v>8.48</v>
      </c>
      <c r="G34" s="45">
        <v>0</v>
      </c>
      <c r="H34" s="45">
        <v>0.45</v>
      </c>
      <c r="I34" s="45">
        <v>1.54</v>
      </c>
    </row>
    <row r="35" spans="1:9" x14ac:dyDescent="0.2">
      <c r="A35" s="44">
        <v>25</v>
      </c>
      <c r="B35" s="45">
        <v>8.6199999999999992</v>
      </c>
      <c r="C35" s="45">
        <v>0</v>
      </c>
      <c r="D35" s="45">
        <v>0.46</v>
      </c>
      <c r="E35" s="45">
        <v>1.57</v>
      </c>
      <c r="F35" s="45">
        <v>8.6199999999999992</v>
      </c>
      <c r="G35" s="45">
        <v>0</v>
      </c>
      <c r="H35" s="45">
        <v>0.46</v>
      </c>
      <c r="I35" s="45">
        <v>1.57</v>
      </c>
    </row>
    <row r="36" spans="1:9" x14ac:dyDescent="0.2">
      <c r="A36" s="44">
        <v>26</v>
      </c>
      <c r="B36" s="45">
        <v>8.7799999999999994</v>
      </c>
      <c r="C36" s="45">
        <v>0</v>
      </c>
      <c r="D36" s="45">
        <v>0.47</v>
      </c>
      <c r="E36" s="45">
        <v>1.6</v>
      </c>
      <c r="F36" s="45">
        <v>8.7799999999999994</v>
      </c>
      <c r="G36" s="45">
        <v>0</v>
      </c>
      <c r="H36" s="45">
        <v>0.47</v>
      </c>
      <c r="I36" s="45">
        <v>1.6</v>
      </c>
    </row>
    <row r="37" spans="1:9" x14ac:dyDescent="0.2">
      <c r="A37" s="44">
        <v>27</v>
      </c>
      <c r="B37" s="45">
        <v>8.93</v>
      </c>
      <c r="C37" s="45">
        <v>0</v>
      </c>
      <c r="D37" s="45">
        <v>0.48</v>
      </c>
      <c r="E37" s="45">
        <v>1.63</v>
      </c>
      <c r="F37" s="45">
        <v>8.93</v>
      </c>
      <c r="G37" s="45">
        <v>0</v>
      </c>
      <c r="H37" s="45">
        <v>0.48</v>
      </c>
      <c r="I37" s="45">
        <v>1.63</v>
      </c>
    </row>
    <row r="38" spans="1:9" x14ac:dyDescent="0.2">
      <c r="A38" s="44">
        <v>28</v>
      </c>
      <c r="B38" s="45">
        <v>9.09</v>
      </c>
      <c r="C38" s="45">
        <v>0</v>
      </c>
      <c r="D38" s="45">
        <v>0.49</v>
      </c>
      <c r="E38" s="45">
        <v>1.65</v>
      </c>
      <c r="F38" s="45">
        <v>9.09</v>
      </c>
      <c r="G38" s="45">
        <v>0</v>
      </c>
      <c r="H38" s="45">
        <v>0.49</v>
      </c>
      <c r="I38" s="45">
        <v>1.65</v>
      </c>
    </row>
    <row r="39" spans="1:9" x14ac:dyDescent="0.2">
      <c r="A39" s="44">
        <v>29</v>
      </c>
      <c r="B39" s="45">
        <v>9.25</v>
      </c>
      <c r="C39" s="45">
        <v>0</v>
      </c>
      <c r="D39" s="45">
        <v>0.5</v>
      </c>
      <c r="E39" s="45">
        <v>1.68</v>
      </c>
      <c r="F39" s="45">
        <v>9.25</v>
      </c>
      <c r="G39" s="45">
        <v>0</v>
      </c>
      <c r="H39" s="45">
        <v>0.5</v>
      </c>
      <c r="I39" s="45">
        <v>1.68</v>
      </c>
    </row>
    <row r="40" spans="1:9" x14ac:dyDescent="0.2">
      <c r="A40" s="44">
        <v>30</v>
      </c>
      <c r="B40" s="45">
        <v>9.41</v>
      </c>
      <c r="C40" s="45">
        <v>0</v>
      </c>
      <c r="D40" s="45">
        <v>0.51</v>
      </c>
      <c r="E40" s="45">
        <v>1.71</v>
      </c>
      <c r="F40" s="45">
        <v>9.41</v>
      </c>
      <c r="G40" s="45">
        <v>0</v>
      </c>
      <c r="H40" s="45">
        <v>0.51</v>
      </c>
      <c r="I40" s="45">
        <v>1.71</v>
      </c>
    </row>
    <row r="41" spans="1:9" x14ac:dyDescent="0.2">
      <c r="A41" s="44">
        <v>31</v>
      </c>
      <c r="B41" s="45">
        <v>9.58</v>
      </c>
      <c r="C41" s="45">
        <v>0</v>
      </c>
      <c r="D41" s="45">
        <v>0.52</v>
      </c>
      <c r="E41" s="45">
        <v>1.74</v>
      </c>
      <c r="F41" s="45">
        <v>9.58</v>
      </c>
      <c r="G41" s="45">
        <v>0</v>
      </c>
      <c r="H41" s="45">
        <v>0.52</v>
      </c>
      <c r="I41" s="45">
        <v>1.74</v>
      </c>
    </row>
    <row r="42" spans="1:9" x14ac:dyDescent="0.2">
      <c r="A42" s="44">
        <v>32</v>
      </c>
      <c r="B42" s="45">
        <v>9.75</v>
      </c>
      <c r="C42" s="45">
        <v>0</v>
      </c>
      <c r="D42" s="45">
        <v>0.53</v>
      </c>
      <c r="E42" s="45">
        <v>1.78</v>
      </c>
      <c r="F42" s="45">
        <v>9.75</v>
      </c>
      <c r="G42" s="45">
        <v>0</v>
      </c>
      <c r="H42" s="45">
        <v>0.53</v>
      </c>
      <c r="I42" s="45">
        <v>1.78</v>
      </c>
    </row>
    <row r="43" spans="1:9" x14ac:dyDescent="0.2">
      <c r="A43" s="44">
        <v>33</v>
      </c>
      <c r="B43" s="45">
        <v>9.92</v>
      </c>
      <c r="C43" s="45">
        <v>0</v>
      </c>
      <c r="D43" s="45">
        <v>0.54</v>
      </c>
      <c r="E43" s="45">
        <v>1.81</v>
      </c>
      <c r="F43" s="45">
        <v>9.92</v>
      </c>
      <c r="G43" s="45">
        <v>0</v>
      </c>
      <c r="H43" s="45">
        <v>0.54</v>
      </c>
      <c r="I43" s="45">
        <v>1.81</v>
      </c>
    </row>
    <row r="44" spans="1:9" x14ac:dyDescent="0.2">
      <c r="A44" s="44">
        <v>34</v>
      </c>
      <c r="B44" s="45">
        <v>10.1</v>
      </c>
      <c r="C44" s="45">
        <v>0</v>
      </c>
      <c r="D44" s="45">
        <v>0.55000000000000004</v>
      </c>
      <c r="E44" s="45">
        <v>1.84</v>
      </c>
      <c r="F44" s="45">
        <v>10.1</v>
      </c>
      <c r="G44" s="45">
        <v>0</v>
      </c>
      <c r="H44" s="45">
        <v>0.55000000000000004</v>
      </c>
      <c r="I44" s="45">
        <v>1.84</v>
      </c>
    </row>
    <row r="45" spans="1:9" x14ac:dyDescent="0.2">
      <c r="A45" s="44">
        <v>35</v>
      </c>
      <c r="B45" s="45">
        <v>10.28</v>
      </c>
      <c r="C45" s="45">
        <v>0</v>
      </c>
      <c r="D45" s="45">
        <v>0.56000000000000005</v>
      </c>
      <c r="E45" s="45">
        <v>1.87</v>
      </c>
      <c r="F45" s="45">
        <v>10.28</v>
      </c>
      <c r="G45" s="45">
        <v>0</v>
      </c>
      <c r="H45" s="45">
        <v>0.56000000000000005</v>
      </c>
      <c r="I45" s="45">
        <v>1.87</v>
      </c>
    </row>
    <row r="46" spans="1:9" x14ac:dyDescent="0.2">
      <c r="A46" s="44">
        <v>36</v>
      </c>
      <c r="B46" s="45">
        <v>10.46</v>
      </c>
      <c r="C46" s="45">
        <v>0</v>
      </c>
      <c r="D46" s="45">
        <v>0.56999999999999995</v>
      </c>
      <c r="E46" s="45">
        <v>1.9</v>
      </c>
      <c r="F46" s="45">
        <v>10.46</v>
      </c>
      <c r="G46" s="45">
        <v>0</v>
      </c>
      <c r="H46" s="45">
        <v>0.56999999999999995</v>
      </c>
      <c r="I46" s="45">
        <v>1.9</v>
      </c>
    </row>
    <row r="47" spans="1:9" x14ac:dyDescent="0.2">
      <c r="A47" s="44">
        <v>37</v>
      </c>
      <c r="B47" s="45">
        <v>10.64</v>
      </c>
      <c r="C47" s="45">
        <v>0</v>
      </c>
      <c r="D47" s="45">
        <v>0.57999999999999996</v>
      </c>
      <c r="E47" s="45">
        <v>1.94</v>
      </c>
      <c r="F47" s="45">
        <v>10.64</v>
      </c>
      <c r="G47" s="45">
        <v>0</v>
      </c>
      <c r="H47" s="45">
        <v>0.57999999999999996</v>
      </c>
      <c r="I47" s="45">
        <v>1.94</v>
      </c>
    </row>
    <row r="48" spans="1:9" x14ac:dyDescent="0.2">
      <c r="A48" s="44">
        <v>38</v>
      </c>
      <c r="B48" s="45">
        <v>10.83</v>
      </c>
      <c r="C48" s="45">
        <v>0</v>
      </c>
      <c r="D48" s="45">
        <v>0.59</v>
      </c>
      <c r="E48" s="45">
        <v>1.97</v>
      </c>
      <c r="F48" s="45">
        <v>10.83</v>
      </c>
      <c r="G48" s="45">
        <v>0</v>
      </c>
      <c r="H48" s="45">
        <v>0.59</v>
      </c>
      <c r="I48" s="45">
        <v>1.97</v>
      </c>
    </row>
    <row r="49" spans="1:9" x14ac:dyDescent="0.2">
      <c r="A49" s="44">
        <v>39</v>
      </c>
      <c r="B49" s="45">
        <v>11.03</v>
      </c>
      <c r="C49" s="45">
        <v>0</v>
      </c>
      <c r="D49" s="45">
        <v>0.6</v>
      </c>
      <c r="E49" s="45">
        <v>2</v>
      </c>
      <c r="F49" s="45">
        <v>11.03</v>
      </c>
      <c r="G49" s="45">
        <v>0</v>
      </c>
      <c r="H49" s="45">
        <v>0.6</v>
      </c>
      <c r="I49" s="45">
        <v>2</v>
      </c>
    </row>
    <row r="50" spans="1:9" x14ac:dyDescent="0.2">
      <c r="A50" s="44">
        <v>40</v>
      </c>
      <c r="B50" s="45">
        <v>11.22</v>
      </c>
      <c r="C50" s="45">
        <v>0</v>
      </c>
      <c r="D50" s="45">
        <v>0.62</v>
      </c>
      <c r="E50" s="45">
        <v>2.0299999999999998</v>
      </c>
      <c r="F50" s="45">
        <v>11.22</v>
      </c>
      <c r="G50" s="45">
        <v>0</v>
      </c>
      <c r="H50" s="45">
        <v>0.62</v>
      </c>
      <c r="I50" s="45">
        <v>2.0299999999999998</v>
      </c>
    </row>
    <row r="51" spans="1:9" x14ac:dyDescent="0.2">
      <c r="A51" s="44">
        <v>41</v>
      </c>
      <c r="B51" s="45">
        <v>11.42</v>
      </c>
      <c r="C51" s="45">
        <v>0</v>
      </c>
      <c r="D51" s="45">
        <v>0.63</v>
      </c>
      <c r="E51" s="45">
        <v>2.06</v>
      </c>
      <c r="F51" s="45">
        <v>11.42</v>
      </c>
      <c r="G51" s="45">
        <v>0</v>
      </c>
      <c r="H51" s="45">
        <v>0.63</v>
      </c>
      <c r="I51" s="45">
        <v>2.06</v>
      </c>
    </row>
    <row r="52" spans="1:9" x14ac:dyDescent="0.2">
      <c r="A52" s="44">
        <v>42</v>
      </c>
      <c r="B52" s="45">
        <v>11.63</v>
      </c>
      <c r="C52" s="45">
        <v>0</v>
      </c>
      <c r="D52" s="45">
        <v>0.64</v>
      </c>
      <c r="E52" s="45">
        <v>2.09</v>
      </c>
      <c r="F52" s="45">
        <v>11.63</v>
      </c>
      <c r="G52" s="45">
        <v>0</v>
      </c>
      <c r="H52" s="45">
        <v>0.64</v>
      </c>
      <c r="I52" s="45">
        <v>2.09</v>
      </c>
    </row>
    <row r="53" spans="1:9" x14ac:dyDescent="0.2">
      <c r="A53" s="44">
        <v>43</v>
      </c>
      <c r="B53" s="45">
        <v>11.84</v>
      </c>
      <c r="C53" s="45">
        <v>0</v>
      </c>
      <c r="D53" s="45">
        <v>0.65</v>
      </c>
      <c r="E53" s="45">
        <v>2.12</v>
      </c>
      <c r="F53" s="45">
        <v>11.84</v>
      </c>
      <c r="G53" s="45">
        <v>0</v>
      </c>
      <c r="H53" s="45">
        <v>0.65</v>
      </c>
      <c r="I53" s="45">
        <v>2.12</v>
      </c>
    </row>
    <row r="54" spans="1:9" x14ac:dyDescent="0.2">
      <c r="A54" s="44">
        <v>44</v>
      </c>
      <c r="B54" s="45">
        <v>12.05</v>
      </c>
      <c r="C54" s="45">
        <v>0</v>
      </c>
      <c r="D54" s="45">
        <v>0.67</v>
      </c>
      <c r="E54" s="45">
        <v>2.15</v>
      </c>
      <c r="F54" s="45">
        <v>12.05</v>
      </c>
      <c r="G54" s="45">
        <v>0</v>
      </c>
      <c r="H54" s="45">
        <v>0.67</v>
      </c>
      <c r="I54" s="45">
        <v>2.15</v>
      </c>
    </row>
    <row r="55" spans="1:9" x14ac:dyDescent="0.2">
      <c r="A55" s="44">
        <v>45</v>
      </c>
      <c r="B55" s="45">
        <v>12.27</v>
      </c>
      <c r="C55" s="45">
        <v>0</v>
      </c>
      <c r="D55" s="45">
        <v>0.68</v>
      </c>
      <c r="E55" s="45">
        <v>2.1800000000000002</v>
      </c>
      <c r="F55" s="45">
        <v>12.27</v>
      </c>
      <c r="G55" s="45">
        <v>0</v>
      </c>
      <c r="H55" s="45">
        <v>0.68</v>
      </c>
      <c r="I55" s="45">
        <v>2.1800000000000002</v>
      </c>
    </row>
    <row r="56" spans="1:9" x14ac:dyDescent="0.2">
      <c r="A56" s="44">
        <v>46</v>
      </c>
      <c r="B56" s="45">
        <v>12.5</v>
      </c>
      <c r="C56" s="45">
        <v>0</v>
      </c>
      <c r="D56" s="45">
        <v>0.69</v>
      </c>
      <c r="E56" s="45">
        <v>2.21</v>
      </c>
      <c r="F56" s="45">
        <v>12.5</v>
      </c>
      <c r="G56" s="45">
        <v>0</v>
      </c>
      <c r="H56" s="45">
        <v>0.69</v>
      </c>
      <c r="I56" s="45">
        <v>2.21</v>
      </c>
    </row>
    <row r="57" spans="1:9" x14ac:dyDescent="0.2">
      <c r="A57" s="44">
        <v>47</v>
      </c>
      <c r="B57" s="45">
        <v>12.73</v>
      </c>
      <c r="C57" s="45">
        <v>0</v>
      </c>
      <c r="D57" s="45">
        <v>0.71</v>
      </c>
      <c r="E57" s="45">
        <v>2.23</v>
      </c>
      <c r="F57" s="45">
        <v>12.73</v>
      </c>
      <c r="G57" s="45">
        <v>0</v>
      </c>
      <c r="H57" s="45">
        <v>0.71</v>
      </c>
      <c r="I57" s="45">
        <v>2.23</v>
      </c>
    </row>
    <row r="58" spans="1:9" x14ac:dyDescent="0.2">
      <c r="A58" s="44">
        <v>48</v>
      </c>
      <c r="B58" s="45">
        <v>12.97</v>
      </c>
      <c r="C58" s="45">
        <v>0</v>
      </c>
      <c r="D58" s="45">
        <v>0.72</v>
      </c>
      <c r="E58" s="45">
        <v>2.2599999999999998</v>
      </c>
      <c r="F58" s="45">
        <v>12.97</v>
      </c>
      <c r="G58" s="45">
        <v>0</v>
      </c>
      <c r="H58" s="45">
        <v>0.72</v>
      </c>
      <c r="I58" s="45">
        <v>2.2599999999999998</v>
      </c>
    </row>
    <row r="59" spans="1:9" x14ac:dyDescent="0.2">
      <c r="A59" s="44">
        <v>49</v>
      </c>
      <c r="B59" s="45">
        <v>13.21</v>
      </c>
      <c r="C59" s="45">
        <v>0</v>
      </c>
      <c r="D59" s="45">
        <v>0.74</v>
      </c>
      <c r="E59" s="45">
        <v>2.2799999999999998</v>
      </c>
      <c r="F59" s="45">
        <v>13.21</v>
      </c>
      <c r="G59" s="45">
        <v>0</v>
      </c>
      <c r="H59" s="45">
        <v>0.74</v>
      </c>
      <c r="I59" s="45">
        <v>2.2799999999999998</v>
      </c>
    </row>
    <row r="60" spans="1:9" x14ac:dyDescent="0.2">
      <c r="A60" s="44">
        <v>50</v>
      </c>
      <c r="B60" s="45">
        <v>13.46</v>
      </c>
      <c r="C60" s="45">
        <v>0</v>
      </c>
      <c r="D60" s="45">
        <v>0.75</v>
      </c>
      <c r="E60" s="45">
        <v>2.31</v>
      </c>
      <c r="F60" s="45">
        <v>13.46</v>
      </c>
      <c r="G60" s="45">
        <v>0</v>
      </c>
      <c r="H60" s="45">
        <v>0.75</v>
      </c>
      <c r="I60" s="45">
        <v>2.31</v>
      </c>
    </row>
    <row r="61" spans="1:9" x14ac:dyDescent="0.2">
      <c r="A61" s="44">
        <v>51</v>
      </c>
      <c r="B61" s="45">
        <v>13.72</v>
      </c>
      <c r="C61" s="45">
        <v>0</v>
      </c>
      <c r="D61" s="45">
        <v>0.77</v>
      </c>
      <c r="E61" s="45">
        <v>2.33</v>
      </c>
      <c r="F61" s="45">
        <v>13.72</v>
      </c>
      <c r="G61" s="45">
        <v>0</v>
      </c>
      <c r="H61" s="45">
        <v>0.77</v>
      </c>
      <c r="I61" s="45">
        <v>2.33</v>
      </c>
    </row>
    <row r="62" spans="1:9" x14ac:dyDescent="0.2">
      <c r="A62" s="44">
        <v>52</v>
      </c>
      <c r="B62" s="45">
        <v>13.98</v>
      </c>
      <c r="C62" s="45">
        <v>0</v>
      </c>
      <c r="D62" s="45">
        <v>0.78</v>
      </c>
      <c r="E62" s="45">
        <v>2.35</v>
      </c>
      <c r="F62" s="45">
        <v>13.98</v>
      </c>
      <c r="G62" s="45">
        <v>0</v>
      </c>
      <c r="H62" s="45">
        <v>0.78</v>
      </c>
      <c r="I62" s="45">
        <v>2.35</v>
      </c>
    </row>
    <row r="63" spans="1:9" x14ac:dyDescent="0.2">
      <c r="A63" s="44">
        <v>53</v>
      </c>
      <c r="B63" s="45">
        <v>14.25</v>
      </c>
      <c r="C63" s="45">
        <v>0</v>
      </c>
      <c r="D63" s="45">
        <v>0.8</v>
      </c>
      <c r="E63" s="45">
        <v>2.37</v>
      </c>
      <c r="F63" s="45">
        <v>14.25</v>
      </c>
      <c r="G63" s="45">
        <v>0</v>
      </c>
      <c r="H63" s="45">
        <v>0.8</v>
      </c>
      <c r="I63" s="45">
        <v>2.37</v>
      </c>
    </row>
    <row r="64" spans="1:9" x14ac:dyDescent="0.2">
      <c r="A64" s="44">
        <v>54</v>
      </c>
      <c r="B64" s="45">
        <v>14.53</v>
      </c>
      <c r="C64" s="45">
        <v>0</v>
      </c>
      <c r="D64" s="45">
        <v>0.81</v>
      </c>
      <c r="E64" s="45">
        <v>2.39</v>
      </c>
      <c r="F64" s="45">
        <v>14.53</v>
      </c>
      <c r="G64" s="45">
        <v>0</v>
      </c>
      <c r="H64" s="45">
        <v>0.81</v>
      </c>
      <c r="I64" s="45">
        <v>2.39</v>
      </c>
    </row>
    <row r="65" spans="1:9" x14ac:dyDescent="0.2">
      <c r="A65" s="44">
        <v>55</v>
      </c>
      <c r="B65" s="45">
        <v>14.82</v>
      </c>
      <c r="C65" s="45">
        <v>0</v>
      </c>
      <c r="D65" s="45">
        <v>0.83</v>
      </c>
      <c r="E65" s="45">
        <v>2.41</v>
      </c>
      <c r="F65" s="45">
        <v>14.82</v>
      </c>
      <c r="G65" s="45">
        <v>0</v>
      </c>
      <c r="H65" s="45">
        <v>0.83</v>
      </c>
      <c r="I65" s="45">
        <v>2.41</v>
      </c>
    </row>
    <row r="66" spans="1:9" x14ac:dyDescent="0.2">
      <c r="A66" s="44">
        <v>56</v>
      </c>
      <c r="B66" s="45">
        <v>15.12</v>
      </c>
      <c r="C66" s="45">
        <v>0</v>
      </c>
      <c r="D66" s="45">
        <v>0.85</v>
      </c>
      <c r="E66" s="45">
        <v>2.42</v>
      </c>
      <c r="F66" s="45">
        <v>15.12</v>
      </c>
      <c r="G66" s="45">
        <v>0</v>
      </c>
      <c r="H66" s="45">
        <v>0.85</v>
      </c>
      <c r="I66" s="45">
        <v>2.42</v>
      </c>
    </row>
    <row r="67" spans="1:9" x14ac:dyDescent="0.2">
      <c r="A67" s="44">
        <v>57</v>
      </c>
      <c r="B67" s="45">
        <v>15.43</v>
      </c>
      <c r="C67" s="45">
        <v>0</v>
      </c>
      <c r="D67" s="45">
        <v>0.86</v>
      </c>
      <c r="E67" s="45">
        <v>2.4300000000000002</v>
      </c>
      <c r="F67" s="45">
        <v>15.43</v>
      </c>
      <c r="G67" s="45">
        <v>0</v>
      </c>
      <c r="H67" s="45">
        <v>0.86</v>
      </c>
      <c r="I67" s="45">
        <v>2.4300000000000002</v>
      </c>
    </row>
    <row r="68" spans="1:9" x14ac:dyDescent="0.2">
      <c r="A68" s="44">
        <v>58</v>
      </c>
      <c r="B68" s="45">
        <v>15.75</v>
      </c>
      <c r="C68" s="45">
        <v>0</v>
      </c>
      <c r="D68" s="45">
        <v>0.88</v>
      </c>
      <c r="E68" s="45">
        <v>2.44</v>
      </c>
      <c r="F68" s="45">
        <v>15.75</v>
      </c>
      <c r="G68" s="45">
        <v>0</v>
      </c>
      <c r="H68" s="45">
        <v>0.88</v>
      </c>
      <c r="I68" s="45">
        <v>2.44</v>
      </c>
    </row>
    <row r="69" spans="1:9" x14ac:dyDescent="0.2">
      <c r="A69" s="44">
        <v>59</v>
      </c>
      <c r="B69" s="45">
        <v>16.079999999999998</v>
      </c>
      <c r="C69" s="45">
        <v>0</v>
      </c>
      <c r="D69" s="45">
        <v>0.9</v>
      </c>
      <c r="E69" s="45">
        <v>2.44</v>
      </c>
      <c r="F69" s="45">
        <v>16.079999999999998</v>
      </c>
      <c r="G69" s="45">
        <v>0</v>
      </c>
      <c r="H69" s="45">
        <v>0.9</v>
      </c>
      <c r="I69" s="45">
        <v>2.44</v>
      </c>
    </row>
    <row r="70" spans="1:9" x14ac:dyDescent="0.2">
      <c r="A70" s="44">
        <v>60</v>
      </c>
      <c r="B70" s="45">
        <v>16.420000000000002</v>
      </c>
      <c r="C70" s="45">
        <v>0</v>
      </c>
      <c r="D70" s="45">
        <v>0.91</v>
      </c>
      <c r="E70" s="45">
        <v>2.4500000000000002</v>
      </c>
      <c r="F70" s="45">
        <v>16.420000000000002</v>
      </c>
      <c r="G70" s="45">
        <v>0</v>
      </c>
      <c r="H70" s="45">
        <v>0.91</v>
      </c>
      <c r="I70" s="45">
        <v>2.4500000000000002</v>
      </c>
    </row>
    <row r="71" spans="1:9" x14ac:dyDescent="0.2">
      <c r="A71" s="44">
        <v>61</v>
      </c>
      <c r="B71" s="45">
        <v>16.78</v>
      </c>
      <c r="C71" s="45">
        <v>0</v>
      </c>
      <c r="D71" s="45">
        <v>0.93</v>
      </c>
      <c r="E71" s="45">
        <v>2.4500000000000002</v>
      </c>
      <c r="F71" s="45">
        <v>16.78</v>
      </c>
      <c r="G71" s="45">
        <v>0</v>
      </c>
      <c r="H71" s="45">
        <v>0.93</v>
      </c>
      <c r="I71" s="45">
        <v>2.4500000000000002</v>
      </c>
    </row>
    <row r="72" spans="1:9" x14ac:dyDescent="0.2">
      <c r="A72" s="44">
        <v>62</v>
      </c>
      <c r="B72" s="45">
        <v>17.149999999999999</v>
      </c>
      <c r="C72" s="45">
        <v>0</v>
      </c>
      <c r="D72" s="45">
        <v>0.95</v>
      </c>
      <c r="E72" s="45">
        <v>2.4500000000000002</v>
      </c>
      <c r="F72" s="45">
        <v>17.149999999999999</v>
      </c>
      <c r="G72" s="45">
        <v>0</v>
      </c>
      <c r="H72" s="45">
        <v>0.95</v>
      </c>
      <c r="I72" s="45">
        <v>2.4500000000000002</v>
      </c>
    </row>
    <row r="73" spans="1:9" x14ac:dyDescent="0.2">
      <c r="A73" s="44">
        <v>63</v>
      </c>
      <c r="B73" s="45">
        <v>17.53</v>
      </c>
      <c r="C73" s="45">
        <v>0</v>
      </c>
      <c r="D73" s="45">
        <v>0.97</v>
      </c>
      <c r="E73" s="45">
        <v>2.4500000000000002</v>
      </c>
      <c r="F73" s="45">
        <v>17.53</v>
      </c>
      <c r="G73" s="45">
        <v>0</v>
      </c>
      <c r="H73" s="45">
        <v>0.97</v>
      </c>
      <c r="I73" s="45">
        <v>2.4500000000000002</v>
      </c>
    </row>
    <row r="74" spans="1:9" x14ac:dyDescent="0.2">
      <c r="A74" s="44">
        <v>64</v>
      </c>
      <c r="B74" s="45">
        <v>17.93</v>
      </c>
      <c r="C74" s="45">
        <v>0</v>
      </c>
      <c r="D74" s="45">
        <v>0.99</v>
      </c>
      <c r="E74" s="45">
        <v>2.4500000000000002</v>
      </c>
      <c r="F74" s="45">
        <v>17.93</v>
      </c>
      <c r="G74" s="45">
        <v>0</v>
      </c>
      <c r="H74" s="45">
        <v>0.99</v>
      </c>
      <c r="I74" s="45">
        <v>2.4500000000000002</v>
      </c>
    </row>
    <row r="75" spans="1:9" x14ac:dyDescent="0.2">
      <c r="A75" s="44">
        <v>65</v>
      </c>
      <c r="B75" s="45">
        <v>17.829999999999998</v>
      </c>
      <c r="C75" s="45">
        <v>0</v>
      </c>
      <c r="D75" s="45">
        <v>1</v>
      </c>
      <c r="E75" s="45">
        <v>2.4500000000000002</v>
      </c>
      <c r="F75" s="45">
        <v>17.829999999999998</v>
      </c>
      <c r="G75" s="45">
        <v>0</v>
      </c>
      <c r="H75" s="45">
        <v>1</v>
      </c>
      <c r="I75" s="45">
        <v>2.4500000000000002</v>
      </c>
    </row>
    <row r="76" spans="1:9" x14ac:dyDescent="0.2">
      <c r="A76" s="44">
        <v>66</v>
      </c>
      <c r="B76" s="45">
        <v>17.22</v>
      </c>
      <c r="C76" s="45">
        <v>0</v>
      </c>
      <c r="D76" s="45">
        <v>1</v>
      </c>
      <c r="E76" s="45">
        <v>2.46</v>
      </c>
      <c r="F76" s="45">
        <v>17.22</v>
      </c>
      <c r="G76" s="45">
        <v>0</v>
      </c>
      <c r="H76" s="45">
        <v>1</v>
      </c>
      <c r="I76" s="45">
        <v>2.46</v>
      </c>
    </row>
    <row r="77" spans="1:9" x14ac:dyDescent="0.2">
      <c r="A77" s="44">
        <v>67</v>
      </c>
      <c r="B77" s="45">
        <v>16.600000000000001</v>
      </c>
      <c r="C77" s="45">
        <v>0</v>
      </c>
      <c r="D77" s="45">
        <v>1</v>
      </c>
      <c r="E77" s="45">
        <v>2.46</v>
      </c>
      <c r="F77" s="45">
        <v>16.600000000000001</v>
      </c>
      <c r="G77" s="45">
        <v>0</v>
      </c>
      <c r="H77" s="45">
        <v>1</v>
      </c>
      <c r="I77" s="45">
        <v>2.46</v>
      </c>
    </row>
    <row r="78" spans="1:9" x14ac:dyDescent="0.2">
      <c r="A78" s="44">
        <v>68</v>
      </c>
      <c r="B78" s="45">
        <v>15.99</v>
      </c>
      <c r="C78" s="45">
        <v>0</v>
      </c>
      <c r="D78" s="45">
        <v>1</v>
      </c>
      <c r="E78" s="45">
        <v>2.4700000000000002</v>
      </c>
      <c r="F78" s="45">
        <v>15.99</v>
      </c>
      <c r="G78" s="45">
        <v>0</v>
      </c>
      <c r="H78" s="45">
        <v>1</v>
      </c>
      <c r="I78" s="45">
        <v>2.4700000000000002</v>
      </c>
    </row>
    <row r="79" spans="1:9" x14ac:dyDescent="0.2">
      <c r="A79" s="44">
        <v>69</v>
      </c>
      <c r="B79" s="45">
        <v>15.37</v>
      </c>
      <c r="C79" s="45"/>
      <c r="D79" s="45">
        <v>1</v>
      </c>
      <c r="E79" s="45">
        <v>2.4700000000000002</v>
      </c>
      <c r="F79" s="45">
        <v>15.37</v>
      </c>
      <c r="G79" s="45"/>
      <c r="H79" s="45">
        <v>1</v>
      </c>
      <c r="I79" s="45">
        <v>2.4700000000000002</v>
      </c>
    </row>
    <row r="80" spans="1:9" x14ac:dyDescent="0.2">
      <c r="A80" s="44">
        <v>70</v>
      </c>
      <c r="B80" s="45">
        <v>14.77</v>
      </c>
      <c r="C80" s="45"/>
      <c r="D80" s="45">
        <v>1</v>
      </c>
      <c r="E80" s="45">
        <v>2.46</v>
      </c>
      <c r="F80" s="45">
        <v>14.77</v>
      </c>
      <c r="G80" s="45"/>
      <c r="H80" s="45">
        <v>1</v>
      </c>
      <c r="I80" s="45">
        <v>2.46</v>
      </c>
    </row>
    <row r="81" spans="1:9" x14ac:dyDescent="0.2">
      <c r="A81" s="44">
        <v>71</v>
      </c>
      <c r="B81" s="45">
        <v>14.16</v>
      </c>
      <c r="C81" s="45"/>
      <c r="D81" s="45">
        <v>1</v>
      </c>
      <c r="E81" s="45">
        <v>2.4500000000000002</v>
      </c>
      <c r="F81" s="45">
        <v>14.16</v>
      </c>
      <c r="G81" s="45"/>
      <c r="H81" s="45">
        <v>1</v>
      </c>
      <c r="I81" s="45">
        <v>2.4500000000000002</v>
      </c>
    </row>
    <row r="82" spans="1:9" x14ac:dyDescent="0.2">
      <c r="A82" s="44">
        <v>72</v>
      </c>
      <c r="B82" s="45">
        <v>13.55</v>
      </c>
      <c r="C82" s="45"/>
      <c r="D82" s="45">
        <v>1</v>
      </c>
      <c r="E82" s="45">
        <v>2.44</v>
      </c>
      <c r="F82" s="45">
        <v>13.55</v>
      </c>
      <c r="G82" s="45"/>
      <c r="H82" s="45">
        <v>1</v>
      </c>
      <c r="I82" s="45">
        <v>2.44</v>
      </c>
    </row>
    <row r="83" spans="1:9" x14ac:dyDescent="0.2">
      <c r="A83" s="44">
        <v>73</v>
      </c>
      <c r="B83" s="45">
        <v>12.95</v>
      </c>
      <c r="C83" s="45"/>
      <c r="D83" s="45">
        <v>1</v>
      </c>
      <c r="E83" s="45">
        <v>2.4300000000000002</v>
      </c>
      <c r="F83" s="45">
        <v>12.95</v>
      </c>
      <c r="G83" s="45"/>
      <c r="H83" s="45">
        <v>1</v>
      </c>
      <c r="I83" s="45">
        <v>2.4300000000000002</v>
      </c>
    </row>
    <row r="84" spans="1:9" x14ac:dyDescent="0.2">
      <c r="A84" s="44">
        <v>74</v>
      </c>
      <c r="B84" s="45">
        <v>12.35</v>
      </c>
      <c r="C84" s="45"/>
      <c r="D84" s="45">
        <v>1</v>
      </c>
      <c r="E84" s="45">
        <v>2.41</v>
      </c>
      <c r="F84" s="45">
        <v>12.35</v>
      </c>
      <c r="G84" s="45"/>
      <c r="H84" s="45">
        <v>1</v>
      </c>
      <c r="I84" s="45">
        <v>2.41</v>
      </c>
    </row>
    <row r="85" spans="1:9" x14ac:dyDescent="0.2">
      <c r="A85" s="44">
        <v>75</v>
      </c>
      <c r="B85" s="45">
        <v>11.75</v>
      </c>
      <c r="C85" s="45"/>
      <c r="D85" s="45">
        <v>1</v>
      </c>
      <c r="E85" s="45">
        <v>2.38</v>
      </c>
      <c r="F85" s="45">
        <v>11.75</v>
      </c>
      <c r="G85" s="45"/>
      <c r="H85" s="45">
        <v>1</v>
      </c>
      <c r="I85" s="45">
        <v>2.38</v>
      </c>
    </row>
  </sheetData>
  <sheetProtection algorithmName="SHA-512" hashValue="MrdTJy7Co3mfqn9yzE7ESR7j51yTFONpGP9a/NoxxArflyZolLuaoKFPwsNO1D2n+xjjZxTML8cxYn3OUZ+4eg==" saltValue="9DbIH3BVYwjDzWFe9lbArg==" spinCount="100000" sheet="1" objects="1" scenarios="1"/>
  <conditionalFormatting sqref="A6:A21">
    <cfRule type="expression" dxfId="989" priority="11" stopIfTrue="1">
      <formula>MOD(ROW(),2)=0</formula>
    </cfRule>
    <cfRule type="expression" dxfId="988" priority="12" stopIfTrue="1">
      <formula>MOD(ROW(),2)&lt;&gt;0</formula>
    </cfRule>
  </conditionalFormatting>
  <conditionalFormatting sqref="A26:A85">
    <cfRule type="expression" dxfId="987" priority="15" stopIfTrue="1">
      <formula>MOD(ROW(),2)=0</formula>
    </cfRule>
    <cfRule type="expression" dxfId="986" priority="16" stopIfTrue="1">
      <formula>MOD(ROW(),2)&lt;&gt;0</formula>
    </cfRule>
  </conditionalFormatting>
  <conditionalFormatting sqref="B18:B19">
    <cfRule type="expression" dxfId="985" priority="1" stopIfTrue="1">
      <formula>MOD(ROW(),2)=0</formula>
    </cfRule>
    <cfRule type="expression" dxfId="984" priority="2" stopIfTrue="1">
      <formula>MOD(ROW(),2)&lt;&gt;0</formula>
    </cfRule>
  </conditionalFormatting>
  <conditionalFormatting sqref="B6:I17 C18:I19 B20:I21">
    <cfRule type="expression" dxfId="983" priority="13" stopIfTrue="1">
      <formula>MOD(ROW(),2)=0</formula>
    </cfRule>
    <cfRule type="expression" dxfId="982" priority="14" stopIfTrue="1">
      <formula>MOD(ROW(),2)&lt;&gt;0</formula>
    </cfRule>
  </conditionalFormatting>
  <conditionalFormatting sqref="B26:I85">
    <cfRule type="expression" dxfId="981" priority="17" stopIfTrue="1">
      <formula>MOD(ROW(),2)=0</formula>
    </cfRule>
    <cfRule type="expression" dxfId="980" priority="18" stopIfTrue="1">
      <formula>MOD(ROW(),2)&lt;&gt;0</formula>
    </cfRule>
  </conditionalFormatting>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7DA16-B33E-4CC2-A9D7-4F1AC30D2859}">
  <sheetPr codeName="Sheet15"/>
  <dimension ref="A1:E85"/>
  <sheetViews>
    <sheetView showGridLines="0" workbookViewId="0">
      <selection activeCell="A6" sqref="A6"/>
    </sheetView>
  </sheetViews>
  <sheetFormatPr defaultRowHeight="12.75" x14ac:dyDescent="0.2"/>
  <cols>
    <col min="1" max="1" width="31.5703125" customWidth="1"/>
    <col min="2" max="5" width="22.5703125" customWidth="1"/>
  </cols>
  <sheetData>
    <row r="1" spans="1:5" s="1" customFormat="1" ht="20.25" x14ac:dyDescent="0.3">
      <c r="A1" s="2" t="s">
        <v>0</v>
      </c>
    </row>
    <row r="2" spans="1:5" s="1" customFormat="1" ht="15.75" x14ac:dyDescent="0.25">
      <c r="A2" s="30" t="s">
        <v>1</v>
      </c>
      <c r="B2" s="3" t="str">
        <f>wb_title</f>
        <v>PCSPS_EW - Consolidated Factor Spreadsheet</v>
      </c>
    </row>
    <row r="3" spans="1:5" s="1" customFormat="1" ht="15.75" x14ac:dyDescent="0.25">
      <c r="A3" s="30" t="s">
        <v>2</v>
      </c>
      <c r="B3" s="3" t="str">
        <f>TABLE_FACTOR_TYPE_1 &amp; " - x-" &amp; TABLE_SERIES_NUMBER_1</f>
        <v>CETV - x-209</v>
      </c>
    </row>
    <row r="6" spans="1:5" x14ac:dyDescent="0.2">
      <c r="A6" s="41" t="s">
        <v>540</v>
      </c>
      <c r="B6" s="49" t="s">
        <v>541</v>
      </c>
      <c r="C6" s="49"/>
      <c r="D6" s="49"/>
      <c r="E6" s="49"/>
    </row>
    <row r="7" spans="1:5" x14ac:dyDescent="0.2">
      <c r="A7" s="41" t="s">
        <v>542</v>
      </c>
      <c r="B7" s="49" t="s">
        <v>32</v>
      </c>
      <c r="C7" s="49"/>
      <c r="D7" s="49"/>
      <c r="E7" s="49"/>
    </row>
    <row r="8" spans="1:5" x14ac:dyDescent="0.2">
      <c r="A8" s="41" t="s">
        <v>112</v>
      </c>
      <c r="B8" s="49" t="s">
        <v>152</v>
      </c>
      <c r="C8" s="49"/>
      <c r="D8" s="49"/>
      <c r="E8" s="49"/>
    </row>
    <row r="9" spans="1:5" x14ac:dyDescent="0.2">
      <c r="A9" s="41" t="s">
        <v>113</v>
      </c>
      <c r="B9" s="49" t="s">
        <v>126</v>
      </c>
      <c r="C9" s="49"/>
      <c r="D9" s="49"/>
      <c r="E9" s="49"/>
    </row>
    <row r="10" spans="1:5" x14ac:dyDescent="0.2">
      <c r="A10" s="41" t="s">
        <v>6</v>
      </c>
      <c r="B10" s="49" t="s">
        <v>153</v>
      </c>
      <c r="C10" s="49"/>
      <c r="D10" s="49"/>
      <c r="E10" s="49"/>
    </row>
    <row r="11" spans="1:5" x14ac:dyDescent="0.2">
      <c r="A11" s="41" t="s">
        <v>114</v>
      </c>
      <c r="B11" s="49" t="s">
        <v>128</v>
      </c>
      <c r="C11" s="49"/>
      <c r="D11" s="49"/>
      <c r="E11" s="49"/>
    </row>
    <row r="12" spans="1:5" x14ac:dyDescent="0.2">
      <c r="A12" s="41" t="s">
        <v>115</v>
      </c>
      <c r="B12" s="49" t="s">
        <v>129</v>
      </c>
      <c r="C12" s="49"/>
      <c r="D12" s="49"/>
      <c r="E12" s="49"/>
    </row>
    <row r="13" spans="1:5" x14ac:dyDescent="0.2">
      <c r="A13" s="41" t="s">
        <v>543</v>
      </c>
      <c r="B13" s="49">
        <v>1</v>
      </c>
      <c r="C13" s="49"/>
      <c r="D13" s="49"/>
      <c r="E13" s="49"/>
    </row>
    <row r="14" spans="1:5" x14ac:dyDescent="0.2">
      <c r="A14" s="41" t="s">
        <v>117</v>
      </c>
      <c r="B14" s="49">
        <v>209</v>
      </c>
      <c r="C14" s="49"/>
      <c r="D14" s="49"/>
      <c r="E14" s="49"/>
    </row>
    <row r="15" spans="1:5" x14ac:dyDescent="0.2">
      <c r="A15" s="41" t="s">
        <v>544</v>
      </c>
      <c r="B15" s="49" t="s">
        <v>154</v>
      </c>
      <c r="C15" s="49"/>
      <c r="D15" s="49"/>
      <c r="E15" s="49"/>
    </row>
    <row r="16" spans="1:5" x14ac:dyDescent="0.2">
      <c r="A16" s="41" t="s">
        <v>119</v>
      </c>
      <c r="B16" s="49" t="s">
        <v>155</v>
      </c>
      <c r="C16" s="49"/>
      <c r="D16" s="49"/>
      <c r="E16" s="49"/>
    </row>
    <row r="17" spans="1:5" x14ac:dyDescent="0.2">
      <c r="A17" s="42" t="s">
        <v>545</v>
      </c>
      <c r="B17" s="49"/>
      <c r="C17" s="49"/>
      <c r="D17" s="49"/>
      <c r="E17" s="49"/>
    </row>
    <row r="18" spans="1:5" x14ac:dyDescent="0.2">
      <c r="A18" s="41" t="s">
        <v>121</v>
      </c>
      <c r="B18" s="50">
        <v>46171</v>
      </c>
      <c r="C18" s="50"/>
      <c r="D18" s="50"/>
      <c r="E18" s="50"/>
    </row>
    <row r="19" spans="1:5" x14ac:dyDescent="0.2">
      <c r="A19" s="41" t="s">
        <v>122</v>
      </c>
      <c r="B19" s="50">
        <v>46161</v>
      </c>
      <c r="C19" s="49"/>
      <c r="D19" s="49"/>
      <c r="E19" s="49"/>
    </row>
    <row r="20" spans="1:5" x14ac:dyDescent="0.2">
      <c r="A20" s="41" t="s">
        <v>123</v>
      </c>
      <c r="B20" s="49" t="s">
        <v>132</v>
      </c>
      <c r="C20" s="49"/>
      <c r="D20" s="49"/>
      <c r="E20" s="49"/>
    </row>
    <row r="21" spans="1:5" x14ac:dyDescent="0.2">
      <c r="A21" s="41" t="s">
        <v>546</v>
      </c>
      <c r="B21" s="49" t="s">
        <v>45</v>
      </c>
      <c r="C21" s="49"/>
      <c r="D21" s="49"/>
      <c r="E21" s="49"/>
    </row>
    <row r="23" spans="1:5" x14ac:dyDescent="0.2">
      <c r="A23" s="23" t="str">
        <f>HYPERLINK("#'Factor List'!A1", "Back to Factor List")</f>
        <v>Back to Factor List</v>
      </c>
      <c r="B23" s="23" t="str">
        <f>HYPERLINK("#'Assumptions'!A1", "Assumptions")</f>
        <v>Assumptions</v>
      </c>
    </row>
    <row r="26" spans="1:5" s="55" customFormat="1" ht="25.5" x14ac:dyDescent="0.2">
      <c r="A26" s="54" t="s">
        <v>174</v>
      </c>
      <c r="B26" s="54" t="s">
        <v>547</v>
      </c>
      <c r="C26" s="54" t="s">
        <v>548</v>
      </c>
      <c r="D26" s="54" t="s">
        <v>549</v>
      </c>
      <c r="E26" s="54" t="s">
        <v>550</v>
      </c>
    </row>
    <row r="27" spans="1:5" x14ac:dyDescent="0.2">
      <c r="A27" s="44">
        <v>17</v>
      </c>
      <c r="B27" s="45">
        <v>2.93</v>
      </c>
      <c r="C27" s="45">
        <v>0.51</v>
      </c>
      <c r="D27" s="45">
        <v>2.93</v>
      </c>
      <c r="E27" s="45">
        <v>0.51</v>
      </c>
    </row>
    <row r="28" spans="1:5" x14ac:dyDescent="0.2">
      <c r="A28" s="44">
        <v>18</v>
      </c>
      <c r="B28" s="45">
        <v>3.04</v>
      </c>
      <c r="C28" s="45">
        <v>0.54</v>
      </c>
      <c r="D28" s="45">
        <v>3.04</v>
      </c>
      <c r="E28" s="45">
        <v>0.54</v>
      </c>
    </row>
    <row r="29" spans="1:5" x14ac:dyDescent="0.2">
      <c r="A29" s="44">
        <v>19</v>
      </c>
      <c r="B29" s="45">
        <v>3.15</v>
      </c>
      <c r="C29" s="45">
        <v>0.56999999999999995</v>
      </c>
      <c r="D29" s="45">
        <v>3.15</v>
      </c>
      <c r="E29" s="45">
        <v>0.56999999999999995</v>
      </c>
    </row>
    <row r="30" spans="1:5" x14ac:dyDescent="0.2">
      <c r="A30" s="44">
        <v>20</v>
      </c>
      <c r="B30" s="45">
        <v>3.27</v>
      </c>
      <c r="C30" s="45">
        <v>0.59</v>
      </c>
      <c r="D30" s="45">
        <v>3.27</v>
      </c>
      <c r="E30" s="45">
        <v>0.59</v>
      </c>
    </row>
    <row r="31" spans="1:5" x14ac:dyDescent="0.2">
      <c r="A31" s="44">
        <v>21</v>
      </c>
      <c r="B31" s="45">
        <v>3.4</v>
      </c>
      <c r="C31" s="45">
        <v>0.62</v>
      </c>
      <c r="D31" s="45">
        <v>3.4</v>
      </c>
      <c r="E31" s="45">
        <v>0.62</v>
      </c>
    </row>
    <row r="32" spans="1:5" x14ac:dyDescent="0.2">
      <c r="A32" s="44">
        <v>22</v>
      </c>
      <c r="B32" s="45">
        <v>3.53</v>
      </c>
      <c r="C32" s="45">
        <v>0.64</v>
      </c>
      <c r="D32" s="45">
        <v>3.53</v>
      </c>
      <c r="E32" s="45">
        <v>0.64</v>
      </c>
    </row>
    <row r="33" spans="1:5" x14ac:dyDescent="0.2">
      <c r="A33" s="44">
        <v>23</v>
      </c>
      <c r="B33" s="45">
        <v>3.66</v>
      </c>
      <c r="C33" s="45">
        <v>0.67</v>
      </c>
      <c r="D33" s="45">
        <v>3.66</v>
      </c>
      <c r="E33" s="45">
        <v>0.67</v>
      </c>
    </row>
    <row r="34" spans="1:5" x14ac:dyDescent="0.2">
      <c r="A34" s="44">
        <v>24</v>
      </c>
      <c r="B34" s="45">
        <v>3.8</v>
      </c>
      <c r="C34" s="45">
        <v>0.69</v>
      </c>
      <c r="D34" s="45">
        <v>3.8</v>
      </c>
      <c r="E34" s="45">
        <v>0.69</v>
      </c>
    </row>
    <row r="35" spans="1:5" x14ac:dyDescent="0.2">
      <c r="A35" s="44">
        <v>25</v>
      </c>
      <c r="B35" s="45">
        <v>3.95</v>
      </c>
      <c r="C35" s="45">
        <v>0.72</v>
      </c>
      <c r="D35" s="45">
        <v>3.95</v>
      </c>
      <c r="E35" s="45">
        <v>0.72</v>
      </c>
    </row>
    <row r="36" spans="1:5" x14ac:dyDescent="0.2">
      <c r="A36" s="44">
        <v>26</v>
      </c>
      <c r="B36" s="45">
        <v>4.0999999999999996</v>
      </c>
      <c r="C36" s="45">
        <v>0.75</v>
      </c>
      <c r="D36" s="45">
        <v>4.0999999999999996</v>
      </c>
      <c r="E36" s="45">
        <v>0.75</v>
      </c>
    </row>
    <row r="37" spans="1:5" x14ac:dyDescent="0.2">
      <c r="A37" s="44">
        <v>27</v>
      </c>
      <c r="B37" s="45">
        <v>4.25</v>
      </c>
      <c r="C37" s="45">
        <v>0.77</v>
      </c>
      <c r="D37" s="45">
        <v>4.25</v>
      </c>
      <c r="E37" s="45">
        <v>0.77</v>
      </c>
    </row>
    <row r="38" spans="1:5" x14ac:dyDescent="0.2">
      <c r="A38" s="44">
        <v>28</v>
      </c>
      <c r="B38" s="45">
        <v>4.41</v>
      </c>
      <c r="C38" s="45">
        <v>0.8</v>
      </c>
      <c r="D38" s="45">
        <v>4.41</v>
      </c>
      <c r="E38" s="45">
        <v>0.8</v>
      </c>
    </row>
    <row r="39" spans="1:5" x14ac:dyDescent="0.2">
      <c r="A39" s="44">
        <v>29</v>
      </c>
      <c r="B39" s="45">
        <v>4.58</v>
      </c>
      <c r="C39" s="45">
        <v>0.83</v>
      </c>
      <c r="D39" s="45">
        <v>4.58</v>
      </c>
      <c r="E39" s="45">
        <v>0.83</v>
      </c>
    </row>
    <row r="40" spans="1:5" x14ac:dyDescent="0.2">
      <c r="A40" s="44">
        <v>30</v>
      </c>
      <c r="B40" s="45">
        <v>4.75</v>
      </c>
      <c r="C40" s="45">
        <v>0.87</v>
      </c>
      <c r="D40" s="45">
        <v>4.75</v>
      </c>
      <c r="E40" s="45">
        <v>0.87</v>
      </c>
    </row>
    <row r="41" spans="1:5" x14ac:dyDescent="0.2">
      <c r="A41" s="44">
        <v>31</v>
      </c>
      <c r="B41" s="45">
        <v>4.9400000000000004</v>
      </c>
      <c r="C41" s="45">
        <v>0.9</v>
      </c>
      <c r="D41" s="45">
        <v>4.9400000000000004</v>
      </c>
      <c r="E41" s="45">
        <v>0.9</v>
      </c>
    </row>
    <row r="42" spans="1:5" x14ac:dyDescent="0.2">
      <c r="A42" s="44">
        <v>32</v>
      </c>
      <c r="B42" s="45">
        <v>5.12</v>
      </c>
      <c r="C42" s="45">
        <v>0.93</v>
      </c>
      <c r="D42" s="45">
        <v>5.12</v>
      </c>
      <c r="E42" s="45">
        <v>0.93</v>
      </c>
    </row>
    <row r="43" spans="1:5" x14ac:dyDescent="0.2">
      <c r="A43" s="44">
        <v>33</v>
      </c>
      <c r="B43" s="45">
        <v>5.32</v>
      </c>
      <c r="C43" s="45">
        <v>0.97</v>
      </c>
      <c r="D43" s="45">
        <v>5.32</v>
      </c>
      <c r="E43" s="45">
        <v>0.97</v>
      </c>
    </row>
    <row r="44" spans="1:5" x14ac:dyDescent="0.2">
      <c r="A44" s="44">
        <v>34</v>
      </c>
      <c r="B44" s="45">
        <v>5.52</v>
      </c>
      <c r="C44" s="45">
        <v>1.01</v>
      </c>
      <c r="D44" s="45">
        <v>5.52</v>
      </c>
      <c r="E44" s="45">
        <v>1.01</v>
      </c>
    </row>
    <row r="45" spans="1:5" x14ac:dyDescent="0.2">
      <c r="A45" s="44">
        <v>35</v>
      </c>
      <c r="B45" s="45">
        <v>5.73</v>
      </c>
      <c r="C45" s="45">
        <v>1.04</v>
      </c>
      <c r="D45" s="45">
        <v>5.73</v>
      </c>
      <c r="E45" s="45">
        <v>1.04</v>
      </c>
    </row>
    <row r="46" spans="1:5" x14ac:dyDescent="0.2">
      <c r="A46" s="44">
        <v>36</v>
      </c>
      <c r="B46" s="45">
        <v>5.95</v>
      </c>
      <c r="C46" s="45">
        <v>1.08</v>
      </c>
      <c r="D46" s="45">
        <v>5.95</v>
      </c>
      <c r="E46" s="45">
        <v>1.08</v>
      </c>
    </row>
    <row r="47" spans="1:5" x14ac:dyDescent="0.2">
      <c r="A47" s="44">
        <v>37</v>
      </c>
      <c r="B47" s="45">
        <v>6.17</v>
      </c>
      <c r="C47" s="45">
        <v>1.1200000000000001</v>
      </c>
      <c r="D47" s="45">
        <v>6.17</v>
      </c>
      <c r="E47" s="45">
        <v>1.1200000000000001</v>
      </c>
    </row>
    <row r="48" spans="1:5" x14ac:dyDescent="0.2">
      <c r="A48" s="44">
        <v>38</v>
      </c>
      <c r="B48" s="45">
        <v>6.41</v>
      </c>
      <c r="C48" s="45">
        <v>1.1599999999999999</v>
      </c>
      <c r="D48" s="45">
        <v>6.41</v>
      </c>
      <c r="E48" s="45">
        <v>1.1599999999999999</v>
      </c>
    </row>
    <row r="49" spans="1:5" x14ac:dyDescent="0.2">
      <c r="A49" s="44">
        <v>39</v>
      </c>
      <c r="B49" s="45">
        <v>6.65</v>
      </c>
      <c r="C49" s="45">
        <v>1.21</v>
      </c>
      <c r="D49" s="45">
        <v>6.65</v>
      </c>
      <c r="E49" s="45">
        <v>1.21</v>
      </c>
    </row>
    <row r="50" spans="1:5" x14ac:dyDescent="0.2">
      <c r="A50" s="44">
        <v>40</v>
      </c>
      <c r="B50" s="45">
        <v>6.91</v>
      </c>
      <c r="C50" s="45">
        <v>1.25</v>
      </c>
      <c r="D50" s="45">
        <v>6.91</v>
      </c>
      <c r="E50" s="45">
        <v>1.25</v>
      </c>
    </row>
    <row r="51" spans="1:5" x14ac:dyDescent="0.2">
      <c r="A51" s="44">
        <v>41</v>
      </c>
      <c r="B51" s="45">
        <v>7.17</v>
      </c>
      <c r="C51" s="45">
        <v>1.29</v>
      </c>
      <c r="D51" s="45">
        <v>7.17</v>
      </c>
      <c r="E51" s="45">
        <v>1.29</v>
      </c>
    </row>
    <row r="52" spans="1:5" x14ac:dyDescent="0.2">
      <c r="A52" s="44">
        <v>42</v>
      </c>
      <c r="B52" s="45">
        <v>7.45</v>
      </c>
      <c r="C52" s="45">
        <v>1.34</v>
      </c>
      <c r="D52" s="45">
        <v>7.45</v>
      </c>
      <c r="E52" s="45">
        <v>1.34</v>
      </c>
    </row>
    <row r="53" spans="1:5" x14ac:dyDescent="0.2">
      <c r="A53" s="44">
        <v>43</v>
      </c>
      <c r="B53" s="45">
        <v>7.74</v>
      </c>
      <c r="C53" s="45">
        <v>1.39</v>
      </c>
      <c r="D53" s="45">
        <v>7.74</v>
      </c>
      <c r="E53" s="45">
        <v>1.39</v>
      </c>
    </row>
    <row r="54" spans="1:5" x14ac:dyDescent="0.2">
      <c r="A54" s="44">
        <v>44</v>
      </c>
      <c r="B54" s="45">
        <v>8.0299999999999994</v>
      </c>
      <c r="C54" s="45">
        <v>1.43</v>
      </c>
      <c r="D54" s="45">
        <v>8.0299999999999994</v>
      </c>
      <c r="E54" s="45">
        <v>1.43</v>
      </c>
    </row>
    <row r="55" spans="1:5" x14ac:dyDescent="0.2">
      <c r="A55" s="44">
        <v>45</v>
      </c>
      <c r="B55" s="45">
        <v>8.34</v>
      </c>
      <c r="C55" s="45">
        <v>1.48</v>
      </c>
      <c r="D55" s="45">
        <v>8.34</v>
      </c>
      <c r="E55" s="45">
        <v>1.48</v>
      </c>
    </row>
    <row r="56" spans="1:5" x14ac:dyDescent="0.2">
      <c r="A56" s="44">
        <v>46</v>
      </c>
      <c r="B56" s="45">
        <v>8.67</v>
      </c>
      <c r="C56" s="45">
        <v>1.53</v>
      </c>
      <c r="D56" s="45">
        <v>8.67</v>
      </c>
      <c r="E56" s="45">
        <v>1.53</v>
      </c>
    </row>
    <row r="57" spans="1:5" x14ac:dyDescent="0.2">
      <c r="A57" s="44">
        <v>47</v>
      </c>
      <c r="B57" s="45">
        <v>9</v>
      </c>
      <c r="C57" s="45">
        <v>1.58</v>
      </c>
      <c r="D57" s="45">
        <v>9</v>
      </c>
      <c r="E57" s="45">
        <v>1.58</v>
      </c>
    </row>
    <row r="58" spans="1:5" x14ac:dyDescent="0.2">
      <c r="A58" s="44">
        <v>48</v>
      </c>
      <c r="B58" s="45">
        <v>9.36</v>
      </c>
      <c r="C58" s="45">
        <v>1.63</v>
      </c>
      <c r="D58" s="45">
        <v>9.36</v>
      </c>
      <c r="E58" s="45">
        <v>1.63</v>
      </c>
    </row>
    <row r="59" spans="1:5" x14ac:dyDescent="0.2">
      <c r="A59" s="44">
        <v>49</v>
      </c>
      <c r="B59" s="45">
        <v>9.7200000000000006</v>
      </c>
      <c r="C59" s="45">
        <v>1.68</v>
      </c>
      <c r="D59" s="45">
        <v>9.7200000000000006</v>
      </c>
      <c r="E59" s="45">
        <v>1.68</v>
      </c>
    </row>
    <row r="60" spans="1:5" x14ac:dyDescent="0.2">
      <c r="A60" s="44">
        <v>50</v>
      </c>
      <c r="B60" s="45">
        <v>10.1</v>
      </c>
      <c r="C60" s="45">
        <v>1.73</v>
      </c>
      <c r="D60" s="45">
        <v>10.1</v>
      </c>
      <c r="E60" s="45">
        <v>1.73</v>
      </c>
    </row>
    <row r="61" spans="1:5" x14ac:dyDescent="0.2">
      <c r="A61" s="44">
        <v>51</v>
      </c>
      <c r="B61" s="45">
        <v>10.5</v>
      </c>
      <c r="C61" s="45">
        <v>1.78</v>
      </c>
      <c r="D61" s="45">
        <v>10.5</v>
      </c>
      <c r="E61" s="45">
        <v>1.78</v>
      </c>
    </row>
    <row r="62" spans="1:5" x14ac:dyDescent="0.2">
      <c r="A62" s="44">
        <v>52</v>
      </c>
      <c r="B62" s="45">
        <v>10.91</v>
      </c>
      <c r="C62" s="45">
        <v>1.84</v>
      </c>
      <c r="D62" s="45">
        <v>10.91</v>
      </c>
      <c r="E62" s="45">
        <v>1.84</v>
      </c>
    </row>
    <row r="63" spans="1:5" x14ac:dyDescent="0.2">
      <c r="A63" s="44">
        <v>53</v>
      </c>
      <c r="B63" s="45">
        <v>11.35</v>
      </c>
      <c r="C63" s="45">
        <v>1.89</v>
      </c>
      <c r="D63" s="45">
        <v>11.35</v>
      </c>
      <c r="E63" s="45">
        <v>1.89</v>
      </c>
    </row>
    <row r="64" spans="1:5" x14ac:dyDescent="0.2">
      <c r="A64" s="44">
        <v>54</v>
      </c>
      <c r="B64" s="45">
        <v>11.8</v>
      </c>
      <c r="C64" s="45">
        <v>1.94</v>
      </c>
      <c r="D64" s="45">
        <v>11.8</v>
      </c>
      <c r="E64" s="45">
        <v>1.94</v>
      </c>
    </row>
    <row r="65" spans="1:5" x14ac:dyDescent="0.2">
      <c r="A65" s="44">
        <v>55</v>
      </c>
      <c r="B65" s="45">
        <v>12.28</v>
      </c>
      <c r="C65" s="45">
        <v>1.99</v>
      </c>
      <c r="D65" s="45">
        <v>12.28</v>
      </c>
      <c r="E65" s="45">
        <v>1.99</v>
      </c>
    </row>
    <row r="66" spans="1:5" x14ac:dyDescent="0.2">
      <c r="A66" s="44">
        <v>56</v>
      </c>
      <c r="B66" s="45">
        <v>12.78</v>
      </c>
      <c r="C66" s="45">
        <v>2.04</v>
      </c>
      <c r="D66" s="45">
        <v>12.78</v>
      </c>
      <c r="E66" s="45">
        <v>2.04</v>
      </c>
    </row>
    <row r="67" spans="1:5" x14ac:dyDescent="0.2">
      <c r="A67" s="44">
        <v>57</v>
      </c>
      <c r="B67" s="45">
        <v>13.3</v>
      </c>
      <c r="C67" s="45">
        <v>2.09</v>
      </c>
      <c r="D67" s="45">
        <v>13.3</v>
      </c>
      <c r="E67" s="45">
        <v>2.09</v>
      </c>
    </row>
    <row r="68" spans="1:5" x14ac:dyDescent="0.2">
      <c r="A68" s="44">
        <v>58</v>
      </c>
      <c r="B68" s="45">
        <v>13.85</v>
      </c>
      <c r="C68" s="45">
        <v>2.14</v>
      </c>
      <c r="D68" s="45">
        <v>13.85</v>
      </c>
      <c r="E68" s="45">
        <v>2.14</v>
      </c>
    </row>
    <row r="69" spans="1:5" x14ac:dyDescent="0.2">
      <c r="A69" s="44">
        <v>59</v>
      </c>
      <c r="B69" s="45">
        <v>14.42</v>
      </c>
      <c r="C69" s="45">
        <v>2.19</v>
      </c>
      <c r="D69" s="45">
        <v>14.42</v>
      </c>
      <c r="E69" s="45">
        <v>2.19</v>
      </c>
    </row>
    <row r="70" spans="1:5" x14ac:dyDescent="0.2">
      <c r="A70" s="44">
        <v>60</v>
      </c>
      <c r="B70" s="45">
        <v>15.02</v>
      </c>
      <c r="C70" s="45">
        <v>2.2400000000000002</v>
      </c>
      <c r="D70" s="45">
        <v>15.02</v>
      </c>
      <c r="E70" s="45">
        <v>2.2400000000000002</v>
      </c>
    </row>
    <row r="71" spans="1:5" x14ac:dyDescent="0.2">
      <c r="A71" s="44">
        <v>61</v>
      </c>
      <c r="B71" s="45">
        <v>15.66</v>
      </c>
      <c r="C71" s="45">
        <v>2.29</v>
      </c>
      <c r="D71" s="45">
        <v>15.66</v>
      </c>
      <c r="E71" s="45">
        <v>2.29</v>
      </c>
    </row>
    <row r="72" spans="1:5" x14ac:dyDescent="0.2">
      <c r="A72" s="44">
        <v>62</v>
      </c>
      <c r="B72" s="45">
        <v>16.32</v>
      </c>
      <c r="C72" s="45">
        <v>2.33</v>
      </c>
      <c r="D72" s="45">
        <v>16.32</v>
      </c>
      <c r="E72" s="45">
        <v>2.33</v>
      </c>
    </row>
    <row r="73" spans="1:5" x14ac:dyDescent="0.2">
      <c r="A73" s="44">
        <v>63</v>
      </c>
      <c r="B73" s="45">
        <v>17.02</v>
      </c>
      <c r="C73" s="45">
        <v>2.38</v>
      </c>
      <c r="D73" s="45">
        <v>17.02</v>
      </c>
      <c r="E73" s="45">
        <v>2.38</v>
      </c>
    </row>
    <row r="74" spans="1:5" x14ac:dyDescent="0.2">
      <c r="A74" s="44">
        <v>64</v>
      </c>
      <c r="B74" s="45">
        <v>17.760000000000002</v>
      </c>
      <c r="C74" s="45">
        <v>2.42</v>
      </c>
      <c r="D74" s="45">
        <v>17.760000000000002</v>
      </c>
      <c r="E74" s="45">
        <v>2.42</v>
      </c>
    </row>
    <row r="75" spans="1:5" x14ac:dyDescent="0.2">
      <c r="A75" s="44">
        <v>65</v>
      </c>
      <c r="B75" s="45">
        <v>17.829999999999998</v>
      </c>
      <c r="C75" s="45">
        <v>2.4500000000000002</v>
      </c>
      <c r="D75" s="45">
        <v>17.829999999999998</v>
      </c>
      <c r="E75" s="45">
        <v>2.4500000000000002</v>
      </c>
    </row>
    <row r="76" spans="1:5" x14ac:dyDescent="0.2">
      <c r="A76" s="44">
        <v>66</v>
      </c>
      <c r="B76" s="45">
        <v>17.22</v>
      </c>
      <c r="C76" s="45">
        <v>2.46</v>
      </c>
      <c r="D76" s="45">
        <v>17.22</v>
      </c>
      <c r="E76" s="45">
        <v>2.46</v>
      </c>
    </row>
    <row r="77" spans="1:5" x14ac:dyDescent="0.2">
      <c r="A77" s="44">
        <v>67</v>
      </c>
      <c r="B77" s="45">
        <v>16.600000000000001</v>
      </c>
      <c r="C77" s="45">
        <v>2.46</v>
      </c>
      <c r="D77" s="45">
        <v>16.600000000000001</v>
      </c>
      <c r="E77" s="45">
        <v>2.46</v>
      </c>
    </row>
    <row r="78" spans="1:5" x14ac:dyDescent="0.2">
      <c r="A78" s="44">
        <v>68</v>
      </c>
      <c r="B78" s="45">
        <v>15.99</v>
      </c>
      <c r="C78" s="45">
        <v>2.4700000000000002</v>
      </c>
      <c r="D78" s="45">
        <v>15.99</v>
      </c>
      <c r="E78" s="45">
        <v>2.4700000000000002</v>
      </c>
    </row>
    <row r="79" spans="1:5" x14ac:dyDescent="0.2">
      <c r="A79" s="44">
        <v>69</v>
      </c>
      <c r="B79" s="45">
        <v>15.37</v>
      </c>
      <c r="C79" s="45">
        <v>2.4700000000000002</v>
      </c>
      <c r="D79" s="45">
        <v>15.37</v>
      </c>
      <c r="E79" s="45">
        <v>2.4700000000000002</v>
      </c>
    </row>
    <row r="80" spans="1:5" x14ac:dyDescent="0.2">
      <c r="A80" s="44">
        <v>70</v>
      </c>
      <c r="B80" s="45">
        <v>14.77</v>
      </c>
      <c r="C80" s="45">
        <v>2.46</v>
      </c>
      <c r="D80" s="45">
        <v>14.77</v>
      </c>
      <c r="E80" s="45">
        <v>2.46</v>
      </c>
    </row>
    <row r="81" spans="1:5" x14ac:dyDescent="0.2">
      <c r="A81" s="44">
        <v>71</v>
      </c>
      <c r="B81" s="45">
        <v>14.16</v>
      </c>
      <c r="C81" s="45">
        <v>2.4500000000000002</v>
      </c>
      <c r="D81" s="45">
        <v>14.16</v>
      </c>
      <c r="E81" s="45">
        <v>2.4500000000000002</v>
      </c>
    </row>
    <row r="82" spans="1:5" x14ac:dyDescent="0.2">
      <c r="A82" s="44">
        <v>72</v>
      </c>
      <c r="B82" s="45">
        <v>13.55</v>
      </c>
      <c r="C82" s="45">
        <v>2.44</v>
      </c>
      <c r="D82" s="45">
        <v>13.55</v>
      </c>
      <c r="E82" s="45">
        <v>2.44</v>
      </c>
    </row>
    <row r="83" spans="1:5" x14ac:dyDescent="0.2">
      <c r="A83" s="44">
        <v>73</v>
      </c>
      <c r="B83" s="45">
        <v>12.95</v>
      </c>
      <c r="C83" s="45">
        <v>2.4300000000000002</v>
      </c>
      <c r="D83" s="45">
        <v>12.95</v>
      </c>
      <c r="E83" s="45">
        <v>2.4300000000000002</v>
      </c>
    </row>
    <row r="84" spans="1:5" x14ac:dyDescent="0.2">
      <c r="A84" s="44">
        <v>74</v>
      </c>
      <c r="B84" s="45">
        <v>12.35</v>
      </c>
      <c r="C84" s="45">
        <v>2.41</v>
      </c>
      <c r="D84" s="45">
        <v>12.35</v>
      </c>
      <c r="E84" s="45">
        <v>2.41</v>
      </c>
    </row>
    <row r="85" spans="1:5" x14ac:dyDescent="0.2">
      <c r="A85" s="44">
        <v>75</v>
      </c>
      <c r="B85" s="45">
        <v>11.75</v>
      </c>
      <c r="C85" s="45">
        <v>2.38</v>
      </c>
      <c r="D85" s="45">
        <v>11.75</v>
      </c>
      <c r="E85" s="45">
        <v>2.38</v>
      </c>
    </row>
  </sheetData>
  <sheetProtection algorithmName="SHA-512" hashValue="Anw5KaNTCvDZT/zB3iiGKqnwuLePcFs/YtAFMD1lk//XTNsb5k4ji+k2VGBZvOZ0KEUowkAuaAYyfVCIuPVKxQ==" saltValue="IIqshHVrjVm1sSdQaxchfw==" spinCount="100000" sheet="1" objects="1" scenarios="1"/>
  <conditionalFormatting sqref="A6:A21">
    <cfRule type="expression" dxfId="979" priority="11" stopIfTrue="1">
      <formula>MOD(ROW(),2)=0</formula>
    </cfRule>
    <cfRule type="expression" dxfId="978" priority="12" stopIfTrue="1">
      <formula>MOD(ROW(),2)&lt;&gt;0</formula>
    </cfRule>
  </conditionalFormatting>
  <conditionalFormatting sqref="A26:A85">
    <cfRule type="expression" dxfId="977" priority="15" stopIfTrue="1">
      <formula>MOD(ROW(),2)=0</formula>
    </cfRule>
    <cfRule type="expression" dxfId="976" priority="16" stopIfTrue="1">
      <formula>MOD(ROW(),2)&lt;&gt;0</formula>
    </cfRule>
  </conditionalFormatting>
  <conditionalFormatting sqref="B18:B19">
    <cfRule type="expression" dxfId="975" priority="1" stopIfTrue="1">
      <formula>MOD(ROW(),2)=0</formula>
    </cfRule>
    <cfRule type="expression" dxfId="974" priority="2" stopIfTrue="1">
      <formula>MOD(ROW(),2)&lt;&gt;0</formula>
    </cfRule>
  </conditionalFormatting>
  <conditionalFormatting sqref="B6:E17 C18:E19 B20:E21">
    <cfRule type="expression" dxfId="973" priority="13" stopIfTrue="1">
      <formula>MOD(ROW(),2)=0</formula>
    </cfRule>
    <cfRule type="expression" dxfId="972" priority="14" stopIfTrue="1">
      <formula>MOD(ROW(),2)&lt;&gt;0</formula>
    </cfRule>
  </conditionalFormatting>
  <conditionalFormatting sqref="B26:E85">
    <cfRule type="expression" dxfId="971" priority="17" stopIfTrue="1">
      <formula>MOD(ROW(),2)=0</formula>
    </cfRule>
    <cfRule type="expression" dxfId="970" priority="18" stopIfTrue="1">
      <formula>MOD(ROW(),2)&lt;&gt;0</formula>
    </cfRule>
  </conditionalFormatting>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6A12C-F4BE-459C-9056-B30B7217BA0E}">
  <sheetPr codeName="Sheet16"/>
  <dimension ref="A1:G85"/>
  <sheetViews>
    <sheetView showGridLines="0" workbookViewId="0">
      <selection activeCell="A6" sqref="A6"/>
    </sheetView>
  </sheetViews>
  <sheetFormatPr defaultRowHeight="12.75" x14ac:dyDescent="0.2"/>
  <cols>
    <col min="1" max="1" width="31.5703125" customWidth="1"/>
    <col min="2" max="7" width="22.5703125" customWidth="1"/>
  </cols>
  <sheetData>
    <row r="1" spans="1:7" s="1" customFormat="1" ht="20.25" x14ac:dyDescent="0.3">
      <c r="A1" s="2" t="s">
        <v>0</v>
      </c>
    </row>
    <row r="2" spans="1:7" s="1" customFormat="1" ht="15.75" x14ac:dyDescent="0.25">
      <c r="A2" s="30" t="s">
        <v>1</v>
      </c>
      <c r="B2" s="3" t="str">
        <f>wb_title</f>
        <v>PCSPS_EW - Consolidated Factor Spreadsheet</v>
      </c>
    </row>
    <row r="3" spans="1:7" s="1" customFormat="1" ht="15.75" x14ac:dyDescent="0.25">
      <c r="A3" s="30" t="s">
        <v>2</v>
      </c>
      <c r="B3" s="3" t="str">
        <f>TABLE_FACTOR_TYPE_1 &amp; " - x-" &amp; TABLE_SERIES_NUMBER_1</f>
        <v>CETV - x-211</v>
      </c>
    </row>
    <row r="6" spans="1:7" x14ac:dyDescent="0.2">
      <c r="A6" s="41" t="s">
        <v>540</v>
      </c>
      <c r="B6" s="49" t="s">
        <v>541</v>
      </c>
      <c r="C6" s="49"/>
      <c r="D6" s="49"/>
      <c r="E6" s="49"/>
      <c r="F6" s="49"/>
      <c r="G6" s="49"/>
    </row>
    <row r="7" spans="1:7" x14ac:dyDescent="0.2">
      <c r="A7" s="41" t="s">
        <v>542</v>
      </c>
      <c r="B7" s="49" t="s">
        <v>32</v>
      </c>
      <c r="C7" s="49"/>
      <c r="D7" s="49"/>
      <c r="E7" s="49"/>
      <c r="F7" s="49"/>
      <c r="G7" s="49"/>
    </row>
    <row r="8" spans="1:7" x14ac:dyDescent="0.2">
      <c r="A8" s="41" t="s">
        <v>112</v>
      </c>
      <c r="B8" s="49" t="s">
        <v>156</v>
      </c>
      <c r="C8" s="49"/>
      <c r="D8" s="49"/>
      <c r="E8" s="49"/>
      <c r="F8" s="49"/>
      <c r="G8" s="49"/>
    </row>
    <row r="9" spans="1:7" x14ac:dyDescent="0.2">
      <c r="A9" s="41" t="s">
        <v>113</v>
      </c>
      <c r="B9" s="49" t="s">
        <v>126</v>
      </c>
      <c r="C9" s="49"/>
      <c r="D9" s="49"/>
      <c r="E9" s="49"/>
      <c r="F9" s="49"/>
      <c r="G9" s="49"/>
    </row>
    <row r="10" spans="1:7" x14ac:dyDescent="0.2">
      <c r="A10" s="41" t="s">
        <v>6</v>
      </c>
      <c r="B10" s="49" t="s">
        <v>157</v>
      </c>
      <c r="C10" s="49"/>
      <c r="D10" s="49"/>
      <c r="E10" s="49"/>
      <c r="F10" s="49"/>
      <c r="G10" s="49"/>
    </row>
    <row r="11" spans="1:7" x14ac:dyDescent="0.2">
      <c r="A11" s="41" t="s">
        <v>114</v>
      </c>
      <c r="B11" s="49" t="s">
        <v>128</v>
      </c>
      <c r="C11" s="49"/>
      <c r="D11" s="49"/>
      <c r="E11" s="49"/>
      <c r="F11" s="49"/>
      <c r="G11" s="49"/>
    </row>
    <row r="12" spans="1:7" x14ac:dyDescent="0.2">
      <c r="A12" s="41" t="s">
        <v>115</v>
      </c>
      <c r="B12" s="49" t="s">
        <v>129</v>
      </c>
      <c r="C12" s="49"/>
      <c r="D12" s="49"/>
      <c r="E12" s="49"/>
      <c r="F12" s="49"/>
      <c r="G12" s="49"/>
    </row>
    <row r="13" spans="1:7" x14ac:dyDescent="0.2">
      <c r="A13" s="41" t="s">
        <v>543</v>
      </c>
      <c r="B13" s="49">
        <v>1</v>
      </c>
      <c r="C13" s="49"/>
      <c r="D13" s="49"/>
      <c r="E13" s="49"/>
      <c r="F13" s="49"/>
      <c r="G13" s="49"/>
    </row>
    <row r="14" spans="1:7" x14ac:dyDescent="0.2">
      <c r="A14" s="41" t="s">
        <v>117</v>
      </c>
      <c r="B14" s="49">
        <v>211</v>
      </c>
      <c r="C14" s="49"/>
      <c r="D14" s="49"/>
      <c r="E14" s="49"/>
      <c r="F14" s="49"/>
      <c r="G14" s="49"/>
    </row>
    <row r="15" spans="1:7" x14ac:dyDescent="0.2">
      <c r="A15" s="41" t="s">
        <v>544</v>
      </c>
      <c r="B15" s="49" t="s">
        <v>158</v>
      </c>
      <c r="C15" s="49"/>
      <c r="D15" s="49"/>
      <c r="E15" s="49"/>
      <c r="F15" s="49"/>
      <c r="G15" s="49"/>
    </row>
    <row r="16" spans="1:7" x14ac:dyDescent="0.2">
      <c r="A16" s="41" t="s">
        <v>119</v>
      </c>
      <c r="B16" s="49" t="s">
        <v>159</v>
      </c>
      <c r="C16" s="49"/>
      <c r="D16" s="49"/>
      <c r="E16" s="49"/>
      <c r="F16" s="49"/>
      <c r="G16" s="49"/>
    </row>
    <row r="17" spans="1:7" x14ac:dyDescent="0.2">
      <c r="A17" s="42" t="s">
        <v>545</v>
      </c>
      <c r="B17" s="49"/>
      <c r="C17" s="49"/>
      <c r="D17" s="49"/>
      <c r="E17" s="49"/>
      <c r="F17" s="49"/>
      <c r="G17" s="49"/>
    </row>
    <row r="18" spans="1:7" x14ac:dyDescent="0.2">
      <c r="A18" s="41" t="s">
        <v>121</v>
      </c>
      <c r="B18" s="50">
        <v>46171</v>
      </c>
      <c r="C18" s="50"/>
      <c r="D18" s="50"/>
      <c r="E18" s="50"/>
      <c r="F18" s="50"/>
      <c r="G18" s="50"/>
    </row>
    <row r="19" spans="1:7" x14ac:dyDescent="0.2">
      <c r="A19" s="41" t="s">
        <v>122</v>
      </c>
      <c r="B19" s="50">
        <v>46161</v>
      </c>
      <c r="C19" s="49"/>
      <c r="D19" s="49"/>
      <c r="E19" s="49"/>
      <c r="F19" s="49"/>
      <c r="G19" s="49"/>
    </row>
    <row r="20" spans="1:7" x14ac:dyDescent="0.2">
      <c r="A20" s="41" t="s">
        <v>123</v>
      </c>
      <c r="B20" s="49" t="s">
        <v>132</v>
      </c>
      <c r="C20" s="49"/>
      <c r="D20" s="49"/>
      <c r="E20" s="49"/>
      <c r="F20" s="49"/>
      <c r="G20" s="49"/>
    </row>
    <row r="21" spans="1:7" x14ac:dyDescent="0.2">
      <c r="A21" s="41" t="s">
        <v>546</v>
      </c>
      <c r="B21" s="49" t="s">
        <v>45</v>
      </c>
      <c r="C21" s="49"/>
      <c r="D21" s="49"/>
      <c r="E21" s="49"/>
      <c r="F21" s="49"/>
      <c r="G21" s="49"/>
    </row>
    <row r="23" spans="1:7" x14ac:dyDescent="0.2">
      <c r="A23" s="23" t="str">
        <f>HYPERLINK("#'Factor List'!A1", "Back to Factor List")</f>
        <v>Back to Factor List</v>
      </c>
      <c r="B23" s="23" t="str">
        <f>HYPERLINK("#'Assumptions'!A1", "Assumptions")</f>
        <v>Assumptions</v>
      </c>
    </row>
    <row r="26" spans="1:7" s="55" customFormat="1" ht="25.5" x14ac:dyDescent="0.2">
      <c r="A26" s="54" t="s">
        <v>174</v>
      </c>
      <c r="B26" s="54" t="s">
        <v>556</v>
      </c>
      <c r="C26" s="54" t="s">
        <v>557</v>
      </c>
      <c r="D26" s="54" t="s">
        <v>558</v>
      </c>
      <c r="E26" s="54" t="s">
        <v>559</v>
      </c>
      <c r="F26" s="54" t="s">
        <v>560</v>
      </c>
      <c r="G26" s="54" t="s">
        <v>561</v>
      </c>
    </row>
    <row r="27" spans="1:7" x14ac:dyDescent="0.2">
      <c r="A27" s="44">
        <v>17</v>
      </c>
      <c r="B27" s="45">
        <v>4.63</v>
      </c>
      <c r="C27" s="45">
        <v>0.28000000000000003</v>
      </c>
      <c r="D27" s="45">
        <v>4.91</v>
      </c>
      <c r="E27" s="45">
        <v>4.63</v>
      </c>
      <c r="F27" s="45">
        <v>0.28000000000000003</v>
      </c>
      <c r="G27" s="45">
        <v>4.91</v>
      </c>
    </row>
    <row r="28" spans="1:7" x14ac:dyDescent="0.2">
      <c r="A28" s="44">
        <v>18</v>
      </c>
      <c r="B28" s="45">
        <v>4.8099999999999996</v>
      </c>
      <c r="C28" s="45">
        <v>0.28999999999999998</v>
      </c>
      <c r="D28" s="45">
        <v>5.0999999999999996</v>
      </c>
      <c r="E28" s="45">
        <v>4.8099999999999996</v>
      </c>
      <c r="F28" s="45">
        <v>0.28999999999999998</v>
      </c>
      <c r="G28" s="45">
        <v>5.0999999999999996</v>
      </c>
    </row>
    <row r="29" spans="1:7" x14ac:dyDescent="0.2">
      <c r="A29" s="44">
        <v>19</v>
      </c>
      <c r="B29" s="45">
        <v>4.99</v>
      </c>
      <c r="C29" s="45">
        <v>0.31</v>
      </c>
      <c r="D29" s="45">
        <v>5.31</v>
      </c>
      <c r="E29" s="45">
        <v>4.99</v>
      </c>
      <c r="F29" s="45">
        <v>0.31</v>
      </c>
      <c r="G29" s="45">
        <v>5.31</v>
      </c>
    </row>
    <row r="30" spans="1:7" x14ac:dyDescent="0.2">
      <c r="A30" s="44">
        <v>20</v>
      </c>
      <c r="B30" s="45">
        <v>5.19</v>
      </c>
      <c r="C30" s="45">
        <v>0.32</v>
      </c>
      <c r="D30" s="45">
        <v>5.51</v>
      </c>
      <c r="E30" s="45">
        <v>5.19</v>
      </c>
      <c r="F30" s="45">
        <v>0.32</v>
      </c>
      <c r="G30" s="45">
        <v>5.51</v>
      </c>
    </row>
    <row r="31" spans="1:7" x14ac:dyDescent="0.2">
      <c r="A31" s="44">
        <v>21</v>
      </c>
      <c r="B31" s="45">
        <v>5.39</v>
      </c>
      <c r="C31" s="45">
        <v>0.33</v>
      </c>
      <c r="D31" s="45">
        <v>5.72</v>
      </c>
      <c r="E31" s="45">
        <v>5.39</v>
      </c>
      <c r="F31" s="45">
        <v>0.33</v>
      </c>
      <c r="G31" s="45">
        <v>5.72</v>
      </c>
    </row>
    <row r="32" spans="1:7" x14ac:dyDescent="0.2">
      <c r="A32" s="44">
        <v>22</v>
      </c>
      <c r="B32" s="45">
        <v>5.6</v>
      </c>
      <c r="C32" s="45">
        <v>0.35</v>
      </c>
      <c r="D32" s="45">
        <v>5.95</v>
      </c>
      <c r="E32" s="45">
        <v>5.6</v>
      </c>
      <c r="F32" s="45">
        <v>0.35</v>
      </c>
      <c r="G32" s="45">
        <v>5.95</v>
      </c>
    </row>
    <row r="33" spans="1:7" x14ac:dyDescent="0.2">
      <c r="A33" s="44">
        <v>23</v>
      </c>
      <c r="B33" s="45">
        <v>5.81</v>
      </c>
      <c r="C33" s="45">
        <v>0.36</v>
      </c>
      <c r="D33" s="45">
        <v>6.18</v>
      </c>
      <c r="E33" s="45">
        <v>5.81</v>
      </c>
      <c r="F33" s="45">
        <v>0.36</v>
      </c>
      <c r="G33" s="45">
        <v>6.18</v>
      </c>
    </row>
    <row r="34" spans="1:7" x14ac:dyDescent="0.2">
      <c r="A34" s="44">
        <v>24</v>
      </c>
      <c r="B34" s="45">
        <v>6.04</v>
      </c>
      <c r="C34" s="45">
        <v>0.37</v>
      </c>
      <c r="D34" s="45">
        <v>6.41</v>
      </c>
      <c r="E34" s="45">
        <v>6.04</v>
      </c>
      <c r="F34" s="45">
        <v>0.37</v>
      </c>
      <c r="G34" s="45">
        <v>6.41</v>
      </c>
    </row>
    <row r="35" spans="1:7" x14ac:dyDescent="0.2">
      <c r="A35" s="44">
        <v>25</v>
      </c>
      <c r="B35" s="45">
        <v>6.27</v>
      </c>
      <c r="C35" s="45">
        <v>0.39</v>
      </c>
      <c r="D35" s="45">
        <v>6.66</v>
      </c>
      <c r="E35" s="45">
        <v>6.27</v>
      </c>
      <c r="F35" s="45">
        <v>0.39</v>
      </c>
      <c r="G35" s="45">
        <v>6.66</v>
      </c>
    </row>
    <row r="36" spans="1:7" x14ac:dyDescent="0.2">
      <c r="A36" s="44">
        <v>26</v>
      </c>
      <c r="B36" s="45">
        <v>6.52</v>
      </c>
      <c r="C36" s="45">
        <v>0.4</v>
      </c>
      <c r="D36" s="45">
        <v>6.92</v>
      </c>
      <c r="E36" s="45">
        <v>6.52</v>
      </c>
      <c r="F36" s="45">
        <v>0.4</v>
      </c>
      <c r="G36" s="45">
        <v>6.92</v>
      </c>
    </row>
    <row r="37" spans="1:7" x14ac:dyDescent="0.2">
      <c r="A37" s="44">
        <v>27</v>
      </c>
      <c r="B37" s="45">
        <v>6.77</v>
      </c>
      <c r="C37" s="45">
        <v>0.42</v>
      </c>
      <c r="D37" s="45">
        <v>7.19</v>
      </c>
      <c r="E37" s="45">
        <v>6.77</v>
      </c>
      <c r="F37" s="45">
        <v>0.42</v>
      </c>
      <c r="G37" s="45">
        <v>7.19</v>
      </c>
    </row>
    <row r="38" spans="1:7" x14ac:dyDescent="0.2">
      <c r="A38" s="44">
        <v>28</v>
      </c>
      <c r="B38" s="45">
        <v>7.03</v>
      </c>
      <c r="C38" s="45">
        <v>0.44</v>
      </c>
      <c r="D38" s="45">
        <v>7.47</v>
      </c>
      <c r="E38" s="45">
        <v>7.03</v>
      </c>
      <c r="F38" s="45">
        <v>0.44</v>
      </c>
      <c r="G38" s="45">
        <v>7.47</v>
      </c>
    </row>
    <row r="39" spans="1:7" x14ac:dyDescent="0.2">
      <c r="A39" s="44">
        <v>29</v>
      </c>
      <c r="B39" s="45">
        <v>7.3</v>
      </c>
      <c r="C39" s="45">
        <v>0.45</v>
      </c>
      <c r="D39" s="45">
        <v>7.75</v>
      </c>
      <c r="E39" s="45">
        <v>7.3</v>
      </c>
      <c r="F39" s="45">
        <v>0.45</v>
      </c>
      <c r="G39" s="45">
        <v>7.75</v>
      </c>
    </row>
    <row r="40" spans="1:7" x14ac:dyDescent="0.2">
      <c r="A40" s="44">
        <v>30</v>
      </c>
      <c r="B40" s="45">
        <v>7.58</v>
      </c>
      <c r="C40" s="45">
        <v>0.47</v>
      </c>
      <c r="D40" s="45">
        <v>8.0500000000000007</v>
      </c>
      <c r="E40" s="45">
        <v>7.58</v>
      </c>
      <c r="F40" s="45">
        <v>0.47</v>
      </c>
      <c r="G40" s="45">
        <v>8.0500000000000007</v>
      </c>
    </row>
    <row r="41" spans="1:7" x14ac:dyDescent="0.2">
      <c r="A41" s="44">
        <v>31</v>
      </c>
      <c r="B41" s="45">
        <v>7.88</v>
      </c>
      <c r="C41" s="45">
        <v>0.49</v>
      </c>
      <c r="D41" s="45">
        <v>8.3699999999999992</v>
      </c>
      <c r="E41" s="45">
        <v>7.88</v>
      </c>
      <c r="F41" s="45">
        <v>0.49</v>
      </c>
      <c r="G41" s="45">
        <v>8.3699999999999992</v>
      </c>
    </row>
    <row r="42" spans="1:7" x14ac:dyDescent="0.2">
      <c r="A42" s="44">
        <v>32</v>
      </c>
      <c r="B42" s="45">
        <v>8.18</v>
      </c>
      <c r="C42" s="45">
        <v>0.51</v>
      </c>
      <c r="D42" s="45">
        <v>8.69</v>
      </c>
      <c r="E42" s="45">
        <v>8.18</v>
      </c>
      <c r="F42" s="45">
        <v>0.51</v>
      </c>
      <c r="G42" s="45">
        <v>8.69</v>
      </c>
    </row>
    <row r="43" spans="1:7" x14ac:dyDescent="0.2">
      <c r="A43" s="44">
        <v>33</v>
      </c>
      <c r="B43" s="45">
        <v>8.5</v>
      </c>
      <c r="C43" s="45">
        <v>0.52</v>
      </c>
      <c r="D43" s="45">
        <v>9.0299999999999994</v>
      </c>
      <c r="E43" s="45">
        <v>8.5</v>
      </c>
      <c r="F43" s="45">
        <v>0.52</v>
      </c>
      <c r="G43" s="45">
        <v>9.0299999999999994</v>
      </c>
    </row>
    <row r="44" spans="1:7" x14ac:dyDescent="0.2">
      <c r="A44" s="44">
        <v>34</v>
      </c>
      <c r="B44" s="45">
        <v>8.83</v>
      </c>
      <c r="C44" s="45">
        <v>0.54</v>
      </c>
      <c r="D44" s="45">
        <v>9.3699999999999992</v>
      </c>
      <c r="E44" s="45">
        <v>8.83</v>
      </c>
      <c r="F44" s="45">
        <v>0.54</v>
      </c>
      <c r="G44" s="45">
        <v>9.3699999999999992</v>
      </c>
    </row>
    <row r="45" spans="1:7" x14ac:dyDescent="0.2">
      <c r="A45" s="44">
        <v>35</v>
      </c>
      <c r="B45" s="45">
        <v>9.17</v>
      </c>
      <c r="C45" s="45">
        <v>0.56000000000000005</v>
      </c>
      <c r="D45" s="45">
        <v>9.74</v>
      </c>
      <c r="E45" s="45">
        <v>9.17</v>
      </c>
      <c r="F45" s="45">
        <v>0.56000000000000005</v>
      </c>
      <c r="G45" s="45">
        <v>9.74</v>
      </c>
    </row>
    <row r="46" spans="1:7" x14ac:dyDescent="0.2">
      <c r="A46" s="44">
        <v>36</v>
      </c>
      <c r="B46" s="45">
        <v>9.5299999999999994</v>
      </c>
      <c r="C46" s="45">
        <v>0.59</v>
      </c>
      <c r="D46" s="45">
        <v>10.11</v>
      </c>
      <c r="E46" s="45">
        <v>9.5299999999999994</v>
      </c>
      <c r="F46" s="45">
        <v>0.59</v>
      </c>
      <c r="G46" s="45">
        <v>10.11</v>
      </c>
    </row>
    <row r="47" spans="1:7" x14ac:dyDescent="0.2">
      <c r="A47" s="44">
        <v>37</v>
      </c>
      <c r="B47" s="45">
        <v>9.9</v>
      </c>
      <c r="C47" s="45">
        <v>0.61</v>
      </c>
      <c r="D47" s="45">
        <v>10.51</v>
      </c>
      <c r="E47" s="45">
        <v>9.9</v>
      </c>
      <c r="F47" s="45">
        <v>0.61</v>
      </c>
      <c r="G47" s="45">
        <v>10.51</v>
      </c>
    </row>
    <row r="48" spans="1:7" x14ac:dyDescent="0.2">
      <c r="A48" s="44">
        <v>38</v>
      </c>
      <c r="B48" s="45">
        <v>10.28</v>
      </c>
      <c r="C48" s="45">
        <v>0.63</v>
      </c>
      <c r="D48" s="45">
        <v>10.91</v>
      </c>
      <c r="E48" s="45">
        <v>10.28</v>
      </c>
      <c r="F48" s="45">
        <v>0.63</v>
      </c>
      <c r="G48" s="45">
        <v>10.91</v>
      </c>
    </row>
    <row r="49" spans="1:7" x14ac:dyDescent="0.2">
      <c r="A49" s="44">
        <v>39</v>
      </c>
      <c r="B49" s="45">
        <v>10.68</v>
      </c>
      <c r="C49" s="45">
        <v>0.65</v>
      </c>
      <c r="D49" s="45">
        <v>11.34</v>
      </c>
      <c r="E49" s="45">
        <v>10.68</v>
      </c>
      <c r="F49" s="45">
        <v>0.65</v>
      </c>
      <c r="G49" s="45">
        <v>11.34</v>
      </c>
    </row>
    <row r="50" spans="1:7" x14ac:dyDescent="0.2">
      <c r="A50" s="44">
        <v>40</v>
      </c>
      <c r="B50" s="45">
        <v>11.1</v>
      </c>
      <c r="C50" s="45">
        <v>0.67</v>
      </c>
      <c r="D50" s="45">
        <v>11.77</v>
      </c>
      <c r="E50" s="45">
        <v>11.1</v>
      </c>
      <c r="F50" s="45">
        <v>0.67</v>
      </c>
      <c r="G50" s="45">
        <v>11.77</v>
      </c>
    </row>
    <row r="51" spans="1:7" x14ac:dyDescent="0.2">
      <c r="A51" s="44">
        <v>41</v>
      </c>
      <c r="B51" s="45">
        <v>11.53</v>
      </c>
      <c r="C51" s="45">
        <v>0.7</v>
      </c>
      <c r="D51" s="45">
        <v>12.23</v>
      </c>
      <c r="E51" s="45">
        <v>11.53</v>
      </c>
      <c r="F51" s="45">
        <v>0.7</v>
      </c>
      <c r="G51" s="45">
        <v>12.23</v>
      </c>
    </row>
    <row r="52" spans="1:7" x14ac:dyDescent="0.2">
      <c r="A52" s="44">
        <v>42</v>
      </c>
      <c r="B52" s="45">
        <v>11.98</v>
      </c>
      <c r="C52" s="45">
        <v>0.72</v>
      </c>
      <c r="D52" s="45">
        <v>12.71</v>
      </c>
      <c r="E52" s="45">
        <v>11.98</v>
      </c>
      <c r="F52" s="45">
        <v>0.72</v>
      </c>
      <c r="G52" s="45">
        <v>12.71</v>
      </c>
    </row>
    <row r="53" spans="1:7" x14ac:dyDescent="0.2">
      <c r="A53" s="44">
        <v>43</v>
      </c>
      <c r="B53" s="45">
        <v>12.45</v>
      </c>
      <c r="C53" s="45">
        <v>0.75</v>
      </c>
      <c r="D53" s="45">
        <v>13.2</v>
      </c>
      <c r="E53" s="45">
        <v>12.45</v>
      </c>
      <c r="F53" s="45">
        <v>0.75</v>
      </c>
      <c r="G53" s="45">
        <v>13.2</v>
      </c>
    </row>
    <row r="54" spans="1:7" x14ac:dyDescent="0.2">
      <c r="A54" s="44">
        <v>44</v>
      </c>
      <c r="B54" s="45">
        <v>12.94</v>
      </c>
      <c r="C54" s="45">
        <v>0.77</v>
      </c>
      <c r="D54" s="45">
        <v>13.71</v>
      </c>
      <c r="E54" s="45">
        <v>12.94</v>
      </c>
      <c r="F54" s="45">
        <v>0.77</v>
      </c>
      <c r="G54" s="45">
        <v>13.71</v>
      </c>
    </row>
    <row r="55" spans="1:7" x14ac:dyDescent="0.2">
      <c r="A55" s="44">
        <v>45</v>
      </c>
      <c r="B55" s="45">
        <v>13.45</v>
      </c>
      <c r="C55" s="45">
        <v>0.8</v>
      </c>
      <c r="D55" s="45">
        <v>14.25</v>
      </c>
      <c r="E55" s="45">
        <v>13.45</v>
      </c>
      <c r="F55" s="45">
        <v>0.8</v>
      </c>
      <c r="G55" s="45">
        <v>14.25</v>
      </c>
    </row>
    <row r="56" spans="1:7" x14ac:dyDescent="0.2">
      <c r="A56" s="44">
        <v>46</v>
      </c>
      <c r="B56" s="45">
        <v>13.98</v>
      </c>
      <c r="C56" s="45">
        <v>0.83</v>
      </c>
      <c r="D56" s="45">
        <v>14.8</v>
      </c>
      <c r="E56" s="45">
        <v>13.98</v>
      </c>
      <c r="F56" s="45">
        <v>0.83</v>
      </c>
      <c r="G56" s="45">
        <v>14.8</v>
      </c>
    </row>
    <row r="57" spans="1:7" x14ac:dyDescent="0.2">
      <c r="A57" s="44">
        <v>47</v>
      </c>
      <c r="B57" s="45">
        <v>14.53</v>
      </c>
      <c r="C57" s="45">
        <v>0.85</v>
      </c>
      <c r="D57" s="45">
        <v>15.38</v>
      </c>
      <c r="E57" s="45">
        <v>14.53</v>
      </c>
      <c r="F57" s="45">
        <v>0.85</v>
      </c>
      <c r="G57" s="45">
        <v>15.38</v>
      </c>
    </row>
    <row r="58" spans="1:7" x14ac:dyDescent="0.2">
      <c r="A58" s="44">
        <v>48</v>
      </c>
      <c r="B58" s="45">
        <v>15.11</v>
      </c>
      <c r="C58" s="45">
        <v>0.88</v>
      </c>
      <c r="D58" s="45">
        <v>15.99</v>
      </c>
      <c r="E58" s="45">
        <v>15.11</v>
      </c>
      <c r="F58" s="45">
        <v>0.88</v>
      </c>
      <c r="G58" s="45">
        <v>15.99</v>
      </c>
    </row>
    <row r="59" spans="1:7" x14ac:dyDescent="0.2">
      <c r="A59" s="44">
        <v>49</v>
      </c>
      <c r="B59" s="45">
        <v>15.71</v>
      </c>
      <c r="C59" s="45">
        <v>0.91</v>
      </c>
      <c r="D59" s="45">
        <v>16.61</v>
      </c>
      <c r="E59" s="45">
        <v>15.71</v>
      </c>
      <c r="F59" s="45">
        <v>0.91</v>
      </c>
      <c r="G59" s="45">
        <v>16.61</v>
      </c>
    </row>
    <row r="60" spans="1:7" x14ac:dyDescent="0.2">
      <c r="A60" s="44">
        <v>50</v>
      </c>
      <c r="B60" s="45">
        <v>16.329999999999998</v>
      </c>
      <c r="C60" s="45">
        <v>0.93</v>
      </c>
      <c r="D60" s="45">
        <v>17.27</v>
      </c>
      <c r="E60" s="45">
        <v>16.329999999999998</v>
      </c>
      <c r="F60" s="45">
        <v>0.93</v>
      </c>
      <c r="G60" s="45">
        <v>17.27</v>
      </c>
    </row>
    <row r="61" spans="1:7" x14ac:dyDescent="0.2">
      <c r="A61" s="44">
        <v>51</v>
      </c>
      <c r="B61" s="45">
        <v>16.989999999999998</v>
      </c>
      <c r="C61" s="45">
        <v>0.96</v>
      </c>
      <c r="D61" s="45">
        <v>17.95</v>
      </c>
      <c r="E61" s="45">
        <v>16.989999999999998</v>
      </c>
      <c r="F61" s="45">
        <v>0.96</v>
      </c>
      <c r="G61" s="45">
        <v>17.95</v>
      </c>
    </row>
    <row r="62" spans="1:7" x14ac:dyDescent="0.2">
      <c r="A62" s="44">
        <v>52</v>
      </c>
      <c r="B62" s="45">
        <v>17.670000000000002</v>
      </c>
      <c r="C62" s="45">
        <v>0.99</v>
      </c>
      <c r="D62" s="45">
        <v>18.66</v>
      </c>
      <c r="E62" s="45">
        <v>17.670000000000002</v>
      </c>
      <c r="F62" s="45">
        <v>0.99</v>
      </c>
      <c r="G62" s="45">
        <v>18.66</v>
      </c>
    </row>
    <row r="63" spans="1:7" x14ac:dyDescent="0.2">
      <c r="A63" s="44">
        <v>53</v>
      </c>
      <c r="B63" s="45">
        <v>18.38</v>
      </c>
      <c r="C63" s="45">
        <v>1.02</v>
      </c>
      <c r="D63" s="45">
        <v>19.399999999999999</v>
      </c>
      <c r="E63" s="45">
        <v>18.38</v>
      </c>
      <c r="F63" s="45">
        <v>1.02</v>
      </c>
      <c r="G63" s="45">
        <v>19.399999999999999</v>
      </c>
    </row>
    <row r="64" spans="1:7" x14ac:dyDescent="0.2">
      <c r="A64" s="44">
        <v>54</v>
      </c>
      <c r="B64" s="45">
        <v>19.12</v>
      </c>
      <c r="C64" s="45">
        <v>1.05</v>
      </c>
      <c r="D64" s="45">
        <v>20.170000000000002</v>
      </c>
      <c r="E64" s="45">
        <v>19.12</v>
      </c>
      <c r="F64" s="45">
        <v>1.05</v>
      </c>
      <c r="G64" s="45">
        <v>20.170000000000002</v>
      </c>
    </row>
    <row r="65" spans="1:7" x14ac:dyDescent="0.2">
      <c r="A65" s="44">
        <v>55</v>
      </c>
      <c r="B65" s="45">
        <v>19.899999999999999</v>
      </c>
      <c r="C65" s="45">
        <v>1.07</v>
      </c>
      <c r="D65" s="45">
        <v>20.98</v>
      </c>
      <c r="E65" s="45">
        <v>19.899999999999999</v>
      </c>
      <c r="F65" s="45">
        <v>1.07</v>
      </c>
      <c r="G65" s="45">
        <v>20.98</v>
      </c>
    </row>
    <row r="66" spans="1:7" x14ac:dyDescent="0.2">
      <c r="A66" s="44">
        <v>56</v>
      </c>
      <c r="B66" s="45">
        <v>20.72</v>
      </c>
      <c r="C66" s="45">
        <v>1.1000000000000001</v>
      </c>
      <c r="D66" s="45">
        <v>21.82</v>
      </c>
      <c r="E66" s="45">
        <v>20.72</v>
      </c>
      <c r="F66" s="45">
        <v>1.1000000000000001</v>
      </c>
      <c r="G66" s="45">
        <v>21.82</v>
      </c>
    </row>
    <row r="67" spans="1:7" x14ac:dyDescent="0.2">
      <c r="A67" s="44">
        <v>57</v>
      </c>
      <c r="B67" s="45">
        <v>21.58</v>
      </c>
      <c r="C67" s="45">
        <v>1.1299999999999999</v>
      </c>
      <c r="D67" s="45">
        <v>22.71</v>
      </c>
      <c r="E67" s="45">
        <v>21.58</v>
      </c>
      <c r="F67" s="45">
        <v>1.1299999999999999</v>
      </c>
      <c r="G67" s="45">
        <v>22.71</v>
      </c>
    </row>
    <row r="68" spans="1:7" x14ac:dyDescent="0.2">
      <c r="A68" s="44">
        <v>58</v>
      </c>
      <c r="B68" s="45">
        <v>22.48</v>
      </c>
      <c r="C68" s="45">
        <v>1.1499999999999999</v>
      </c>
      <c r="D68" s="45">
        <v>23.63</v>
      </c>
      <c r="E68" s="45">
        <v>22.48</v>
      </c>
      <c r="F68" s="45">
        <v>1.1499999999999999</v>
      </c>
      <c r="G68" s="45">
        <v>23.63</v>
      </c>
    </row>
    <row r="69" spans="1:7" x14ac:dyDescent="0.2">
      <c r="A69" s="44">
        <v>59</v>
      </c>
      <c r="B69" s="45">
        <v>23.42</v>
      </c>
      <c r="C69" s="45">
        <v>1.18</v>
      </c>
      <c r="D69" s="45">
        <v>24.6</v>
      </c>
      <c r="E69" s="45">
        <v>23.42</v>
      </c>
      <c r="F69" s="45">
        <v>1.18</v>
      </c>
      <c r="G69" s="45">
        <v>24.6</v>
      </c>
    </row>
    <row r="70" spans="1:7" x14ac:dyDescent="0.2">
      <c r="A70" s="44">
        <v>60</v>
      </c>
      <c r="B70" s="45">
        <v>23.62</v>
      </c>
      <c r="C70" s="45">
        <v>1.2</v>
      </c>
      <c r="D70" s="45">
        <v>24.82</v>
      </c>
      <c r="E70" s="45">
        <v>23.62</v>
      </c>
      <c r="F70" s="45">
        <v>1.2</v>
      </c>
      <c r="G70" s="45">
        <v>24.82</v>
      </c>
    </row>
    <row r="71" spans="1:7" x14ac:dyDescent="0.2">
      <c r="A71" s="44">
        <v>61</v>
      </c>
      <c r="B71" s="45">
        <v>23.06</v>
      </c>
      <c r="C71" s="45">
        <v>1.2</v>
      </c>
      <c r="D71" s="45">
        <v>24.27</v>
      </c>
      <c r="E71" s="45">
        <v>23.06</v>
      </c>
      <c r="F71" s="45">
        <v>1.2</v>
      </c>
      <c r="G71" s="45">
        <v>24.27</v>
      </c>
    </row>
    <row r="72" spans="1:7" x14ac:dyDescent="0.2">
      <c r="A72" s="44">
        <v>62</v>
      </c>
      <c r="B72" s="45">
        <v>22.5</v>
      </c>
      <c r="C72" s="45">
        <v>1.21</v>
      </c>
      <c r="D72" s="45">
        <v>23.71</v>
      </c>
      <c r="E72" s="45">
        <v>22.5</v>
      </c>
      <c r="F72" s="45">
        <v>1.21</v>
      </c>
      <c r="G72" s="45">
        <v>23.71</v>
      </c>
    </row>
    <row r="73" spans="1:7" x14ac:dyDescent="0.2">
      <c r="A73" s="44">
        <v>63</v>
      </c>
      <c r="B73" s="45">
        <v>21.93</v>
      </c>
      <c r="C73" s="45">
        <v>1.21</v>
      </c>
      <c r="D73" s="45">
        <v>23.15</v>
      </c>
      <c r="E73" s="45">
        <v>21.93</v>
      </c>
      <c r="F73" s="45">
        <v>1.21</v>
      </c>
      <c r="G73" s="45">
        <v>23.15</v>
      </c>
    </row>
    <row r="74" spans="1:7" x14ac:dyDescent="0.2">
      <c r="A74" s="44">
        <v>64</v>
      </c>
      <c r="B74" s="45">
        <v>21.35</v>
      </c>
      <c r="C74" s="45">
        <v>1.22</v>
      </c>
      <c r="D74" s="45">
        <v>22.57</v>
      </c>
      <c r="E74" s="45">
        <v>21.35</v>
      </c>
      <c r="F74" s="45">
        <v>1.22</v>
      </c>
      <c r="G74" s="45">
        <v>22.57</v>
      </c>
    </row>
    <row r="75" spans="1:7" x14ac:dyDescent="0.2">
      <c r="A75" s="44">
        <v>65</v>
      </c>
      <c r="B75" s="45">
        <v>20.77</v>
      </c>
      <c r="C75" s="45">
        <v>1.23</v>
      </c>
      <c r="D75" s="45">
        <v>21.99</v>
      </c>
      <c r="E75" s="45">
        <v>20.77</v>
      </c>
      <c r="F75" s="45">
        <v>1.23</v>
      </c>
      <c r="G75" s="45">
        <v>21.99</v>
      </c>
    </row>
    <row r="76" spans="1:7" x14ac:dyDescent="0.2">
      <c r="A76" s="44">
        <v>66</v>
      </c>
      <c r="B76" s="45">
        <v>20.170000000000002</v>
      </c>
      <c r="C76" s="45">
        <v>1.23</v>
      </c>
      <c r="D76" s="45">
        <v>21.4</v>
      </c>
      <c r="E76" s="45">
        <v>20.170000000000002</v>
      </c>
      <c r="F76" s="45">
        <v>1.23</v>
      </c>
      <c r="G76" s="45">
        <v>21.4</v>
      </c>
    </row>
    <row r="77" spans="1:7" x14ac:dyDescent="0.2">
      <c r="A77" s="44">
        <v>67</v>
      </c>
      <c r="B77" s="45">
        <v>19.579999999999998</v>
      </c>
      <c r="C77" s="45">
        <v>1.23</v>
      </c>
      <c r="D77" s="45">
        <v>20.81</v>
      </c>
      <c r="E77" s="45">
        <v>19.579999999999998</v>
      </c>
      <c r="F77" s="45">
        <v>1.23</v>
      </c>
      <c r="G77" s="45">
        <v>20.81</v>
      </c>
    </row>
    <row r="78" spans="1:7" x14ac:dyDescent="0.2">
      <c r="A78" s="44">
        <v>68</v>
      </c>
      <c r="B78" s="45">
        <v>18.98</v>
      </c>
      <c r="C78" s="45">
        <v>1.23</v>
      </c>
      <c r="D78" s="45">
        <v>20.21</v>
      </c>
      <c r="E78" s="45">
        <v>18.98</v>
      </c>
      <c r="F78" s="45">
        <v>1.23</v>
      </c>
      <c r="G78" s="45">
        <v>20.21</v>
      </c>
    </row>
    <row r="79" spans="1:7" x14ac:dyDescent="0.2">
      <c r="A79" s="44">
        <v>69</v>
      </c>
      <c r="B79" s="45">
        <v>18.37</v>
      </c>
      <c r="C79" s="45">
        <v>1.23</v>
      </c>
      <c r="D79" s="45">
        <v>19.61</v>
      </c>
      <c r="E79" s="45">
        <v>18.37</v>
      </c>
      <c r="F79" s="45">
        <v>1.23</v>
      </c>
      <c r="G79" s="45">
        <v>19.61</v>
      </c>
    </row>
    <row r="80" spans="1:7" x14ac:dyDescent="0.2">
      <c r="A80" s="44">
        <v>70</v>
      </c>
      <c r="B80" s="45">
        <v>17.77</v>
      </c>
      <c r="C80" s="45">
        <v>1.23</v>
      </c>
      <c r="D80" s="45">
        <v>19</v>
      </c>
      <c r="E80" s="45">
        <v>17.77</v>
      </c>
      <c r="F80" s="45">
        <v>1.23</v>
      </c>
      <c r="G80" s="45">
        <v>19</v>
      </c>
    </row>
    <row r="81" spans="1:7" x14ac:dyDescent="0.2">
      <c r="A81" s="44">
        <v>71</v>
      </c>
      <c r="B81" s="45">
        <v>17.16</v>
      </c>
      <c r="C81" s="45">
        <v>1.23</v>
      </c>
      <c r="D81" s="45">
        <v>18.39</v>
      </c>
      <c r="E81" s="45">
        <v>17.16</v>
      </c>
      <c r="F81" s="45">
        <v>1.23</v>
      </c>
      <c r="G81" s="45">
        <v>18.39</v>
      </c>
    </row>
    <row r="82" spans="1:7" x14ac:dyDescent="0.2">
      <c r="A82" s="44">
        <v>72</v>
      </c>
      <c r="B82" s="45">
        <v>16.55</v>
      </c>
      <c r="C82" s="45">
        <v>1.22</v>
      </c>
      <c r="D82" s="45">
        <v>17.78</v>
      </c>
      <c r="E82" s="45">
        <v>16.55</v>
      </c>
      <c r="F82" s="45">
        <v>1.22</v>
      </c>
      <c r="G82" s="45">
        <v>17.78</v>
      </c>
    </row>
    <row r="83" spans="1:7" x14ac:dyDescent="0.2">
      <c r="A83" s="44">
        <v>73</v>
      </c>
      <c r="B83" s="45">
        <v>15.95</v>
      </c>
      <c r="C83" s="45">
        <v>1.21</v>
      </c>
      <c r="D83" s="45">
        <v>17.16</v>
      </c>
      <c r="E83" s="45">
        <v>15.95</v>
      </c>
      <c r="F83" s="45">
        <v>1.21</v>
      </c>
      <c r="G83" s="45">
        <v>17.16</v>
      </c>
    </row>
    <row r="84" spans="1:7" x14ac:dyDescent="0.2">
      <c r="A84" s="44">
        <v>74</v>
      </c>
      <c r="B84" s="45">
        <v>15.35</v>
      </c>
      <c r="C84" s="45">
        <v>1.2</v>
      </c>
      <c r="D84" s="45">
        <v>16.55</v>
      </c>
      <c r="E84" s="45">
        <v>15.35</v>
      </c>
      <c r="F84" s="45">
        <v>1.2</v>
      </c>
      <c r="G84" s="45">
        <v>16.55</v>
      </c>
    </row>
    <row r="85" spans="1:7" x14ac:dyDescent="0.2">
      <c r="A85" s="44">
        <v>75</v>
      </c>
      <c r="B85" s="45">
        <v>14.75</v>
      </c>
      <c r="C85" s="45">
        <v>1.19</v>
      </c>
      <c r="D85" s="45">
        <v>15.94</v>
      </c>
      <c r="E85" s="45">
        <v>14.75</v>
      </c>
      <c r="F85" s="45">
        <v>1.19</v>
      </c>
      <c r="G85" s="45">
        <v>15.94</v>
      </c>
    </row>
  </sheetData>
  <sheetProtection algorithmName="SHA-512" hashValue="DFPJBk2T800FZvI8BQrKE3sPmoahdBzNI5qUylFByJRkC962/1c1A1ta/RzW1yHTcjWGG88+Vx5PsqSlx2dsiw==" saltValue="Ez282OXD9yACTGHN+rcgaA==" spinCount="100000" sheet="1" objects="1" scenarios="1"/>
  <conditionalFormatting sqref="A6:A21">
    <cfRule type="expression" dxfId="969" priority="11" stopIfTrue="1">
      <formula>MOD(ROW(),2)=0</formula>
    </cfRule>
    <cfRule type="expression" dxfId="968" priority="12" stopIfTrue="1">
      <formula>MOD(ROW(),2)&lt;&gt;0</formula>
    </cfRule>
  </conditionalFormatting>
  <conditionalFormatting sqref="A26:A85">
    <cfRule type="expression" dxfId="967" priority="15" stopIfTrue="1">
      <formula>MOD(ROW(),2)=0</formula>
    </cfRule>
    <cfRule type="expression" dxfId="966" priority="16" stopIfTrue="1">
      <formula>MOD(ROW(),2)&lt;&gt;0</formula>
    </cfRule>
  </conditionalFormatting>
  <conditionalFormatting sqref="B18:B19">
    <cfRule type="expression" dxfId="965" priority="1" stopIfTrue="1">
      <formula>MOD(ROW(),2)=0</formula>
    </cfRule>
    <cfRule type="expression" dxfId="964" priority="2" stopIfTrue="1">
      <formula>MOD(ROW(),2)&lt;&gt;0</formula>
    </cfRule>
  </conditionalFormatting>
  <conditionalFormatting sqref="B6:G17 C18:G19 B20:G21">
    <cfRule type="expression" dxfId="963" priority="13" stopIfTrue="1">
      <formula>MOD(ROW(),2)=0</formula>
    </cfRule>
    <cfRule type="expression" dxfId="962" priority="14" stopIfTrue="1">
      <formula>MOD(ROW(),2)&lt;&gt;0</formula>
    </cfRule>
  </conditionalFormatting>
  <conditionalFormatting sqref="B26:G85">
    <cfRule type="expression" dxfId="961" priority="17" stopIfTrue="1">
      <formula>MOD(ROW(),2)=0</formula>
    </cfRule>
    <cfRule type="expression" dxfId="960" priority="18" stopIfTrue="1">
      <formula>MOD(ROW(),2)&lt;&gt;0</formula>
    </cfRule>
  </conditionalFormatting>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884A5-E83E-45AF-B3B4-667E0BC04BF8}">
  <sheetPr codeName="Sheet17"/>
  <dimension ref="A1:G85"/>
  <sheetViews>
    <sheetView showGridLines="0" topLeftCell="A3" workbookViewId="0">
      <selection activeCell="A6" sqref="A6"/>
    </sheetView>
  </sheetViews>
  <sheetFormatPr defaultRowHeight="12.75" x14ac:dyDescent="0.2"/>
  <cols>
    <col min="1" max="1" width="31.5703125" customWidth="1"/>
    <col min="2" max="7" width="22.5703125" customWidth="1"/>
  </cols>
  <sheetData>
    <row r="1" spans="1:7" s="1" customFormat="1" ht="20.25" x14ac:dyDescent="0.3">
      <c r="A1" s="2" t="s">
        <v>0</v>
      </c>
    </row>
    <row r="2" spans="1:7" s="1" customFormat="1" ht="15.75" x14ac:dyDescent="0.25">
      <c r="A2" s="30" t="s">
        <v>1</v>
      </c>
      <c r="B2" s="3" t="str">
        <f>wb_title</f>
        <v>PCSPS_EW - Consolidated Factor Spreadsheet</v>
      </c>
    </row>
    <row r="3" spans="1:7" s="1" customFormat="1" ht="15.75" x14ac:dyDescent="0.25">
      <c r="A3" s="30" t="s">
        <v>2</v>
      </c>
      <c r="B3" s="3" t="str">
        <f>TABLE_FACTOR_TYPE_1 &amp; " - x-" &amp; TABLE_SERIES_NUMBER_1</f>
        <v>CETV - x-212</v>
      </c>
    </row>
    <row r="6" spans="1:7" x14ac:dyDescent="0.2">
      <c r="A6" s="41" t="s">
        <v>540</v>
      </c>
      <c r="B6" s="49" t="s">
        <v>541</v>
      </c>
      <c r="C6" s="49"/>
      <c r="D6" s="49"/>
      <c r="E6" s="49"/>
      <c r="F6" s="49"/>
      <c r="G6" s="49"/>
    </row>
    <row r="7" spans="1:7" x14ac:dyDescent="0.2">
      <c r="A7" s="41" t="s">
        <v>542</v>
      </c>
      <c r="B7" s="49" t="s">
        <v>32</v>
      </c>
      <c r="C7" s="49"/>
      <c r="D7" s="49"/>
      <c r="E7" s="49"/>
      <c r="F7" s="49"/>
      <c r="G7" s="49"/>
    </row>
    <row r="8" spans="1:7" x14ac:dyDescent="0.2">
      <c r="A8" s="41" t="s">
        <v>112</v>
      </c>
      <c r="B8" s="49" t="s">
        <v>160</v>
      </c>
      <c r="C8" s="49"/>
      <c r="D8" s="49"/>
      <c r="E8" s="49"/>
      <c r="F8" s="49"/>
      <c r="G8" s="49"/>
    </row>
    <row r="9" spans="1:7" x14ac:dyDescent="0.2">
      <c r="A9" s="41" t="s">
        <v>113</v>
      </c>
      <c r="B9" s="49" t="s">
        <v>126</v>
      </c>
      <c r="C9" s="49"/>
      <c r="D9" s="49"/>
      <c r="E9" s="49"/>
      <c r="F9" s="49"/>
      <c r="G9" s="49"/>
    </row>
    <row r="10" spans="1:7" x14ac:dyDescent="0.2">
      <c r="A10" s="41" t="s">
        <v>6</v>
      </c>
      <c r="B10" s="49" t="s">
        <v>161</v>
      </c>
      <c r="C10" s="49"/>
      <c r="D10" s="49"/>
      <c r="E10" s="49"/>
      <c r="F10" s="49"/>
      <c r="G10" s="49"/>
    </row>
    <row r="11" spans="1:7" x14ac:dyDescent="0.2">
      <c r="A11" s="41" t="s">
        <v>114</v>
      </c>
      <c r="B11" s="49" t="s">
        <v>128</v>
      </c>
      <c r="C11" s="49"/>
      <c r="D11" s="49"/>
      <c r="E11" s="49"/>
      <c r="F11" s="49"/>
      <c r="G11" s="49"/>
    </row>
    <row r="12" spans="1:7" x14ac:dyDescent="0.2">
      <c r="A12" s="41" t="s">
        <v>115</v>
      </c>
      <c r="B12" s="49" t="s">
        <v>129</v>
      </c>
      <c r="C12" s="49"/>
      <c r="D12" s="49"/>
      <c r="E12" s="49"/>
      <c r="F12" s="49"/>
      <c r="G12" s="49"/>
    </row>
    <row r="13" spans="1:7" x14ac:dyDescent="0.2">
      <c r="A13" s="41" t="s">
        <v>543</v>
      </c>
      <c r="B13" s="49">
        <v>1</v>
      </c>
      <c r="C13" s="49"/>
      <c r="D13" s="49"/>
      <c r="E13" s="49"/>
      <c r="F13" s="49"/>
      <c r="G13" s="49"/>
    </row>
    <row r="14" spans="1:7" x14ac:dyDescent="0.2">
      <c r="A14" s="41" t="s">
        <v>117</v>
      </c>
      <c r="B14" s="49">
        <v>212</v>
      </c>
      <c r="C14" s="49"/>
      <c r="D14" s="49"/>
      <c r="E14" s="49"/>
      <c r="F14" s="49"/>
      <c r="G14" s="49"/>
    </row>
    <row r="15" spans="1:7" x14ac:dyDescent="0.2">
      <c r="A15" s="41" t="s">
        <v>544</v>
      </c>
      <c r="B15" s="49" t="s">
        <v>162</v>
      </c>
      <c r="C15" s="49"/>
      <c r="D15" s="49"/>
      <c r="E15" s="49"/>
      <c r="F15" s="49"/>
      <c r="G15" s="49"/>
    </row>
    <row r="16" spans="1:7" x14ac:dyDescent="0.2">
      <c r="A16" s="41" t="s">
        <v>119</v>
      </c>
      <c r="B16" s="49" t="s">
        <v>163</v>
      </c>
      <c r="C16" s="49"/>
      <c r="D16" s="49"/>
      <c r="E16" s="49"/>
      <c r="F16" s="49"/>
      <c r="G16" s="49"/>
    </row>
    <row r="17" spans="1:7" x14ac:dyDescent="0.2">
      <c r="A17" s="42" t="s">
        <v>545</v>
      </c>
      <c r="B17" s="49"/>
      <c r="C17" s="49"/>
      <c r="D17" s="49"/>
      <c r="E17" s="49"/>
      <c r="F17" s="49"/>
      <c r="G17" s="49"/>
    </row>
    <row r="18" spans="1:7" x14ac:dyDescent="0.2">
      <c r="A18" s="41" t="s">
        <v>121</v>
      </c>
      <c r="B18" s="50">
        <v>46171</v>
      </c>
      <c r="C18" s="50"/>
      <c r="D18" s="50"/>
      <c r="E18" s="50"/>
      <c r="F18" s="50"/>
      <c r="G18" s="50"/>
    </row>
    <row r="19" spans="1:7" x14ac:dyDescent="0.2">
      <c r="A19" s="41" t="s">
        <v>122</v>
      </c>
      <c r="B19" s="50">
        <v>46161</v>
      </c>
      <c r="C19" s="49"/>
      <c r="D19" s="49"/>
      <c r="E19" s="49"/>
      <c r="F19" s="49"/>
      <c r="G19" s="49"/>
    </row>
    <row r="20" spans="1:7" x14ac:dyDescent="0.2">
      <c r="A20" s="41" t="s">
        <v>123</v>
      </c>
      <c r="B20" s="49" t="s">
        <v>132</v>
      </c>
      <c r="C20" s="49"/>
      <c r="D20" s="49"/>
      <c r="E20" s="49"/>
      <c r="F20" s="49"/>
      <c r="G20" s="49"/>
    </row>
    <row r="21" spans="1:7" x14ac:dyDescent="0.2">
      <c r="A21" s="41" t="s">
        <v>546</v>
      </c>
      <c r="B21" s="49" t="s">
        <v>45</v>
      </c>
      <c r="C21" s="49"/>
      <c r="D21" s="49"/>
      <c r="E21" s="49"/>
      <c r="F21" s="49"/>
      <c r="G21" s="49"/>
    </row>
    <row r="23" spans="1:7" x14ac:dyDescent="0.2">
      <c r="A23" s="23" t="str">
        <f>HYPERLINK("#'Factor List'!A1", "Back to Factor List")</f>
        <v>Back to Factor List</v>
      </c>
      <c r="B23" s="23" t="str">
        <f>HYPERLINK("#'Assumptions'!A1", "Assumptions")</f>
        <v>Assumptions</v>
      </c>
    </row>
    <row r="26" spans="1:7" s="55" customFormat="1" ht="25.5" x14ac:dyDescent="0.2">
      <c r="A26" s="54" t="s">
        <v>174</v>
      </c>
      <c r="B26" s="54" t="s">
        <v>562</v>
      </c>
      <c r="C26" s="54" t="s">
        <v>557</v>
      </c>
      <c r="D26" s="54" t="s">
        <v>558</v>
      </c>
      <c r="E26" s="54" t="s">
        <v>563</v>
      </c>
      <c r="F26" s="54" t="s">
        <v>560</v>
      </c>
      <c r="G26" s="54" t="s">
        <v>561</v>
      </c>
    </row>
    <row r="27" spans="1:7" x14ac:dyDescent="0.2">
      <c r="A27" s="44">
        <v>17</v>
      </c>
      <c r="B27" s="45">
        <v>4.08</v>
      </c>
      <c r="C27" s="45">
        <v>0.21</v>
      </c>
      <c r="D27" s="45">
        <v>4.28</v>
      </c>
      <c r="E27" s="45">
        <v>4.08</v>
      </c>
      <c r="F27" s="45">
        <v>0.21</v>
      </c>
      <c r="G27" s="45">
        <v>4.28</v>
      </c>
    </row>
    <row r="28" spans="1:7" x14ac:dyDescent="0.2">
      <c r="A28" s="44">
        <v>18</v>
      </c>
      <c r="B28" s="45">
        <v>4.2300000000000004</v>
      </c>
      <c r="C28" s="45">
        <v>0.22</v>
      </c>
      <c r="D28" s="45">
        <v>4.46</v>
      </c>
      <c r="E28" s="45">
        <v>4.2300000000000004</v>
      </c>
      <c r="F28" s="45">
        <v>0.22</v>
      </c>
      <c r="G28" s="45">
        <v>4.46</v>
      </c>
    </row>
    <row r="29" spans="1:7" x14ac:dyDescent="0.2">
      <c r="A29" s="44">
        <v>19</v>
      </c>
      <c r="B29" s="45">
        <v>4.4000000000000004</v>
      </c>
      <c r="C29" s="45">
        <v>0.23</v>
      </c>
      <c r="D29" s="45">
        <v>4.63</v>
      </c>
      <c r="E29" s="45">
        <v>4.4000000000000004</v>
      </c>
      <c r="F29" s="45">
        <v>0.23</v>
      </c>
      <c r="G29" s="45">
        <v>4.63</v>
      </c>
    </row>
    <row r="30" spans="1:7" x14ac:dyDescent="0.2">
      <c r="A30" s="44">
        <v>20</v>
      </c>
      <c r="B30" s="45">
        <v>4.57</v>
      </c>
      <c r="C30" s="45">
        <v>0.24</v>
      </c>
      <c r="D30" s="45">
        <v>4.8099999999999996</v>
      </c>
      <c r="E30" s="45">
        <v>4.57</v>
      </c>
      <c r="F30" s="45">
        <v>0.24</v>
      </c>
      <c r="G30" s="45">
        <v>4.8099999999999996</v>
      </c>
    </row>
    <row r="31" spans="1:7" x14ac:dyDescent="0.2">
      <c r="A31" s="44">
        <v>21</v>
      </c>
      <c r="B31" s="45">
        <v>4.74</v>
      </c>
      <c r="C31" s="45">
        <v>0.25</v>
      </c>
      <c r="D31" s="45">
        <v>4.99</v>
      </c>
      <c r="E31" s="45">
        <v>4.74</v>
      </c>
      <c r="F31" s="45">
        <v>0.25</v>
      </c>
      <c r="G31" s="45">
        <v>4.99</v>
      </c>
    </row>
    <row r="32" spans="1:7" x14ac:dyDescent="0.2">
      <c r="A32" s="44">
        <v>22</v>
      </c>
      <c r="B32" s="45">
        <v>4.92</v>
      </c>
      <c r="C32" s="45">
        <v>0.26</v>
      </c>
      <c r="D32" s="45">
        <v>5.18</v>
      </c>
      <c r="E32" s="45">
        <v>4.92</v>
      </c>
      <c r="F32" s="45">
        <v>0.26</v>
      </c>
      <c r="G32" s="45">
        <v>5.18</v>
      </c>
    </row>
    <row r="33" spans="1:7" x14ac:dyDescent="0.2">
      <c r="A33" s="44">
        <v>23</v>
      </c>
      <c r="B33" s="45">
        <v>5.1100000000000003</v>
      </c>
      <c r="C33" s="45">
        <v>0.27</v>
      </c>
      <c r="D33" s="45">
        <v>5.38</v>
      </c>
      <c r="E33" s="45">
        <v>5.1100000000000003</v>
      </c>
      <c r="F33" s="45">
        <v>0.27</v>
      </c>
      <c r="G33" s="45">
        <v>5.38</v>
      </c>
    </row>
    <row r="34" spans="1:7" x14ac:dyDescent="0.2">
      <c r="A34" s="44">
        <v>24</v>
      </c>
      <c r="B34" s="45">
        <v>5.31</v>
      </c>
      <c r="C34" s="45">
        <v>0.28000000000000003</v>
      </c>
      <c r="D34" s="45">
        <v>5.59</v>
      </c>
      <c r="E34" s="45">
        <v>5.31</v>
      </c>
      <c r="F34" s="45">
        <v>0.28000000000000003</v>
      </c>
      <c r="G34" s="45">
        <v>5.59</v>
      </c>
    </row>
    <row r="35" spans="1:7" x14ac:dyDescent="0.2">
      <c r="A35" s="44">
        <v>25</v>
      </c>
      <c r="B35" s="45">
        <v>5.51</v>
      </c>
      <c r="C35" s="45">
        <v>0.28999999999999998</v>
      </c>
      <c r="D35" s="45">
        <v>5.81</v>
      </c>
      <c r="E35" s="45">
        <v>5.51</v>
      </c>
      <c r="F35" s="45">
        <v>0.28999999999999998</v>
      </c>
      <c r="G35" s="45">
        <v>5.81</v>
      </c>
    </row>
    <row r="36" spans="1:7" x14ac:dyDescent="0.2">
      <c r="A36" s="44">
        <v>26</v>
      </c>
      <c r="B36" s="45">
        <v>5.73</v>
      </c>
      <c r="C36" s="45">
        <v>0.3</v>
      </c>
      <c r="D36" s="45">
        <v>6.03</v>
      </c>
      <c r="E36" s="45">
        <v>5.73</v>
      </c>
      <c r="F36" s="45">
        <v>0.3</v>
      </c>
      <c r="G36" s="45">
        <v>6.03</v>
      </c>
    </row>
    <row r="37" spans="1:7" x14ac:dyDescent="0.2">
      <c r="A37" s="44">
        <v>27</v>
      </c>
      <c r="B37" s="45">
        <v>5.95</v>
      </c>
      <c r="C37" s="45">
        <v>0.31</v>
      </c>
      <c r="D37" s="45">
        <v>6.26</v>
      </c>
      <c r="E37" s="45">
        <v>5.95</v>
      </c>
      <c r="F37" s="45">
        <v>0.31</v>
      </c>
      <c r="G37" s="45">
        <v>6.26</v>
      </c>
    </row>
    <row r="38" spans="1:7" x14ac:dyDescent="0.2">
      <c r="A38" s="44">
        <v>28</v>
      </c>
      <c r="B38" s="45">
        <v>6.18</v>
      </c>
      <c r="C38" s="45">
        <v>0.33</v>
      </c>
      <c r="D38" s="45">
        <v>6.5</v>
      </c>
      <c r="E38" s="45">
        <v>6.18</v>
      </c>
      <c r="F38" s="45">
        <v>0.33</v>
      </c>
      <c r="G38" s="45">
        <v>6.5</v>
      </c>
    </row>
    <row r="39" spans="1:7" x14ac:dyDescent="0.2">
      <c r="A39" s="44">
        <v>29</v>
      </c>
      <c r="B39" s="45">
        <v>6.41</v>
      </c>
      <c r="C39" s="45">
        <v>0.34</v>
      </c>
      <c r="D39" s="45">
        <v>6.75</v>
      </c>
      <c r="E39" s="45">
        <v>6.41</v>
      </c>
      <c r="F39" s="45">
        <v>0.34</v>
      </c>
      <c r="G39" s="45">
        <v>6.75</v>
      </c>
    </row>
    <row r="40" spans="1:7" x14ac:dyDescent="0.2">
      <c r="A40" s="44">
        <v>30</v>
      </c>
      <c r="B40" s="45">
        <v>6.66</v>
      </c>
      <c r="C40" s="45">
        <v>0.35</v>
      </c>
      <c r="D40" s="45">
        <v>7.01</v>
      </c>
      <c r="E40" s="45">
        <v>6.66</v>
      </c>
      <c r="F40" s="45">
        <v>0.35</v>
      </c>
      <c r="G40" s="45">
        <v>7.01</v>
      </c>
    </row>
    <row r="41" spans="1:7" x14ac:dyDescent="0.2">
      <c r="A41" s="44">
        <v>31</v>
      </c>
      <c r="B41" s="45">
        <v>6.92</v>
      </c>
      <c r="C41" s="45">
        <v>0.37</v>
      </c>
      <c r="D41" s="45">
        <v>7.28</v>
      </c>
      <c r="E41" s="45">
        <v>6.92</v>
      </c>
      <c r="F41" s="45">
        <v>0.37</v>
      </c>
      <c r="G41" s="45">
        <v>7.28</v>
      </c>
    </row>
    <row r="42" spans="1:7" x14ac:dyDescent="0.2">
      <c r="A42" s="44">
        <v>32</v>
      </c>
      <c r="B42" s="45">
        <v>7.18</v>
      </c>
      <c r="C42" s="45">
        <v>0.38</v>
      </c>
      <c r="D42" s="45">
        <v>7.56</v>
      </c>
      <c r="E42" s="45">
        <v>7.18</v>
      </c>
      <c r="F42" s="45">
        <v>0.38</v>
      </c>
      <c r="G42" s="45">
        <v>7.56</v>
      </c>
    </row>
    <row r="43" spans="1:7" x14ac:dyDescent="0.2">
      <c r="A43" s="44">
        <v>33</v>
      </c>
      <c r="B43" s="45">
        <v>7.46</v>
      </c>
      <c r="C43" s="45">
        <v>0.39</v>
      </c>
      <c r="D43" s="45">
        <v>7.85</v>
      </c>
      <c r="E43" s="45">
        <v>7.46</v>
      </c>
      <c r="F43" s="45">
        <v>0.39</v>
      </c>
      <c r="G43" s="45">
        <v>7.85</v>
      </c>
    </row>
    <row r="44" spans="1:7" x14ac:dyDescent="0.2">
      <c r="A44" s="44">
        <v>34</v>
      </c>
      <c r="B44" s="45">
        <v>7.75</v>
      </c>
      <c r="C44" s="45">
        <v>0.41</v>
      </c>
      <c r="D44" s="45">
        <v>8.16</v>
      </c>
      <c r="E44" s="45">
        <v>7.75</v>
      </c>
      <c r="F44" s="45">
        <v>0.41</v>
      </c>
      <c r="G44" s="45">
        <v>8.16</v>
      </c>
    </row>
    <row r="45" spans="1:7" x14ac:dyDescent="0.2">
      <c r="A45" s="44">
        <v>35</v>
      </c>
      <c r="B45" s="45">
        <v>8.0500000000000007</v>
      </c>
      <c r="C45" s="45">
        <v>0.42</v>
      </c>
      <c r="D45" s="45">
        <v>8.4700000000000006</v>
      </c>
      <c r="E45" s="45">
        <v>8.0500000000000007</v>
      </c>
      <c r="F45" s="45">
        <v>0.42</v>
      </c>
      <c r="G45" s="45">
        <v>8.4700000000000006</v>
      </c>
    </row>
    <row r="46" spans="1:7" x14ac:dyDescent="0.2">
      <c r="A46" s="44">
        <v>36</v>
      </c>
      <c r="B46" s="45">
        <v>8.36</v>
      </c>
      <c r="C46" s="45">
        <v>0.44</v>
      </c>
      <c r="D46" s="45">
        <v>8.8000000000000007</v>
      </c>
      <c r="E46" s="45">
        <v>8.36</v>
      </c>
      <c r="F46" s="45">
        <v>0.44</v>
      </c>
      <c r="G46" s="45">
        <v>8.8000000000000007</v>
      </c>
    </row>
    <row r="47" spans="1:7" x14ac:dyDescent="0.2">
      <c r="A47" s="44">
        <v>37</v>
      </c>
      <c r="B47" s="45">
        <v>8.68</v>
      </c>
      <c r="C47" s="45">
        <v>0.46</v>
      </c>
      <c r="D47" s="45">
        <v>9.14</v>
      </c>
      <c r="E47" s="45">
        <v>8.68</v>
      </c>
      <c r="F47" s="45">
        <v>0.46</v>
      </c>
      <c r="G47" s="45">
        <v>9.14</v>
      </c>
    </row>
    <row r="48" spans="1:7" x14ac:dyDescent="0.2">
      <c r="A48" s="44">
        <v>38</v>
      </c>
      <c r="B48" s="45">
        <v>9.02</v>
      </c>
      <c r="C48" s="45">
        <v>0.47</v>
      </c>
      <c r="D48" s="45">
        <v>9.49</v>
      </c>
      <c r="E48" s="45">
        <v>9.02</v>
      </c>
      <c r="F48" s="45">
        <v>0.47</v>
      </c>
      <c r="G48" s="45">
        <v>9.49</v>
      </c>
    </row>
    <row r="49" spans="1:7" x14ac:dyDescent="0.2">
      <c r="A49" s="44">
        <v>39</v>
      </c>
      <c r="B49" s="45">
        <v>9.3699999999999992</v>
      </c>
      <c r="C49" s="45">
        <v>0.49</v>
      </c>
      <c r="D49" s="45">
        <v>9.85</v>
      </c>
      <c r="E49" s="45">
        <v>9.3699999999999992</v>
      </c>
      <c r="F49" s="45">
        <v>0.49</v>
      </c>
      <c r="G49" s="45">
        <v>9.85</v>
      </c>
    </row>
    <row r="50" spans="1:7" x14ac:dyDescent="0.2">
      <c r="A50" s="44">
        <v>40</v>
      </c>
      <c r="B50" s="45">
        <v>9.73</v>
      </c>
      <c r="C50" s="45">
        <v>0.51</v>
      </c>
      <c r="D50" s="45">
        <v>10.24</v>
      </c>
      <c r="E50" s="45">
        <v>9.73</v>
      </c>
      <c r="F50" s="45">
        <v>0.51</v>
      </c>
      <c r="G50" s="45">
        <v>10.24</v>
      </c>
    </row>
    <row r="51" spans="1:7" x14ac:dyDescent="0.2">
      <c r="A51" s="44">
        <v>41</v>
      </c>
      <c r="B51" s="45">
        <v>10.11</v>
      </c>
      <c r="C51" s="45">
        <v>0.52</v>
      </c>
      <c r="D51" s="45">
        <v>10.63</v>
      </c>
      <c r="E51" s="45">
        <v>10.11</v>
      </c>
      <c r="F51" s="45">
        <v>0.52</v>
      </c>
      <c r="G51" s="45">
        <v>10.63</v>
      </c>
    </row>
    <row r="52" spans="1:7" x14ac:dyDescent="0.2">
      <c r="A52" s="44">
        <v>42</v>
      </c>
      <c r="B52" s="45">
        <v>10.5</v>
      </c>
      <c r="C52" s="45">
        <v>0.54</v>
      </c>
      <c r="D52" s="45">
        <v>11.04</v>
      </c>
      <c r="E52" s="45">
        <v>10.5</v>
      </c>
      <c r="F52" s="45">
        <v>0.54</v>
      </c>
      <c r="G52" s="45">
        <v>11.04</v>
      </c>
    </row>
    <row r="53" spans="1:7" x14ac:dyDescent="0.2">
      <c r="A53" s="44">
        <v>43</v>
      </c>
      <c r="B53" s="45">
        <v>10.91</v>
      </c>
      <c r="C53" s="45">
        <v>0.56000000000000005</v>
      </c>
      <c r="D53" s="45">
        <v>11.47</v>
      </c>
      <c r="E53" s="45">
        <v>10.91</v>
      </c>
      <c r="F53" s="45">
        <v>0.56000000000000005</v>
      </c>
      <c r="G53" s="45">
        <v>11.47</v>
      </c>
    </row>
    <row r="54" spans="1:7" x14ac:dyDescent="0.2">
      <c r="A54" s="44">
        <v>44</v>
      </c>
      <c r="B54" s="45">
        <v>11.34</v>
      </c>
      <c r="C54" s="45">
        <v>0.57999999999999996</v>
      </c>
      <c r="D54" s="45">
        <v>11.92</v>
      </c>
      <c r="E54" s="45">
        <v>11.34</v>
      </c>
      <c r="F54" s="45">
        <v>0.57999999999999996</v>
      </c>
      <c r="G54" s="45">
        <v>11.92</v>
      </c>
    </row>
    <row r="55" spans="1:7" x14ac:dyDescent="0.2">
      <c r="A55" s="44">
        <v>45</v>
      </c>
      <c r="B55" s="45">
        <v>11.78</v>
      </c>
      <c r="C55" s="45">
        <v>0.6</v>
      </c>
      <c r="D55" s="45">
        <v>12.38</v>
      </c>
      <c r="E55" s="45">
        <v>11.78</v>
      </c>
      <c r="F55" s="45">
        <v>0.6</v>
      </c>
      <c r="G55" s="45">
        <v>12.38</v>
      </c>
    </row>
    <row r="56" spans="1:7" x14ac:dyDescent="0.2">
      <c r="A56" s="44">
        <v>46</v>
      </c>
      <c r="B56" s="45">
        <v>12.24</v>
      </c>
      <c r="C56" s="45">
        <v>0.62</v>
      </c>
      <c r="D56" s="45">
        <v>12.86</v>
      </c>
      <c r="E56" s="45">
        <v>12.24</v>
      </c>
      <c r="F56" s="45">
        <v>0.62</v>
      </c>
      <c r="G56" s="45">
        <v>12.86</v>
      </c>
    </row>
    <row r="57" spans="1:7" x14ac:dyDescent="0.2">
      <c r="A57" s="44">
        <v>47</v>
      </c>
      <c r="B57" s="45">
        <v>12.72</v>
      </c>
      <c r="C57" s="45">
        <v>0.64</v>
      </c>
      <c r="D57" s="45">
        <v>13.36</v>
      </c>
      <c r="E57" s="45">
        <v>12.72</v>
      </c>
      <c r="F57" s="45">
        <v>0.64</v>
      </c>
      <c r="G57" s="45">
        <v>13.36</v>
      </c>
    </row>
    <row r="58" spans="1:7" x14ac:dyDescent="0.2">
      <c r="A58" s="44">
        <v>48</v>
      </c>
      <c r="B58" s="45">
        <v>13.23</v>
      </c>
      <c r="C58" s="45">
        <v>0.66</v>
      </c>
      <c r="D58" s="45">
        <v>13.89</v>
      </c>
      <c r="E58" s="45">
        <v>13.23</v>
      </c>
      <c r="F58" s="45">
        <v>0.66</v>
      </c>
      <c r="G58" s="45">
        <v>13.89</v>
      </c>
    </row>
    <row r="59" spans="1:7" x14ac:dyDescent="0.2">
      <c r="A59" s="44">
        <v>49</v>
      </c>
      <c r="B59" s="45">
        <v>13.75</v>
      </c>
      <c r="C59" s="45">
        <v>0.68</v>
      </c>
      <c r="D59" s="45">
        <v>14.43</v>
      </c>
      <c r="E59" s="45">
        <v>13.75</v>
      </c>
      <c r="F59" s="45">
        <v>0.68</v>
      </c>
      <c r="G59" s="45">
        <v>14.43</v>
      </c>
    </row>
    <row r="60" spans="1:7" x14ac:dyDescent="0.2">
      <c r="A60" s="44">
        <v>50</v>
      </c>
      <c r="B60" s="45">
        <v>14.3</v>
      </c>
      <c r="C60" s="45">
        <v>0.7</v>
      </c>
      <c r="D60" s="45">
        <v>15</v>
      </c>
      <c r="E60" s="45">
        <v>14.3</v>
      </c>
      <c r="F60" s="45">
        <v>0.7</v>
      </c>
      <c r="G60" s="45">
        <v>15</v>
      </c>
    </row>
    <row r="61" spans="1:7" x14ac:dyDescent="0.2">
      <c r="A61" s="44">
        <v>51</v>
      </c>
      <c r="B61" s="45">
        <v>14.87</v>
      </c>
      <c r="C61" s="45">
        <v>0.72</v>
      </c>
      <c r="D61" s="45">
        <v>15.59</v>
      </c>
      <c r="E61" s="45">
        <v>14.87</v>
      </c>
      <c r="F61" s="45">
        <v>0.72</v>
      </c>
      <c r="G61" s="45">
        <v>15.59</v>
      </c>
    </row>
    <row r="62" spans="1:7" x14ac:dyDescent="0.2">
      <c r="A62" s="44">
        <v>52</v>
      </c>
      <c r="B62" s="45">
        <v>15.47</v>
      </c>
      <c r="C62" s="45">
        <v>0.74</v>
      </c>
      <c r="D62" s="45">
        <v>16.21</v>
      </c>
      <c r="E62" s="45">
        <v>15.47</v>
      </c>
      <c r="F62" s="45">
        <v>0.74</v>
      </c>
      <c r="G62" s="45">
        <v>16.21</v>
      </c>
    </row>
    <row r="63" spans="1:7" x14ac:dyDescent="0.2">
      <c r="A63" s="44">
        <v>53</v>
      </c>
      <c r="B63" s="45">
        <v>16.09</v>
      </c>
      <c r="C63" s="45">
        <v>0.76</v>
      </c>
      <c r="D63" s="45">
        <v>16.850000000000001</v>
      </c>
      <c r="E63" s="45">
        <v>16.09</v>
      </c>
      <c r="F63" s="45">
        <v>0.76</v>
      </c>
      <c r="G63" s="45">
        <v>16.850000000000001</v>
      </c>
    </row>
    <row r="64" spans="1:7" x14ac:dyDescent="0.2">
      <c r="A64" s="44">
        <v>54</v>
      </c>
      <c r="B64" s="45">
        <v>16.739999999999998</v>
      </c>
      <c r="C64" s="45">
        <v>0.78</v>
      </c>
      <c r="D64" s="45">
        <v>17.53</v>
      </c>
      <c r="E64" s="45">
        <v>16.739999999999998</v>
      </c>
      <c r="F64" s="45">
        <v>0.78</v>
      </c>
      <c r="G64" s="45">
        <v>17.53</v>
      </c>
    </row>
    <row r="65" spans="1:7" x14ac:dyDescent="0.2">
      <c r="A65" s="44">
        <v>55</v>
      </c>
      <c r="B65" s="45">
        <v>17.43</v>
      </c>
      <c r="C65" s="45">
        <v>0.81</v>
      </c>
      <c r="D65" s="45">
        <v>18.23</v>
      </c>
      <c r="E65" s="45">
        <v>17.43</v>
      </c>
      <c r="F65" s="45">
        <v>0.81</v>
      </c>
      <c r="G65" s="45">
        <v>18.23</v>
      </c>
    </row>
    <row r="66" spans="1:7" x14ac:dyDescent="0.2">
      <c r="A66" s="44">
        <v>56</v>
      </c>
      <c r="B66" s="45">
        <v>18.149999999999999</v>
      </c>
      <c r="C66" s="45">
        <v>0.83</v>
      </c>
      <c r="D66" s="45">
        <v>18.97</v>
      </c>
      <c r="E66" s="45">
        <v>18.149999999999999</v>
      </c>
      <c r="F66" s="45">
        <v>0.83</v>
      </c>
      <c r="G66" s="45">
        <v>18.97</v>
      </c>
    </row>
    <row r="67" spans="1:7" x14ac:dyDescent="0.2">
      <c r="A67" s="44">
        <v>57</v>
      </c>
      <c r="B67" s="45">
        <v>18.899999999999999</v>
      </c>
      <c r="C67" s="45">
        <v>0.85</v>
      </c>
      <c r="D67" s="45">
        <v>19.739999999999998</v>
      </c>
      <c r="E67" s="45">
        <v>18.899999999999999</v>
      </c>
      <c r="F67" s="45">
        <v>0.85</v>
      </c>
      <c r="G67" s="45">
        <v>19.739999999999998</v>
      </c>
    </row>
    <row r="68" spans="1:7" x14ac:dyDescent="0.2">
      <c r="A68" s="44">
        <v>58</v>
      </c>
      <c r="B68" s="45">
        <v>19.690000000000001</v>
      </c>
      <c r="C68" s="45">
        <v>0.87</v>
      </c>
      <c r="D68" s="45">
        <v>20.55</v>
      </c>
      <c r="E68" s="45">
        <v>19.690000000000001</v>
      </c>
      <c r="F68" s="45">
        <v>0.87</v>
      </c>
      <c r="G68" s="45">
        <v>20.55</v>
      </c>
    </row>
    <row r="69" spans="1:7" x14ac:dyDescent="0.2">
      <c r="A69" s="44">
        <v>59</v>
      </c>
      <c r="B69" s="45">
        <v>20.52</v>
      </c>
      <c r="C69" s="45">
        <v>0.88</v>
      </c>
      <c r="D69" s="45">
        <v>21.4</v>
      </c>
      <c r="E69" s="45">
        <v>20.52</v>
      </c>
      <c r="F69" s="45">
        <v>0.88</v>
      </c>
      <c r="G69" s="45">
        <v>21.4</v>
      </c>
    </row>
    <row r="70" spans="1:7" x14ac:dyDescent="0.2">
      <c r="A70" s="44">
        <v>60</v>
      </c>
      <c r="B70" s="45">
        <v>20.66</v>
      </c>
      <c r="C70" s="45">
        <v>0.9</v>
      </c>
      <c r="D70" s="45">
        <v>21.56</v>
      </c>
      <c r="E70" s="45">
        <v>20.66</v>
      </c>
      <c r="F70" s="45">
        <v>0.9</v>
      </c>
      <c r="G70" s="45">
        <v>21.56</v>
      </c>
    </row>
    <row r="71" spans="1:7" x14ac:dyDescent="0.2">
      <c r="A71" s="44">
        <v>61</v>
      </c>
      <c r="B71" s="45">
        <v>20.09</v>
      </c>
      <c r="C71" s="45">
        <v>0.9</v>
      </c>
      <c r="D71" s="45">
        <v>20.99</v>
      </c>
      <c r="E71" s="45">
        <v>20.09</v>
      </c>
      <c r="F71" s="45">
        <v>0.9</v>
      </c>
      <c r="G71" s="45">
        <v>20.99</v>
      </c>
    </row>
    <row r="72" spans="1:7" x14ac:dyDescent="0.2">
      <c r="A72" s="44">
        <v>62</v>
      </c>
      <c r="B72" s="45">
        <v>19.52</v>
      </c>
      <c r="C72" s="45">
        <v>0.91</v>
      </c>
      <c r="D72" s="45">
        <v>20.420000000000002</v>
      </c>
      <c r="E72" s="45">
        <v>19.52</v>
      </c>
      <c r="F72" s="45">
        <v>0.91</v>
      </c>
      <c r="G72" s="45">
        <v>20.420000000000002</v>
      </c>
    </row>
    <row r="73" spans="1:7" x14ac:dyDescent="0.2">
      <c r="A73" s="44">
        <v>63</v>
      </c>
      <c r="B73" s="45">
        <v>18.940000000000001</v>
      </c>
      <c r="C73" s="45">
        <v>0.91</v>
      </c>
      <c r="D73" s="45">
        <v>19.850000000000001</v>
      </c>
      <c r="E73" s="45">
        <v>18.940000000000001</v>
      </c>
      <c r="F73" s="45">
        <v>0.91</v>
      </c>
      <c r="G73" s="45">
        <v>19.850000000000001</v>
      </c>
    </row>
    <row r="74" spans="1:7" x14ac:dyDescent="0.2">
      <c r="A74" s="44">
        <v>64</v>
      </c>
      <c r="B74" s="45">
        <v>18.350000000000001</v>
      </c>
      <c r="C74" s="45">
        <v>0.92</v>
      </c>
      <c r="D74" s="45">
        <v>19.27</v>
      </c>
      <c r="E74" s="45">
        <v>18.350000000000001</v>
      </c>
      <c r="F74" s="45">
        <v>0.92</v>
      </c>
      <c r="G74" s="45">
        <v>19.27</v>
      </c>
    </row>
    <row r="75" spans="1:7" x14ac:dyDescent="0.2">
      <c r="A75" s="44">
        <v>65</v>
      </c>
      <c r="B75" s="45">
        <v>17.77</v>
      </c>
      <c r="C75" s="45">
        <v>0.92</v>
      </c>
      <c r="D75" s="45">
        <v>18.690000000000001</v>
      </c>
      <c r="E75" s="45">
        <v>17.77</v>
      </c>
      <c r="F75" s="45">
        <v>0.92</v>
      </c>
      <c r="G75" s="45">
        <v>18.690000000000001</v>
      </c>
    </row>
    <row r="76" spans="1:7" x14ac:dyDescent="0.2">
      <c r="A76" s="44">
        <v>66</v>
      </c>
      <c r="B76" s="45">
        <v>17.170000000000002</v>
      </c>
      <c r="C76" s="45">
        <v>0.92</v>
      </c>
      <c r="D76" s="45">
        <v>18.100000000000001</v>
      </c>
      <c r="E76" s="45">
        <v>17.170000000000002</v>
      </c>
      <c r="F76" s="45">
        <v>0.92</v>
      </c>
      <c r="G76" s="45">
        <v>18.100000000000001</v>
      </c>
    </row>
    <row r="77" spans="1:7" x14ac:dyDescent="0.2">
      <c r="A77" s="44">
        <v>67</v>
      </c>
      <c r="B77" s="45">
        <v>16.579999999999998</v>
      </c>
      <c r="C77" s="45">
        <v>0.92</v>
      </c>
      <c r="D77" s="45">
        <v>17.5</v>
      </c>
      <c r="E77" s="45">
        <v>16.579999999999998</v>
      </c>
      <c r="F77" s="45">
        <v>0.92</v>
      </c>
      <c r="G77" s="45">
        <v>17.5</v>
      </c>
    </row>
    <row r="78" spans="1:7" x14ac:dyDescent="0.2">
      <c r="A78" s="44">
        <v>68</v>
      </c>
      <c r="B78" s="45">
        <v>15.98</v>
      </c>
      <c r="C78" s="45">
        <v>0.93</v>
      </c>
      <c r="D78" s="45">
        <v>16.899999999999999</v>
      </c>
      <c r="E78" s="45">
        <v>15.98</v>
      </c>
      <c r="F78" s="45">
        <v>0.93</v>
      </c>
      <c r="G78" s="45">
        <v>16.899999999999999</v>
      </c>
    </row>
    <row r="79" spans="1:7" x14ac:dyDescent="0.2">
      <c r="A79" s="44">
        <v>69</v>
      </c>
      <c r="B79" s="45">
        <v>15.37</v>
      </c>
      <c r="C79" s="45">
        <v>0.92</v>
      </c>
      <c r="D79" s="45">
        <v>16.3</v>
      </c>
      <c r="E79" s="45">
        <v>15.37</v>
      </c>
      <c r="F79" s="45">
        <v>0.92</v>
      </c>
      <c r="G79" s="45">
        <v>16.3</v>
      </c>
    </row>
    <row r="80" spans="1:7" x14ac:dyDescent="0.2">
      <c r="A80" s="44">
        <v>70</v>
      </c>
      <c r="B80" s="45">
        <v>14.77</v>
      </c>
      <c r="C80" s="45">
        <v>0.92</v>
      </c>
      <c r="D80" s="45">
        <v>15.69</v>
      </c>
      <c r="E80" s="45">
        <v>14.77</v>
      </c>
      <c r="F80" s="45">
        <v>0.92</v>
      </c>
      <c r="G80" s="45">
        <v>15.69</v>
      </c>
    </row>
    <row r="81" spans="1:7" x14ac:dyDescent="0.2">
      <c r="A81" s="44">
        <v>71</v>
      </c>
      <c r="B81" s="45">
        <v>14.16</v>
      </c>
      <c r="C81" s="45">
        <v>0.92</v>
      </c>
      <c r="D81" s="45">
        <v>15.08</v>
      </c>
      <c r="E81" s="45">
        <v>14.16</v>
      </c>
      <c r="F81" s="45">
        <v>0.92</v>
      </c>
      <c r="G81" s="45">
        <v>15.08</v>
      </c>
    </row>
    <row r="82" spans="1:7" x14ac:dyDescent="0.2">
      <c r="A82" s="44">
        <v>72</v>
      </c>
      <c r="B82" s="45">
        <v>13.55</v>
      </c>
      <c r="C82" s="45">
        <v>0.92</v>
      </c>
      <c r="D82" s="45">
        <v>14.47</v>
      </c>
      <c r="E82" s="45">
        <v>13.55</v>
      </c>
      <c r="F82" s="45">
        <v>0.92</v>
      </c>
      <c r="G82" s="45">
        <v>14.47</v>
      </c>
    </row>
    <row r="83" spans="1:7" x14ac:dyDescent="0.2">
      <c r="A83" s="44">
        <v>73</v>
      </c>
      <c r="B83" s="45">
        <v>12.95</v>
      </c>
      <c r="C83" s="45">
        <v>0.91</v>
      </c>
      <c r="D83" s="45">
        <v>13.86</v>
      </c>
      <c r="E83" s="45">
        <v>12.95</v>
      </c>
      <c r="F83" s="45">
        <v>0.91</v>
      </c>
      <c r="G83" s="45">
        <v>13.86</v>
      </c>
    </row>
    <row r="84" spans="1:7" x14ac:dyDescent="0.2">
      <c r="A84" s="44">
        <v>74</v>
      </c>
      <c r="B84" s="45">
        <v>12.35</v>
      </c>
      <c r="C84" s="45">
        <v>0.9</v>
      </c>
      <c r="D84" s="45">
        <v>13.25</v>
      </c>
      <c r="E84" s="45">
        <v>12.35</v>
      </c>
      <c r="F84" s="45">
        <v>0.9</v>
      </c>
      <c r="G84" s="45">
        <v>13.25</v>
      </c>
    </row>
    <row r="85" spans="1:7" x14ac:dyDescent="0.2">
      <c r="A85" s="44">
        <v>75</v>
      </c>
      <c r="B85" s="45">
        <v>11.75</v>
      </c>
      <c r="C85" s="45">
        <v>0.89</v>
      </c>
      <c r="D85" s="45">
        <v>12.64</v>
      </c>
      <c r="E85" s="45">
        <v>11.75</v>
      </c>
      <c r="F85" s="45">
        <v>0.89</v>
      </c>
      <c r="G85" s="45">
        <v>12.64</v>
      </c>
    </row>
  </sheetData>
  <sheetProtection algorithmName="SHA-512" hashValue="U+/a8T+N3XTliRx5KCcbXLvHgUMGuw7A+xY6XofrnMVZk1z9CqNBP2H9PPVX1SFnp6onoDaqn32z7Tt3hC/l+A==" saltValue="au2YevdKsScbXPKfYx3eRw==" spinCount="100000" sheet="1" objects="1" scenarios="1"/>
  <conditionalFormatting sqref="A6:A21">
    <cfRule type="expression" dxfId="959" priority="11" stopIfTrue="1">
      <formula>MOD(ROW(),2)=0</formula>
    </cfRule>
    <cfRule type="expression" dxfId="958" priority="12" stopIfTrue="1">
      <formula>MOD(ROW(),2)&lt;&gt;0</formula>
    </cfRule>
  </conditionalFormatting>
  <conditionalFormatting sqref="A26:A85">
    <cfRule type="expression" dxfId="957" priority="15" stopIfTrue="1">
      <formula>MOD(ROW(),2)=0</formula>
    </cfRule>
    <cfRule type="expression" dxfId="956" priority="16" stopIfTrue="1">
      <formula>MOD(ROW(),2)&lt;&gt;0</formula>
    </cfRule>
  </conditionalFormatting>
  <conditionalFormatting sqref="B18:B19">
    <cfRule type="expression" dxfId="955" priority="1" stopIfTrue="1">
      <formula>MOD(ROW(),2)=0</formula>
    </cfRule>
    <cfRule type="expression" dxfId="954" priority="2" stopIfTrue="1">
      <formula>MOD(ROW(),2)&lt;&gt;0</formula>
    </cfRule>
  </conditionalFormatting>
  <conditionalFormatting sqref="B6:G17 C18:G19 B20:G21">
    <cfRule type="expression" dxfId="953" priority="13" stopIfTrue="1">
      <formula>MOD(ROW(),2)=0</formula>
    </cfRule>
    <cfRule type="expression" dxfId="952" priority="14" stopIfTrue="1">
      <formula>MOD(ROW(),2)&lt;&gt;0</formula>
    </cfRule>
  </conditionalFormatting>
  <conditionalFormatting sqref="B26:G85">
    <cfRule type="expression" dxfId="951" priority="17" stopIfTrue="1">
      <formula>MOD(ROW(),2)=0</formula>
    </cfRule>
    <cfRule type="expression" dxfId="950" priority="18" stopIfTrue="1">
      <formula>MOD(ROW(),2)&lt;&gt;0</formula>
    </cfRule>
  </conditionalFormatting>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EAD6B-5F8A-4117-954E-85A02651B50C}">
  <sheetPr codeName="Sheet18"/>
  <dimension ref="A1:B77"/>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CETV - x-213</v>
      </c>
    </row>
    <row r="6" spans="1:2" x14ac:dyDescent="0.2">
      <c r="A6" s="41" t="s">
        <v>540</v>
      </c>
      <c r="B6" s="49" t="s">
        <v>541</v>
      </c>
    </row>
    <row r="7" spans="1:2" ht="25.5" x14ac:dyDescent="0.2">
      <c r="A7" s="41" t="s">
        <v>542</v>
      </c>
      <c r="B7" s="49" t="s">
        <v>31</v>
      </c>
    </row>
    <row r="8" spans="1:2" x14ac:dyDescent="0.2">
      <c r="A8" s="41" t="s">
        <v>112</v>
      </c>
      <c r="B8" s="49" t="s">
        <v>125</v>
      </c>
    </row>
    <row r="9" spans="1:2" x14ac:dyDescent="0.2">
      <c r="A9" s="41" t="s">
        <v>113</v>
      </c>
      <c r="B9" s="49" t="s">
        <v>126</v>
      </c>
    </row>
    <row r="10" spans="1:2" x14ac:dyDescent="0.2">
      <c r="A10" s="41" t="s">
        <v>6</v>
      </c>
      <c r="B10" s="49" t="s">
        <v>164</v>
      </c>
    </row>
    <row r="11" spans="1:2" x14ac:dyDescent="0.2">
      <c r="A11" s="41" t="s">
        <v>114</v>
      </c>
      <c r="B11" s="49" t="s">
        <v>165</v>
      </c>
    </row>
    <row r="12" spans="1:2" ht="25.5" x14ac:dyDescent="0.2">
      <c r="A12" s="41" t="s">
        <v>115</v>
      </c>
      <c r="B12" s="49" t="s">
        <v>166</v>
      </c>
    </row>
    <row r="13" spans="1:2" x14ac:dyDescent="0.2">
      <c r="A13" s="41" t="s">
        <v>543</v>
      </c>
      <c r="B13" s="49">
        <v>0</v>
      </c>
    </row>
    <row r="14" spans="1:2" x14ac:dyDescent="0.2">
      <c r="A14" s="41" t="s">
        <v>117</v>
      </c>
      <c r="B14" s="49">
        <v>213</v>
      </c>
    </row>
    <row r="15" spans="1:2" x14ac:dyDescent="0.2">
      <c r="A15" s="41" t="s">
        <v>544</v>
      </c>
      <c r="B15" s="49" t="s">
        <v>167</v>
      </c>
    </row>
    <row r="16" spans="1:2" x14ac:dyDescent="0.2">
      <c r="A16" s="41" t="s">
        <v>119</v>
      </c>
      <c r="B16" s="49" t="s">
        <v>168</v>
      </c>
    </row>
    <row r="17" spans="1:2" x14ac:dyDescent="0.2">
      <c r="A17" s="42" t="s">
        <v>545</v>
      </c>
      <c r="B17" s="49"/>
    </row>
    <row r="18" spans="1:2" x14ac:dyDescent="0.2">
      <c r="A18" s="41" t="s">
        <v>121</v>
      </c>
      <c r="B18" s="50">
        <v>46171</v>
      </c>
    </row>
    <row r="19" spans="1:2" x14ac:dyDescent="0.2">
      <c r="A19" s="41" t="s">
        <v>122</v>
      </c>
      <c r="B19" s="50">
        <v>46161</v>
      </c>
    </row>
    <row r="20" spans="1:2" x14ac:dyDescent="0.2">
      <c r="A20" s="41" t="s">
        <v>123</v>
      </c>
      <c r="B20" s="49" t="s">
        <v>132</v>
      </c>
    </row>
    <row r="21" spans="1:2" x14ac:dyDescent="0.2">
      <c r="A21" s="41" t="s">
        <v>546</v>
      </c>
      <c r="B21" s="49" t="s">
        <v>45</v>
      </c>
    </row>
    <row r="23" spans="1:2" x14ac:dyDescent="0.2">
      <c r="A23" s="23" t="str">
        <f>HYPERLINK("#'Factor List'!A1", "Back to Factor List")</f>
        <v>Back to Factor List</v>
      </c>
      <c r="B23" s="23" t="str">
        <f>HYPERLINK("#'Assumptions'!A1", "Assumptions")</f>
        <v>Assumptions</v>
      </c>
    </row>
    <row r="26" spans="1:2" s="55" customFormat="1" x14ac:dyDescent="0.2">
      <c r="A26" s="54" t="s">
        <v>174</v>
      </c>
      <c r="B26" s="54" t="s">
        <v>564</v>
      </c>
    </row>
    <row r="27" spans="1:2" x14ac:dyDescent="0.2">
      <c r="A27" s="44">
        <v>0</v>
      </c>
      <c r="B27" s="45">
        <v>1</v>
      </c>
    </row>
    <row r="28" spans="1:2" x14ac:dyDescent="0.2">
      <c r="A28" s="44">
        <v>1</v>
      </c>
      <c r="B28" s="45">
        <v>1.02</v>
      </c>
    </row>
    <row r="29" spans="1:2" x14ac:dyDescent="0.2">
      <c r="A29" s="44">
        <v>2</v>
      </c>
      <c r="B29" s="45">
        <v>1.04</v>
      </c>
    </row>
    <row r="30" spans="1:2" x14ac:dyDescent="0.2">
      <c r="A30" s="44">
        <v>3</v>
      </c>
      <c r="B30" s="45">
        <v>1.06</v>
      </c>
    </row>
    <row r="31" spans="1:2" x14ac:dyDescent="0.2">
      <c r="A31" s="44">
        <v>4</v>
      </c>
      <c r="B31" s="45">
        <v>1.08</v>
      </c>
    </row>
    <row r="32" spans="1:2" x14ac:dyDescent="0.2">
      <c r="A32" s="44">
        <v>5</v>
      </c>
      <c r="B32" s="45">
        <v>1.1000000000000001</v>
      </c>
    </row>
    <row r="33" spans="1:2" x14ac:dyDescent="0.2">
      <c r="A33" s="44">
        <v>6</v>
      </c>
      <c r="B33" s="45">
        <v>1.1299999999999999</v>
      </c>
    </row>
    <row r="34" spans="1:2" x14ac:dyDescent="0.2">
      <c r="A34" s="44">
        <v>7</v>
      </c>
      <c r="B34" s="45">
        <v>1.1499999999999999</v>
      </c>
    </row>
    <row r="35" spans="1:2" x14ac:dyDescent="0.2">
      <c r="A35" s="44">
        <v>8</v>
      </c>
      <c r="B35" s="45">
        <v>1.17</v>
      </c>
    </row>
    <row r="36" spans="1:2" x14ac:dyDescent="0.2">
      <c r="A36" s="44">
        <v>9</v>
      </c>
      <c r="B36" s="45">
        <v>1.2</v>
      </c>
    </row>
    <row r="37" spans="1:2" x14ac:dyDescent="0.2">
      <c r="A37" s="44">
        <v>10</v>
      </c>
      <c r="B37" s="45">
        <v>1.22</v>
      </c>
    </row>
    <row r="38" spans="1:2" x14ac:dyDescent="0.2">
      <c r="A38" s="44">
        <v>11</v>
      </c>
      <c r="B38" s="45">
        <v>1.24</v>
      </c>
    </row>
    <row r="39" spans="1:2" x14ac:dyDescent="0.2">
      <c r="A39" s="44">
        <v>12</v>
      </c>
      <c r="B39" s="45">
        <v>1.27</v>
      </c>
    </row>
    <row r="40" spans="1:2" x14ac:dyDescent="0.2">
      <c r="A40" s="44">
        <v>13</v>
      </c>
      <c r="B40" s="45">
        <v>1.29</v>
      </c>
    </row>
    <row r="41" spans="1:2" x14ac:dyDescent="0.2">
      <c r="A41" s="44">
        <v>14</v>
      </c>
      <c r="B41" s="45">
        <v>1.32</v>
      </c>
    </row>
    <row r="42" spans="1:2" x14ac:dyDescent="0.2">
      <c r="A42" s="44">
        <v>15</v>
      </c>
      <c r="B42" s="45">
        <v>1.35</v>
      </c>
    </row>
    <row r="43" spans="1:2" x14ac:dyDescent="0.2">
      <c r="A43" s="44">
        <v>16</v>
      </c>
      <c r="B43" s="45">
        <v>1.37</v>
      </c>
    </row>
    <row r="44" spans="1:2" x14ac:dyDescent="0.2">
      <c r="A44" s="44">
        <v>17</v>
      </c>
      <c r="B44" s="45">
        <v>1.4</v>
      </c>
    </row>
    <row r="45" spans="1:2" x14ac:dyDescent="0.2">
      <c r="A45" s="44">
        <v>18</v>
      </c>
      <c r="B45" s="45">
        <v>1.43</v>
      </c>
    </row>
    <row r="46" spans="1:2" x14ac:dyDescent="0.2">
      <c r="A46" s="44">
        <v>19</v>
      </c>
      <c r="B46" s="45">
        <v>1.46</v>
      </c>
    </row>
    <row r="47" spans="1:2" x14ac:dyDescent="0.2">
      <c r="A47" s="44">
        <v>20</v>
      </c>
      <c r="B47" s="45">
        <v>1.49</v>
      </c>
    </row>
    <row r="48" spans="1:2" x14ac:dyDescent="0.2">
      <c r="A48" s="44">
        <v>21</v>
      </c>
      <c r="B48" s="45">
        <v>1.52</v>
      </c>
    </row>
    <row r="49" spans="1:2" x14ac:dyDescent="0.2">
      <c r="A49" s="44">
        <v>22</v>
      </c>
      <c r="B49" s="45">
        <v>1.55</v>
      </c>
    </row>
    <row r="50" spans="1:2" x14ac:dyDescent="0.2">
      <c r="A50" s="44">
        <v>23</v>
      </c>
      <c r="B50" s="45">
        <v>1.58</v>
      </c>
    </row>
    <row r="51" spans="1:2" x14ac:dyDescent="0.2">
      <c r="A51" s="44">
        <v>24</v>
      </c>
      <c r="B51" s="45">
        <v>1.61</v>
      </c>
    </row>
    <row r="52" spans="1:2" x14ac:dyDescent="0.2">
      <c r="A52" s="44">
        <v>25</v>
      </c>
      <c r="B52" s="45">
        <v>1.64</v>
      </c>
    </row>
    <row r="53" spans="1:2" x14ac:dyDescent="0.2">
      <c r="A53" s="44">
        <v>26</v>
      </c>
      <c r="B53" s="45">
        <v>1.67</v>
      </c>
    </row>
    <row r="54" spans="1:2" x14ac:dyDescent="0.2">
      <c r="A54" s="44">
        <v>27</v>
      </c>
      <c r="B54" s="45">
        <v>1.71</v>
      </c>
    </row>
    <row r="55" spans="1:2" x14ac:dyDescent="0.2">
      <c r="A55" s="44">
        <v>28</v>
      </c>
      <c r="B55" s="45">
        <v>1.74</v>
      </c>
    </row>
    <row r="56" spans="1:2" x14ac:dyDescent="0.2">
      <c r="A56" s="44">
        <v>29</v>
      </c>
      <c r="B56" s="45">
        <v>1.78</v>
      </c>
    </row>
    <row r="57" spans="1:2" x14ac:dyDescent="0.2">
      <c r="A57" s="44">
        <v>30</v>
      </c>
      <c r="B57" s="45">
        <v>1.81</v>
      </c>
    </row>
    <row r="58" spans="1:2" x14ac:dyDescent="0.2">
      <c r="A58" s="44">
        <v>31</v>
      </c>
      <c r="B58" s="45">
        <v>1.85</v>
      </c>
    </row>
    <row r="59" spans="1:2" x14ac:dyDescent="0.2">
      <c r="A59" s="44">
        <v>32</v>
      </c>
      <c r="B59" s="45">
        <v>1.88</v>
      </c>
    </row>
    <row r="60" spans="1:2" x14ac:dyDescent="0.2">
      <c r="A60" s="44">
        <v>33</v>
      </c>
      <c r="B60" s="45">
        <v>1.92</v>
      </c>
    </row>
    <row r="61" spans="1:2" x14ac:dyDescent="0.2">
      <c r="A61" s="44">
        <v>34</v>
      </c>
      <c r="B61" s="45">
        <v>1.96</v>
      </c>
    </row>
    <row r="62" spans="1:2" x14ac:dyDescent="0.2">
      <c r="A62" s="44">
        <v>35</v>
      </c>
      <c r="B62" s="45">
        <v>2</v>
      </c>
    </row>
    <row r="63" spans="1:2" x14ac:dyDescent="0.2">
      <c r="A63" s="44">
        <v>36</v>
      </c>
      <c r="B63" s="45">
        <v>2.04</v>
      </c>
    </row>
    <row r="64" spans="1:2" x14ac:dyDescent="0.2">
      <c r="A64" s="44">
        <v>37</v>
      </c>
      <c r="B64" s="45">
        <v>2.08</v>
      </c>
    </row>
    <row r="65" spans="1:2" x14ac:dyDescent="0.2">
      <c r="A65" s="44">
        <v>38</v>
      </c>
      <c r="B65" s="45">
        <v>2.12</v>
      </c>
    </row>
    <row r="66" spans="1:2" x14ac:dyDescent="0.2">
      <c r="A66" s="44">
        <v>39</v>
      </c>
      <c r="B66" s="45">
        <v>2.16</v>
      </c>
    </row>
    <row r="67" spans="1:2" x14ac:dyDescent="0.2">
      <c r="A67" s="44">
        <v>40</v>
      </c>
      <c r="B67" s="45">
        <v>2.21</v>
      </c>
    </row>
    <row r="68" spans="1:2" x14ac:dyDescent="0.2">
      <c r="A68" s="44">
        <v>41</v>
      </c>
      <c r="B68" s="45">
        <v>2.25</v>
      </c>
    </row>
    <row r="69" spans="1:2" x14ac:dyDescent="0.2">
      <c r="A69" s="44">
        <v>42</v>
      </c>
      <c r="B69" s="45">
        <v>2.2999999999999998</v>
      </c>
    </row>
    <row r="70" spans="1:2" x14ac:dyDescent="0.2">
      <c r="A70" s="44">
        <v>43</v>
      </c>
      <c r="B70" s="45">
        <v>2.34</v>
      </c>
    </row>
    <row r="71" spans="1:2" x14ac:dyDescent="0.2">
      <c r="A71" s="44">
        <v>44</v>
      </c>
      <c r="B71" s="45">
        <v>2.39</v>
      </c>
    </row>
    <row r="72" spans="1:2" x14ac:dyDescent="0.2">
      <c r="A72" s="44">
        <v>45</v>
      </c>
      <c r="B72" s="45">
        <v>2.44</v>
      </c>
    </row>
    <row r="73" spans="1:2" x14ac:dyDescent="0.2">
      <c r="A73" s="44">
        <v>46</v>
      </c>
      <c r="B73" s="45">
        <v>2.4900000000000002</v>
      </c>
    </row>
    <row r="74" spans="1:2" x14ac:dyDescent="0.2">
      <c r="A74" s="44">
        <v>47</v>
      </c>
      <c r="B74" s="45">
        <v>2.54</v>
      </c>
    </row>
    <row r="75" spans="1:2" x14ac:dyDescent="0.2">
      <c r="A75" s="44">
        <v>48</v>
      </c>
      <c r="B75" s="45">
        <v>2.59</v>
      </c>
    </row>
    <row r="76" spans="1:2" x14ac:dyDescent="0.2">
      <c r="A76" s="44">
        <v>49</v>
      </c>
      <c r="B76" s="45">
        <v>2.64</v>
      </c>
    </row>
    <row r="77" spans="1:2" x14ac:dyDescent="0.2">
      <c r="A77" s="44">
        <v>50</v>
      </c>
      <c r="B77" s="45">
        <v>2.69</v>
      </c>
    </row>
  </sheetData>
  <sheetProtection algorithmName="SHA-512" hashValue="uOTdT/wI/cwfzSRP/rMipidVqQCTJNsdjM9bmKAL5zn+fu4X6s6TqiTULwkrhcIrDZeViWp3Y1K6H9EgJwGU1g==" saltValue="S8xm09Qhl+xSD9+romSsOQ==" spinCount="100000" sheet="1" objects="1" scenarios="1"/>
  <conditionalFormatting sqref="A6:A21">
    <cfRule type="expression" dxfId="949" priority="3" stopIfTrue="1">
      <formula>MOD(ROW(),2)=0</formula>
    </cfRule>
    <cfRule type="expression" dxfId="948" priority="4" stopIfTrue="1">
      <formula>MOD(ROW(),2)&lt;&gt;0</formula>
    </cfRule>
  </conditionalFormatting>
  <conditionalFormatting sqref="A26:A77">
    <cfRule type="expression" dxfId="947" priority="7" stopIfTrue="1">
      <formula>MOD(ROW(),2)=0</formula>
    </cfRule>
    <cfRule type="expression" dxfId="946" priority="8" stopIfTrue="1">
      <formula>MOD(ROW(),2)&lt;&gt;0</formula>
    </cfRule>
  </conditionalFormatting>
  <conditionalFormatting sqref="B6:B21">
    <cfRule type="expression" dxfId="945" priority="1" stopIfTrue="1">
      <formula>MOD(ROW(),2)=0</formula>
    </cfRule>
    <cfRule type="expression" dxfId="944" priority="2" stopIfTrue="1">
      <formula>MOD(ROW(),2)&lt;&gt;0</formula>
    </cfRule>
  </conditionalFormatting>
  <conditionalFormatting sqref="B26:B77">
    <cfRule type="expression" dxfId="943" priority="9" stopIfTrue="1">
      <formula>MOD(ROW(),2)=0</formula>
    </cfRule>
    <cfRule type="expression" dxfId="942" priority="10" stopIfTrue="1">
      <formula>MOD(ROW(),2)&lt;&gt;0</formula>
    </cfRule>
  </conditionalFormatting>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011CB-D418-47A3-8C1B-B2AF97605FF2}">
  <sheetPr codeName="Sheet19"/>
  <dimension ref="A1:B77"/>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CETV - x-214</v>
      </c>
    </row>
    <row r="6" spans="1:2" x14ac:dyDescent="0.2">
      <c r="A6" s="41" t="s">
        <v>540</v>
      </c>
      <c r="B6" s="49" t="s">
        <v>541</v>
      </c>
    </row>
    <row r="7" spans="1:2" ht="25.5" x14ac:dyDescent="0.2">
      <c r="A7" s="41" t="s">
        <v>542</v>
      </c>
      <c r="B7" s="49" t="s">
        <v>32</v>
      </c>
    </row>
    <row r="8" spans="1:2" x14ac:dyDescent="0.2">
      <c r="A8" s="41" t="s">
        <v>112</v>
      </c>
      <c r="B8" s="49" t="s">
        <v>152</v>
      </c>
    </row>
    <row r="9" spans="1:2" x14ac:dyDescent="0.2">
      <c r="A9" s="41" t="s">
        <v>113</v>
      </c>
      <c r="B9" s="49" t="s">
        <v>126</v>
      </c>
    </row>
    <row r="10" spans="1:2" x14ac:dyDescent="0.2">
      <c r="A10" s="41" t="s">
        <v>6</v>
      </c>
      <c r="B10" s="49" t="s">
        <v>169</v>
      </c>
    </row>
    <row r="11" spans="1:2" x14ac:dyDescent="0.2">
      <c r="A11" s="41" t="s">
        <v>114</v>
      </c>
      <c r="B11" s="49" t="s">
        <v>165</v>
      </c>
    </row>
    <row r="12" spans="1:2" ht="25.5" x14ac:dyDescent="0.2">
      <c r="A12" s="41" t="s">
        <v>115</v>
      </c>
      <c r="B12" s="49" t="s">
        <v>166</v>
      </c>
    </row>
    <row r="13" spans="1:2" x14ac:dyDescent="0.2">
      <c r="A13" s="41" t="s">
        <v>543</v>
      </c>
      <c r="B13" s="49">
        <v>1</v>
      </c>
    </row>
    <row r="14" spans="1:2" x14ac:dyDescent="0.2">
      <c r="A14" s="41" t="s">
        <v>117</v>
      </c>
      <c r="B14" s="49">
        <v>214</v>
      </c>
    </row>
    <row r="15" spans="1:2" x14ac:dyDescent="0.2">
      <c r="A15" s="41" t="s">
        <v>544</v>
      </c>
      <c r="B15" s="49" t="s">
        <v>170</v>
      </c>
    </row>
    <row r="16" spans="1:2" x14ac:dyDescent="0.2">
      <c r="A16" s="41" t="s">
        <v>119</v>
      </c>
      <c r="B16" s="49" t="s">
        <v>171</v>
      </c>
    </row>
    <row r="17" spans="1:2" x14ac:dyDescent="0.2">
      <c r="A17" s="42" t="s">
        <v>545</v>
      </c>
      <c r="B17" s="49"/>
    </row>
    <row r="18" spans="1:2" x14ac:dyDescent="0.2">
      <c r="A18" s="41" t="s">
        <v>121</v>
      </c>
      <c r="B18" s="50">
        <v>46171</v>
      </c>
    </row>
    <row r="19" spans="1:2" x14ac:dyDescent="0.2">
      <c r="A19" s="41" t="s">
        <v>122</v>
      </c>
      <c r="B19" s="50">
        <v>46161</v>
      </c>
    </row>
    <row r="20" spans="1:2" x14ac:dyDescent="0.2">
      <c r="A20" s="41" t="s">
        <v>123</v>
      </c>
      <c r="B20" s="49" t="s">
        <v>132</v>
      </c>
    </row>
    <row r="21" spans="1:2" x14ac:dyDescent="0.2">
      <c r="A21" s="41" t="s">
        <v>546</v>
      </c>
      <c r="B21" s="49" t="s">
        <v>45</v>
      </c>
    </row>
    <row r="23" spans="1:2" x14ac:dyDescent="0.2">
      <c r="A23" s="23" t="str">
        <f>HYPERLINK("#'Factor List'!A1", "Back to Factor List")</f>
        <v>Back to Factor List</v>
      </c>
      <c r="B23" s="23" t="str">
        <f>HYPERLINK("#'Assumptions'!A1", "Assumptions")</f>
        <v>Assumptions</v>
      </c>
    </row>
    <row r="26" spans="1:2" s="55" customFormat="1" x14ac:dyDescent="0.2">
      <c r="A26" s="54" t="s">
        <v>174</v>
      </c>
      <c r="B26" s="54" t="s">
        <v>564</v>
      </c>
    </row>
    <row r="27" spans="1:2" x14ac:dyDescent="0.2">
      <c r="A27" s="44">
        <v>0</v>
      </c>
      <c r="B27" s="45">
        <v>1</v>
      </c>
    </row>
    <row r="28" spans="1:2" x14ac:dyDescent="0.2">
      <c r="A28" s="44">
        <v>1</v>
      </c>
      <c r="B28" s="45">
        <v>1.02</v>
      </c>
    </row>
    <row r="29" spans="1:2" x14ac:dyDescent="0.2">
      <c r="A29" s="44">
        <v>2</v>
      </c>
      <c r="B29" s="45">
        <v>1.04</v>
      </c>
    </row>
    <row r="30" spans="1:2" x14ac:dyDescent="0.2">
      <c r="A30" s="44">
        <v>3</v>
      </c>
      <c r="B30" s="45">
        <v>1.06</v>
      </c>
    </row>
    <row r="31" spans="1:2" x14ac:dyDescent="0.2">
      <c r="A31" s="44">
        <v>4</v>
      </c>
      <c r="B31" s="45">
        <v>1.08</v>
      </c>
    </row>
    <row r="32" spans="1:2" x14ac:dyDescent="0.2">
      <c r="A32" s="44">
        <v>5</v>
      </c>
      <c r="B32" s="45">
        <v>1.1000000000000001</v>
      </c>
    </row>
    <row r="33" spans="1:2" x14ac:dyDescent="0.2">
      <c r="A33" s="44">
        <v>6</v>
      </c>
      <c r="B33" s="45">
        <v>1.1299999999999999</v>
      </c>
    </row>
    <row r="34" spans="1:2" x14ac:dyDescent="0.2">
      <c r="A34" s="44">
        <v>7</v>
      </c>
      <c r="B34" s="45">
        <v>1.1499999999999999</v>
      </c>
    </row>
    <row r="35" spans="1:2" x14ac:dyDescent="0.2">
      <c r="A35" s="44">
        <v>8</v>
      </c>
      <c r="B35" s="45">
        <v>1.17</v>
      </c>
    </row>
    <row r="36" spans="1:2" x14ac:dyDescent="0.2">
      <c r="A36" s="44">
        <v>9</v>
      </c>
      <c r="B36" s="45">
        <v>1.2</v>
      </c>
    </row>
    <row r="37" spans="1:2" x14ac:dyDescent="0.2">
      <c r="A37" s="44">
        <v>10</v>
      </c>
      <c r="B37" s="45">
        <v>1.22</v>
      </c>
    </row>
    <row r="38" spans="1:2" x14ac:dyDescent="0.2">
      <c r="A38" s="44">
        <v>11</v>
      </c>
      <c r="B38" s="45">
        <v>1.24</v>
      </c>
    </row>
    <row r="39" spans="1:2" x14ac:dyDescent="0.2">
      <c r="A39" s="44">
        <v>12</v>
      </c>
      <c r="B39" s="45">
        <v>1.27</v>
      </c>
    </row>
    <row r="40" spans="1:2" x14ac:dyDescent="0.2">
      <c r="A40" s="44">
        <v>13</v>
      </c>
      <c r="B40" s="45">
        <v>1.29</v>
      </c>
    </row>
    <row r="41" spans="1:2" x14ac:dyDescent="0.2">
      <c r="A41" s="44">
        <v>14</v>
      </c>
      <c r="B41" s="45">
        <v>1.32</v>
      </c>
    </row>
    <row r="42" spans="1:2" x14ac:dyDescent="0.2">
      <c r="A42" s="44">
        <v>15</v>
      </c>
      <c r="B42" s="45">
        <v>1.35</v>
      </c>
    </row>
    <row r="43" spans="1:2" x14ac:dyDescent="0.2">
      <c r="A43" s="44">
        <v>16</v>
      </c>
      <c r="B43" s="45">
        <v>1.37</v>
      </c>
    </row>
    <row r="44" spans="1:2" x14ac:dyDescent="0.2">
      <c r="A44" s="44">
        <v>17</v>
      </c>
      <c r="B44" s="45">
        <v>1.4</v>
      </c>
    </row>
    <row r="45" spans="1:2" x14ac:dyDescent="0.2">
      <c r="A45" s="44">
        <v>18</v>
      </c>
      <c r="B45" s="45">
        <v>1.43</v>
      </c>
    </row>
    <row r="46" spans="1:2" x14ac:dyDescent="0.2">
      <c r="A46" s="44">
        <v>19</v>
      </c>
      <c r="B46" s="45">
        <v>1.46</v>
      </c>
    </row>
    <row r="47" spans="1:2" x14ac:dyDescent="0.2">
      <c r="A47" s="44">
        <v>20</v>
      </c>
      <c r="B47" s="45">
        <v>1.49</v>
      </c>
    </row>
    <row r="48" spans="1:2" x14ac:dyDescent="0.2">
      <c r="A48" s="44">
        <v>21</v>
      </c>
      <c r="B48" s="45">
        <v>1.52</v>
      </c>
    </row>
    <row r="49" spans="1:2" x14ac:dyDescent="0.2">
      <c r="A49" s="44">
        <v>22</v>
      </c>
      <c r="B49" s="45">
        <v>1.55</v>
      </c>
    </row>
    <row r="50" spans="1:2" x14ac:dyDescent="0.2">
      <c r="A50" s="44">
        <v>23</v>
      </c>
      <c r="B50" s="45">
        <v>1.58</v>
      </c>
    </row>
    <row r="51" spans="1:2" x14ac:dyDescent="0.2">
      <c r="A51" s="44">
        <v>24</v>
      </c>
      <c r="B51" s="45">
        <v>1.61</v>
      </c>
    </row>
    <row r="52" spans="1:2" x14ac:dyDescent="0.2">
      <c r="A52" s="44">
        <v>25</v>
      </c>
      <c r="B52" s="45">
        <v>1.64</v>
      </c>
    </row>
    <row r="53" spans="1:2" x14ac:dyDescent="0.2">
      <c r="A53" s="44">
        <v>26</v>
      </c>
      <c r="B53" s="45">
        <v>1.67</v>
      </c>
    </row>
    <row r="54" spans="1:2" x14ac:dyDescent="0.2">
      <c r="A54" s="44">
        <v>27</v>
      </c>
      <c r="B54" s="45">
        <v>1.71</v>
      </c>
    </row>
    <row r="55" spans="1:2" x14ac:dyDescent="0.2">
      <c r="A55" s="44">
        <v>28</v>
      </c>
      <c r="B55" s="45">
        <v>1.74</v>
      </c>
    </row>
    <row r="56" spans="1:2" x14ac:dyDescent="0.2">
      <c r="A56" s="44">
        <v>29</v>
      </c>
      <c r="B56" s="45">
        <v>1.78</v>
      </c>
    </row>
    <row r="57" spans="1:2" x14ac:dyDescent="0.2">
      <c r="A57" s="44">
        <v>30</v>
      </c>
      <c r="B57" s="45">
        <v>1.81</v>
      </c>
    </row>
    <row r="58" spans="1:2" x14ac:dyDescent="0.2">
      <c r="A58" s="44">
        <v>31</v>
      </c>
      <c r="B58" s="45">
        <v>1.85</v>
      </c>
    </row>
    <row r="59" spans="1:2" x14ac:dyDescent="0.2">
      <c r="A59" s="44">
        <v>32</v>
      </c>
      <c r="B59" s="45">
        <v>1.88</v>
      </c>
    </row>
    <row r="60" spans="1:2" x14ac:dyDescent="0.2">
      <c r="A60" s="44">
        <v>33</v>
      </c>
      <c r="B60" s="45">
        <v>1.92</v>
      </c>
    </row>
    <row r="61" spans="1:2" x14ac:dyDescent="0.2">
      <c r="A61" s="44">
        <v>34</v>
      </c>
      <c r="B61" s="45">
        <v>1.96</v>
      </c>
    </row>
    <row r="62" spans="1:2" x14ac:dyDescent="0.2">
      <c r="A62" s="44">
        <v>35</v>
      </c>
      <c r="B62" s="45">
        <v>2</v>
      </c>
    </row>
    <row r="63" spans="1:2" x14ac:dyDescent="0.2">
      <c r="A63" s="44">
        <v>36</v>
      </c>
      <c r="B63" s="45">
        <v>2.04</v>
      </c>
    </row>
    <row r="64" spans="1:2" x14ac:dyDescent="0.2">
      <c r="A64" s="44">
        <v>37</v>
      </c>
      <c r="B64" s="45">
        <v>2.08</v>
      </c>
    </row>
    <row r="65" spans="1:2" x14ac:dyDescent="0.2">
      <c r="A65" s="44">
        <v>38</v>
      </c>
      <c r="B65" s="45">
        <v>2.12</v>
      </c>
    </row>
    <row r="66" spans="1:2" x14ac:dyDescent="0.2">
      <c r="A66" s="44">
        <v>39</v>
      </c>
      <c r="B66" s="45">
        <v>2.16</v>
      </c>
    </row>
    <row r="67" spans="1:2" x14ac:dyDescent="0.2">
      <c r="A67" s="44">
        <v>40</v>
      </c>
      <c r="B67" s="45">
        <v>2.21</v>
      </c>
    </row>
    <row r="68" spans="1:2" x14ac:dyDescent="0.2">
      <c r="A68" s="44">
        <v>41</v>
      </c>
      <c r="B68" s="45">
        <v>2.25</v>
      </c>
    </row>
    <row r="69" spans="1:2" x14ac:dyDescent="0.2">
      <c r="A69" s="44">
        <v>42</v>
      </c>
      <c r="B69" s="45">
        <v>2.2999999999999998</v>
      </c>
    </row>
    <row r="70" spans="1:2" x14ac:dyDescent="0.2">
      <c r="A70" s="44">
        <v>43</v>
      </c>
      <c r="B70" s="45">
        <v>2.34</v>
      </c>
    </row>
    <row r="71" spans="1:2" x14ac:dyDescent="0.2">
      <c r="A71" s="44">
        <v>44</v>
      </c>
      <c r="B71" s="45">
        <v>2.39</v>
      </c>
    </row>
    <row r="72" spans="1:2" x14ac:dyDescent="0.2">
      <c r="A72" s="44">
        <v>45</v>
      </c>
      <c r="B72" s="45">
        <v>2.44</v>
      </c>
    </row>
    <row r="73" spans="1:2" x14ac:dyDescent="0.2">
      <c r="A73" s="44">
        <v>46</v>
      </c>
      <c r="B73" s="45">
        <v>2.4900000000000002</v>
      </c>
    </row>
    <row r="74" spans="1:2" x14ac:dyDescent="0.2">
      <c r="A74" s="44">
        <v>47</v>
      </c>
      <c r="B74" s="45">
        <v>2.54</v>
      </c>
    </row>
    <row r="75" spans="1:2" x14ac:dyDescent="0.2">
      <c r="A75" s="44">
        <v>48</v>
      </c>
      <c r="B75" s="45">
        <v>2.59</v>
      </c>
    </row>
    <row r="76" spans="1:2" x14ac:dyDescent="0.2">
      <c r="A76" s="44">
        <v>49</v>
      </c>
      <c r="B76" s="45">
        <v>2.64</v>
      </c>
    </row>
    <row r="77" spans="1:2" x14ac:dyDescent="0.2">
      <c r="A77" s="44">
        <v>50</v>
      </c>
      <c r="B77" s="45">
        <v>2.69</v>
      </c>
    </row>
  </sheetData>
  <sheetProtection algorithmName="SHA-512" hashValue="KZUt/fgIynWWGWzFUJk6Gm35KCaf1ef3w4B1lZbxma5H3Auoq07Nkfpb7HN80pY5k/UWMojy3t7zDxgfqbcdSw==" saltValue="fs61zLXzhufyUmqWdnVczA==" spinCount="100000" sheet="1" objects="1" scenarios="1"/>
  <conditionalFormatting sqref="A6:A21">
    <cfRule type="expression" dxfId="941" priority="3" stopIfTrue="1">
      <formula>MOD(ROW(),2)=0</formula>
    </cfRule>
    <cfRule type="expression" dxfId="940" priority="4" stopIfTrue="1">
      <formula>MOD(ROW(),2)&lt;&gt;0</formula>
    </cfRule>
  </conditionalFormatting>
  <conditionalFormatting sqref="A26:A77">
    <cfRule type="expression" dxfId="939" priority="7" stopIfTrue="1">
      <formula>MOD(ROW(),2)=0</formula>
    </cfRule>
    <cfRule type="expression" dxfId="938" priority="8" stopIfTrue="1">
      <formula>MOD(ROW(),2)&lt;&gt;0</formula>
    </cfRule>
  </conditionalFormatting>
  <conditionalFormatting sqref="B6:B21">
    <cfRule type="expression" dxfId="937" priority="1" stopIfTrue="1">
      <formula>MOD(ROW(),2)=0</formula>
    </cfRule>
    <cfRule type="expression" dxfId="936" priority="2" stopIfTrue="1">
      <formula>MOD(ROW(),2)&lt;&gt;0</formula>
    </cfRule>
  </conditionalFormatting>
  <conditionalFormatting sqref="B26:B77">
    <cfRule type="expression" dxfId="935" priority="9" stopIfTrue="1">
      <formula>MOD(ROW(),2)=0</formula>
    </cfRule>
    <cfRule type="expression" dxfId="934" priority="10" stopIfTrue="1">
      <formula>MOD(ROW(),2)&lt;&gt;0</formula>
    </cfRule>
  </conditionalFormatting>
  <pageMargins left="0.7" right="0.7" top="0.75" bottom="0.75" header="0.3" footer="0.3"/>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216E6-3BBB-4D06-BCD1-EDD161BABA06}">
  <sheetPr codeName="Sheet20"/>
  <dimension ref="A1:E85"/>
  <sheetViews>
    <sheetView showGridLines="0" topLeftCell="A5" workbookViewId="0">
      <selection activeCell="A6" sqref="A6"/>
    </sheetView>
  </sheetViews>
  <sheetFormatPr defaultRowHeight="12.75" x14ac:dyDescent="0.2"/>
  <cols>
    <col min="1" max="1" width="31.5703125" customWidth="1"/>
    <col min="2" max="5" width="22.5703125" customWidth="1"/>
  </cols>
  <sheetData>
    <row r="1" spans="1:5" s="1" customFormat="1" ht="20.25" x14ac:dyDescent="0.3">
      <c r="A1" s="2" t="s">
        <v>0</v>
      </c>
    </row>
    <row r="2" spans="1:5" s="1" customFormat="1" ht="15.75" x14ac:dyDescent="0.25">
      <c r="A2" s="30" t="s">
        <v>1</v>
      </c>
      <c r="B2" s="3" t="str">
        <f>wb_title</f>
        <v>PCSPS_EW - Consolidated Factor Spreadsheet</v>
      </c>
    </row>
    <row r="3" spans="1:5" s="1" customFormat="1" ht="15.75" x14ac:dyDescent="0.25">
      <c r="A3" s="30" t="s">
        <v>2</v>
      </c>
      <c r="B3" s="3" t="str">
        <f>TABLE_FACTOR_TYPE_1 &amp; " - x-" &amp; TABLE_SERIES_NUMBER_1</f>
        <v>TV In (non-club) - x-215</v>
      </c>
    </row>
    <row r="6" spans="1:5" x14ac:dyDescent="0.2">
      <c r="A6" s="41" t="s">
        <v>540</v>
      </c>
      <c r="B6" s="49" t="s">
        <v>541</v>
      </c>
      <c r="C6" s="49"/>
      <c r="D6" s="49"/>
      <c r="E6" s="49"/>
    </row>
    <row r="7" spans="1:5" x14ac:dyDescent="0.2">
      <c r="A7" s="41" t="s">
        <v>542</v>
      </c>
      <c r="B7" s="49" t="s">
        <v>31</v>
      </c>
      <c r="C7" s="49"/>
      <c r="D7" s="49"/>
      <c r="E7" s="49"/>
    </row>
    <row r="8" spans="1:5" x14ac:dyDescent="0.2">
      <c r="A8" s="41" t="s">
        <v>112</v>
      </c>
      <c r="B8" s="49" t="s">
        <v>125</v>
      </c>
      <c r="C8" s="49"/>
      <c r="D8" s="49"/>
      <c r="E8" s="49"/>
    </row>
    <row r="9" spans="1:5" x14ac:dyDescent="0.2">
      <c r="A9" s="41" t="s">
        <v>113</v>
      </c>
      <c r="B9" s="49" t="s">
        <v>172</v>
      </c>
      <c r="C9" s="49"/>
      <c r="D9" s="49"/>
      <c r="E9" s="49"/>
    </row>
    <row r="10" spans="1:5" x14ac:dyDescent="0.2">
      <c r="A10" s="41" t="s">
        <v>6</v>
      </c>
      <c r="B10" s="49" t="s">
        <v>173</v>
      </c>
      <c r="C10" s="49"/>
      <c r="D10" s="49"/>
      <c r="E10" s="49"/>
    </row>
    <row r="11" spans="1:5" x14ac:dyDescent="0.2">
      <c r="A11" s="41" t="s">
        <v>114</v>
      </c>
      <c r="B11" s="49" t="s">
        <v>128</v>
      </c>
      <c r="C11" s="49"/>
      <c r="D11" s="49"/>
      <c r="E11" s="49"/>
    </row>
    <row r="12" spans="1:5" x14ac:dyDescent="0.2">
      <c r="A12" s="41" t="s">
        <v>115</v>
      </c>
      <c r="B12" s="49" t="s">
        <v>174</v>
      </c>
      <c r="C12" s="49"/>
      <c r="D12" s="49"/>
      <c r="E12" s="49"/>
    </row>
    <row r="13" spans="1:5" x14ac:dyDescent="0.2">
      <c r="A13" s="41" t="s">
        <v>543</v>
      </c>
      <c r="B13" s="49">
        <v>0</v>
      </c>
      <c r="C13" s="49"/>
      <c r="D13" s="49"/>
      <c r="E13" s="49"/>
    </row>
    <row r="14" spans="1:5" x14ac:dyDescent="0.2">
      <c r="A14" s="41" t="s">
        <v>117</v>
      </c>
      <c r="B14" s="49">
        <v>215</v>
      </c>
      <c r="C14" s="49"/>
      <c r="D14" s="49"/>
      <c r="E14" s="49"/>
    </row>
    <row r="15" spans="1:5" x14ac:dyDescent="0.2">
      <c r="A15" s="41" t="s">
        <v>544</v>
      </c>
      <c r="B15" s="49" t="s">
        <v>175</v>
      </c>
      <c r="C15" s="49"/>
      <c r="D15" s="49"/>
      <c r="E15" s="49"/>
    </row>
    <row r="16" spans="1:5" x14ac:dyDescent="0.2">
      <c r="A16" s="41" t="s">
        <v>119</v>
      </c>
      <c r="B16" s="49" t="s">
        <v>176</v>
      </c>
      <c r="C16" s="49"/>
      <c r="D16" s="49"/>
      <c r="E16" s="49"/>
    </row>
    <row r="17" spans="1:5" x14ac:dyDescent="0.2">
      <c r="A17" s="42" t="s">
        <v>545</v>
      </c>
      <c r="B17" s="49"/>
      <c r="C17" s="49"/>
      <c r="D17" s="49"/>
      <c r="E17" s="49"/>
    </row>
    <row r="18" spans="1:5" x14ac:dyDescent="0.2">
      <c r="A18" s="41" t="s">
        <v>121</v>
      </c>
      <c r="B18" s="50">
        <v>45106</v>
      </c>
      <c r="C18" s="50"/>
      <c r="D18" s="50"/>
      <c r="E18" s="50"/>
    </row>
    <row r="19" spans="1:5" x14ac:dyDescent="0.2">
      <c r="A19" s="41" t="s">
        <v>122</v>
      </c>
      <c r="B19" s="49"/>
      <c r="C19" s="49"/>
      <c r="D19" s="49"/>
      <c r="E19" s="49"/>
    </row>
    <row r="20" spans="1:5" x14ac:dyDescent="0.2">
      <c r="A20" s="41" t="s">
        <v>123</v>
      </c>
      <c r="B20" s="49" t="s">
        <v>132</v>
      </c>
      <c r="C20" s="49"/>
      <c r="D20" s="49"/>
      <c r="E20" s="49"/>
    </row>
    <row r="21" spans="1:5" x14ac:dyDescent="0.2">
      <c r="A21" s="41" t="s">
        <v>546</v>
      </c>
      <c r="B21" s="49" t="s">
        <v>46</v>
      </c>
      <c r="C21" s="49"/>
      <c r="D21" s="49"/>
      <c r="E21" s="49"/>
    </row>
    <row r="23" spans="1:5" x14ac:dyDescent="0.2">
      <c r="A23" s="23" t="str">
        <f>HYPERLINK("#'Factor List'!A1", "Back to Factor List")</f>
        <v>Back to Factor List</v>
      </c>
      <c r="B23" s="23" t="str">
        <f>HYPERLINK("#'Assumptions'!A1", "Assumptions")</f>
        <v>Assumptions</v>
      </c>
    </row>
    <row r="26" spans="1:5" s="55" customFormat="1" ht="25.5" x14ac:dyDescent="0.2">
      <c r="A26" s="54" t="s">
        <v>174</v>
      </c>
      <c r="B26" s="54" t="s">
        <v>565</v>
      </c>
      <c r="C26" s="54" t="s">
        <v>566</v>
      </c>
      <c r="D26" s="54" t="s">
        <v>567</v>
      </c>
      <c r="E26" s="54" t="s">
        <v>568</v>
      </c>
    </row>
    <row r="27" spans="1:5" x14ac:dyDescent="0.2">
      <c r="A27" s="44">
        <v>17</v>
      </c>
      <c r="B27" s="45">
        <v>3.67</v>
      </c>
      <c r="C27" s="45">
        <v>0.2</v>
      </c>
      <c r="D27" s="45">
        <v>3.67</v>
      </c>
      <c r="E27" s="45">
        <v>0.2</v>
      </c>
    </row>
    <row r="28" spans="1:5" x14ac:dyDescent="0.2">
      <c r="A28" s="44">
        <v>18</v>
      </c>
      <c r="B28" s="45">
        <v>3.79</v>
      </c>
      <c r="C28" s="45">
        <v>0.21</v>
      </c>
      <c r="D28" s="45">
        <v>3.79</v>
      </c>
      <c r="E28" s="45">
        <v>0.21</v>
      </c>
    </row>
    <row r="29" spans="1:5" x14ac:dyDescent="0.2">
      <c r="A29" s="44">
        <v>19</v>
      </c>
      <c r="B29" s="45">
        <v>3.93</v>
      </c>
      <c r="C29" s="45">
        <v>0.22</v>
      </c>
      <c r="D29" s="45">
        <v>3.93</v>
      </c>
      <c r="E29" s="45">
        <v>0.22</v>
      </c>
    </row>
    <row r="30" spans="1:5" x14ac:dyDescent="0.2">
      <c r="A30" s="44">
        <v>20</v>
      </c>
      <c r="B30" s="45">
        <v>4.0599999999999996</v>
      </c>
      <c r="C30" s="45">
        <v>0.23</v>
      </c>
      <c r="D30" s="45">
        <v>4.0599999999999996</v>
      </c>
      <c r="E30" s="45">
        <v>0.23</v>
      </c>
    </row>
    <row r="31" spans="1:5" x14ac:dyDescent="0.2">
      <c r="A31" s="44">
        <v>21</v>
      </c>
      <c r="B31" s="45">
        <v>4.2</v>
      </c>
      <c r="C31" s="45">
        <v>0.24</v>
      </c>
      <c r="D31" s="45">
        <v>4.2</v>
      </c>
      <c r="E31" s="45">
        <v>0.24</v>
      </c>
    </row>
    <row r="32" spans="1:5" x14ac:dyDescent="0.2">
      <c r="A32" s="44">
        <v>22</v>
      </c>
      <c r="B32" s="45">
        <v>4.3499999999999996</v>
      </c>
      <c r="C32" s="45">
        <v>0.24</v>
      </c>
      <c r="D32" s="45">
        <v>4.3499999999999996</v>
      </c>
      <c r="E32" s="45">
        <v>0.24</v>
      </c>
    </row>
    <row r="33" spans="1:5" x14ac:dyDescent="0.2">
      <c r="A33" s="44">
        <v>23</v>
      </c>
      <c r="B33" s="45">
        <v>4.5</v>
      </c>
      <c r="C33" s="45">
        <v>0.25</v>
      </c>
      <c r="D33" s="45">
        <v>4.5</v>
      </c>
      <c r="E33" s="45">
        <v>0.25</v>
      </c>
    </row>
    <row r="34" spans="1:5" x14ac:dyDescent="0.2">
      <c r="A34" s="44">
        <v>24</v>
      </c>
      <c r="B34" s="45">
        <v>4.66</v>
      </c>
      <c r="C34" s="45">
        <v>0.26</v>
      </c>
      <c r="D34" s="45">
        <v>4.66</v>
      </c>
      <c r="E34" s="45">
        <v>0.26</v>
      </c>
    </row>
    <row r="35" spans="1:5" x14ac:dyDescent="0.2">
      <c r="A35" s="44">
        <v>25</v>
      </c>
      <c r="B35" s="45">
        <v>4.82</v>
      </c>
      <c r="C35" s="45">
        <v>0.27</v>
      </c>
      <c r="D35" s="45">
        <v>4.82</v>
      </c>
      <c r="E35" s="45">
        <v>0.27</v>
      </c>
    </row>
    <row r="36" spans="1:5" x14ac:dyDescent="0.2">
      <c r="A36" s="44">
        <v>26</v>
      </c>
      <c r="B36" s="45">
        <v>4.9800000000000004</v>
      </c>
      <c r="C36" s="45">
        <v>0.28000000000000003</v>
      </c>
      <c r="D36" s="45">
        <v>4.9800000000000004</v>
      </c>
      <c r="E36" s="45">
        <v>0.28000000000000003</v>
      </c>
    </row>
    <row r="37" spans="1:5" x14ac:dyDescent="0.2">
      <c r="A37" s="44">
        <v>27</v>
      </c>
      <c r="B37" s="45">
        <v>5.16</v>
      </c>
      <c r="C37" s="45">
        <v>0.28999999999999998</v>
      </c>
      <c r="D37" s="45">
        <v>5.16</v>
      </c>
      <c r="E37" s="45">
        <v>0.28999999999999998</v>
      </c>
    </row>
    <row r="38" spans="1:5" x14ac:dyDescent="0.2">
      <c r="A38" s="44">
        <v>28</v>
      </c>
      <c r="B38" s="45">
        <v>5.34</v>
      </c>
      <c r="C38" s="45">
        <v>0.3</v>
      </c>
      <c r="D38" s="45">
        <v>5.34</v>
      </c>
      <c r="E38" s="45">
        <v>0.3</v>
      </c>
    </row>
    <row r="39" spans="1:5" x14ac:dyDescent="0.2">
      <c r="A39" s="44">
        <v>29</v>
      </c>
      <c r="B39" s="45">
        <v>5.52</v>
      </c>
      <c r="C39" s="45">
        <v>0.31</v>
      </c>
      <c r="D39" s="45">
        <v>5.52</v>
      </c>
      <c r="E39" s="45">
        <v>0.31</v>
      </c>
    </row>
    <row r="40" spans="1:5" x14ac:dyDescent="0.2">
      <c r="A40" s="44">
        <v>30</v>
      </c>
      <c r="B40" s="45">
        <v>5.71</v>
      </c>
      <c r="C40" s="45">
        <v>0.32</v>
      </c>
      <c r="D40" s="45">
        <v>5.71</v>
      </c>
      <c r="E40" s="45">
        <v>0.32</v>
      </c>
    </row>
    <row r="41" spans="1:5" x14ac:dyDescent="0.2">
      <c r="A41" s="44">
        <v>31</v>
      </c>
      <c r="B41" s="45">
        <v>5.91</v>
      </c>
      <c r="C41" s="45">
        <v>0.33</v>
      </c>
      <c r="D41" s="45">
        <v>5.91</v>
      </c>
      <c r="E41" s="45">
        <v>0.33</v>
      </c>
    </row>
    <row r="42" spans="1:5" x14ac:dyDescent="0.2">
      <c r="A42" s="44">
        <v>32</v>
      </c>
      <c r="B42" s="45">
        <v>6.11</v>
      </c>
      <c r="C42" s="45">
        <v>0.34</v>
      </c>
      <c r="D42" s="45">
        <v>6.11</v>
      </c>
      <c r="E42" s="45">
        <v>0.34</v>
      </c>
    </row>
    <row r="43" spans="1:5" x14ac:dyDescent="0.2">
      <c r="A43" s="44">
        <v>33</v>
      </c>
      <c r="B43" s="45">
        <v>6.32</v>
      </c>
      <c r="C43" s="45">
        <v>0.36</v>
      </c>
      <c r="D43" s="45">
        <v>6.32</v>
      </c>
      <c r="E43" s="45">
        <v>0.36</v>
      </c>
    </row>
    <row r="44" spans="1:5" x14ac:dyDescent="0.2">
      <c r="A44" s="44">
        <v>34</v>
      </c>
      <c r="B44" s="45">
        <v>6.54</v>
      </c>
      <c r="C44" s="45">
        <v>0.37</v>
      </c>
      <c r="D44" s="45">
        <v>6.54</v>
      </c>
      <c r="E44" s="45">
        <v>0.37</v>
      </c>
    </row>
    <row r="45" spans="1:5" x14ac:dyDescent="0.2">
      <c r="A45" s="44">
        <v>35</v>
      </c>
      <c r="B45" s="45">
        <v>6.76</v>
      </c>
      <c r="C45" s="45">
        <v>0.38</v>
      </c>
      <c r="D45" s="45">
        <v>6.76</v>
      </c>
      <c r="E45" s="45">
        <v>0.38</v>
      </c>
    </row>
    <row r="46" spans="1:5" x14ac:dyDescent="0.2">
      <c r="A46" s="44">
        <v>36</v>
      </c>
      <c r="B46" s="45">
        <v>6.99</v>
      </c>
      <c r="C46" s="45">
        <v>0.39</v>
      </c>
      <c r="D46" s="45">
        <v>6.99</v>
      </c>
      <c r="E46" s="45">
        <v>0.39</v>
      </c>
    </row>
    <row r="47" spans="1:5" x14ac:dyDescent="0.2">
      <c r="A47" s="44">
        <v>37</v>
      </c>
      <c r="B47" s="45">
        <v>7.23</v>
      </c>
      <c r="C47" s="45">
        <v>0.41</v>
      </c>
      <c r="D47" s="45">
        <v>7.23</v>
      </c>
      <c r="E47" s="45">
        <v>0.41</v>
      </c>
    </row>
    <row r="48" spans="1:5" x14ac:dyDescent="0.2">
      <c r="A48" s="44">
        <v>38</v>
      </c>
      <c r="B48" s="45">
        <v>7.48</v>
      </c>
      <c r="C48" s="45">
        <v>0.42</v>
      </c>
      <c r="D48" s="45">
        <v>7.48</v>
      </c>
      <c r="E48" s="45">
        <v>0.42</v>
      </c>
    </row>
    <row r="49" spans="1:5" x14ac:dyDescent="0.2">
      <c r="A49" s="44">
        <v>39</v>
      </c>
      <c r="B49" s="45">
        <v>7.73</v>
      </c>
      <c r="C49" s="45">
        <v>0.43</v>
      </c>
      <c r="D49" s="45">
        <v>7.73</v>
      </c>
      <c r="E49" s="45">
        <v>0.43</v>
      </c>
    </row>
    <row r="50" spans="1:5" x14ac:dyDescent="0.2">
      <c r="A50" s="44">
        <v>40</v>
      </c>
      <c r="B50" s="45">
        <v>8</v>
      </c>
      <c r="C50" s="45">
        <v>0.45</v>
      </c>
      <c r="D50" s="45">
        <v>8</v>
      </c>
      <c r="E50" s="45">
        <v>0.45</v>
      </c>
    </row>
    <row r="51" spans="1:5" x14ac:dyDescent="0.2">
      <c r="A51" s="44">
        <v>41</v>
      </c>
      <c r="B51" s="45">
        <v>8.27</v>
      </c>
      <c r="C51" s="45">
        <v>0.46</v>
      </c>
      <c r="D51" s="45">
        <v>8.27</v>
      </c>
      <c r="E51" s="45">
        <v>0.46</v>
      </c>
    </row>
    <row r="52" spans="1:5" x14ac:dyDescent="0.2">
      <c r="A52" s="44">
        <v>42</v>
      </c>
      <c r="B52" s="45">
        <v>8.5500000000000007</v>
      </c>
      <c r="C52" s="45">
        <v>0.48</v>
      </c>
      <c r="D52" s="45">
        <v>8.5500000000000007</v>
      </c>
      <c r="E52" s="45">
        <v>0.48</v>
      </c>
    </row>
    <row r="53" spans="1:5" x14ac:dyDescent="0.2">
      <c r="A53" s="44">
        <v>43</v>
      </c>
      <c r="B53" s="45">
        <v>8.84</v>
      </c>
      <c r="C53" s="45">
        <v>0.49</v>
      </c>
      <c r="D53" s="45">
        <v>8.84</v>
      </c>
      <c r="E53" s="45">
        <v>0.49</v>
      </c>
    </row>
    <row r="54" spans="1:5" x14ac:dyDescent="0.2">
      <c r="A54" s="44">
        <v>44</v>
      </c>
      <c r="B54" s="45">
        <v>9.14</v>
      </c>
      <c r="C54" s="45">
        <v>0.51</v>
      </c>
      <c r="D54" s="45">
        <v>9.14</v>
      </c>
      <c r="E54" s="45">
        <v>0.51</v>
      </c>
    </row>
    <row r="55" spans="1:5" x14ac:dyDescent="0.2">
      <c r="A55" s="44">
        <v>45</v>
      </c>
      <c r="B55" s="45">
        <v>9.4499999999999993</v>
      </c>
      <c r="C55" s="45">
        <v>0.52</v>
      </c>
      <c r="D55" s="45">
        <v>9.4499999999999993</v>
      </c>
      <c r="E55" s="45">
        <v>0.52</v>
      </c>
    </row>
    <row r="56" spans="1:5" x14ac:dyDescent="0.2">
      <c r="A56" s="44">
        <v>46</v>
      </c>
      <c r="B56" s="45">
        <v>9.77</v>
      </c>
      <c r="C56" s="45">
        <v>0.54</v>
      </c>
      <c r="D56" s="45">
        <v>9.77</v>
      </c>
      <c r="E56" s="45">
        <v>0.54</v>
      </c>
    </row>
    <row r="57" spans="1:5" x14ac:dyDescent="0.2">
      <c r="A57" s="44">
        <v>47</v>
      </c>
      <c r="B57" s="45">
        <v>10.1</v>
      </c>
      <c r="C57" s="45">
        <v>0.56000000000000005</v>
      </c>
      <c r="D57" s="45">
        <v>10.1</v>
      </c>
      <c r="E57" s="45">
        <v>0.56000000000000005</v>
      </c>
    </row>
    <row r="58" spans="1:5" x14ac:dyDescent="0.2">
      <c r="A58" s="44">
        <v>48</v>
      </c>
      <c r="B58" s="45">
        <v>10.44</v>
      </c>
      <c r="C58" s="45">
        <v>0.56999999999999995</v>
      </c>
      <c r="D58" s="45">
        <v>10.44</v>
      </c>
      <c r="E58" s="45">
        <v>0.56999999999999995</v>
      </c>
    </row>
    <row r="59" spans="1:5" x14ac:dyDescent="0.2">
      <c r="A59" s="44">
        <v>49</v>
      </c>
      <c r="B59" s="45">
        <v>10.8</v>
      </c>
      <c r="C59" s="45">
        <v>0.59</v>
      </c>
      <c r="D59" s="45">
        <v>10.8</v>
      </c>
      <c r="E59" s="45">
        <v>0.59</v>
      </c>
    </row>
    <row r="60" spans="1:5" x14ac:dyDescent="0.2">
      <c r="A60" s="44">
        <v>50</v>
      </c>
      <c r="B60" s="45">
        <v>11.16</v>
      </c>
      <c r="C60" s="45">
        <v>0.61</v>
      </c>
      <c r="D60" s="45">
        <v>11.16</v>
      </c>
      <c r="E60" s="45">
        <v>0.61</v>
      </c>
    </row>
    <row r="61" spans="1:5" x14ac:dyDescent="0.2">
      <c r="A61" s="44">
        <v>51</v>
      </c>
      <c r="B61" s="45">
        <v>11.54</v>
      </c>
      <c r="C61" s="45">
        <v>0.63</v>
      </c>
      <c r="D61" s="45">
        <v>11.54</v>
      </c>
      <c r="E61" s="45">
        <v>0.63</v>
      </c>
    </row>
    <row r="62" spans="1:5" x14ac:dyDescent="0.2">
      <c r="A62" s="44">
        <v>52</v>
      </c>
      <c r="B62" s="45">
        <v>11.93</v>
      </c>
      <c r="C62" s="45">
        <v>0.65</v>
      </c>
      <c r="D62" s="45">
        <v>11.93</v>
      </c>
      <c r="E62" s="45">
        <v>0.65</v>
      </c>
    </row>
    <row r="63" spans="1:5" x14ac:dyDescent="0.2">
      <c r="A63" s="44">
        <v>53</v>
      </c>
      <c r="B63" s="45">
        <v>12.34</v>
      </c>
      <c r="C63" s="45">
        <v>0.66</v>
      </c>
      <c r="D63" s="45">
        <v>12.34</v>
      </c>
      <c r="E63" s="45">
        <v>0.66</v>
      </c>
    </row>
    <row r="64" spans="1:5" x14ac:dyDescent="0.2">
      <c r="A64" s="44">
        <v>54</v>
      </c>
      <c r="B64" s="45">
        <v>12.76</v>
      </c>
      <c r="C64" s="45">
        <v>0.68</v>
      </c>
      <c r="D64" s="45">
        <v>12.76</v>
      </c>
      <c r="E64" s="45">
        <v>0.68</v>
      </c>
    </row>
    <row r="65" spans="1:5" x14ac:dyDescent="0.2">
      <c r="A65" s="44">
        <v>55</v>
      </c>
      <c r="B65" s="45">
        <v>13.19</v>
      </c>
      <c r="C65" s="45">
        <v>0.7</v>
      </c>
      <c r="D65" s="45">
        <v>13.19</v>
      </c>
      <c r="E65" s="45">
        <v>0.7</v>
      </c>
    </row>
    <row r="66" spans="1:5" x14ac:dyDescent="0.2">
      <c r="A66" s="44">
        <v>56</v>
      </c>
      <c r="B66" s="45">
        <v>13.65</v>
      </c>
      <c r="C66" s="45">
        <v>0.72</v>
      </c>
      <c r="D66" s="45">
        <v>13.65</v>
      </c>
      <c r="E66" s="45">
        <v>0.72</v>
      </c>
    </row>
    <row r="67" spans="1:5" x14ac:dyDescent="0.2">
      <c r="A67" s="44">
        <v>57</v>
      </c>
      <c r="B67" s="45">
        <v>14.12</v>
      </c>
      <c r="C67" s="45">
        <v>0.74</v>
      </c>
      <c r="D67" s="45">
        <v>14.12</v>
      </c>
      <c r="E67" s="45">
        <v>0.74</v>
      </c>
    </row>
    <row r="68" spans="1:5" x14ac:dyDescent="0.2">
      <c r="A68" s="44">
        <v>58</v>
      </c>
      <c r="B68" s="45">
        <v>14.61</v>
      </c>
      <c r="C68" s="45">
        <v>0.76</v>
      </c>
      <c r="D68" s="45">
        <v>14.61</v>
      </c>
      <c r="E68" s="45">
        <v>0.76</v>
      </c>
    </row>
    <row r="69" spans="1:5" x14ac:dyDescent="0.2">
      <c r="A69" s="44">
        <v>59</v>
      </c>
      <c r="B69" s="45">
        <v>15.12</v>
      </c>
      <c r="C69" s="45">
        <v>0.78</v>
      </c>
      <c r="D69" s="45">
        <v>15.12</v>
      </c>
      <c r="E69" s="45">
        <v>0.78</v>
      </c>
    </row>
    <row r="70" spans="1:5" x14ac:dyDescent="0.2">
      <c r="A70" s="44">
        <v>60</v>
      </c>
      <c r="B70" s="45">
        <v>15.66</v>
      </c>
      <c r="C70" s="45">
        <v>0.8</v>
      </c>
      <c r="D70" s="45">
        <v>15.66</v>
      </c>
      <c r="E70" s="45">
        <v>0.8</v>
      </c>
    </row>
    <row r="71" spans="1:5" x14ac:dyDescent="0.2">
      <c r="A71" s="44">
        <v>61</v>
      </c>
      <c r="B71" s="45">
        <v>16.22</v>
      </c>
      <c r="C71" s="45">
        <v>0.82</v>
      </c>
      <c r="D71" s="45">
        <v>16.22</v>
      </c>
      <c r="E71" s="45">
        <v>0.82</v>
      </c>
    </row>
    <row r="72" spans="1:5" x14ac:dyDescent="0.2">
      <c r="A72" s="44">
        <v>62</v>
      </c>
      <c r="B72" s="45">
        <v>16.809999999999999</v>
      </c>
      <c r="C72" s="45">
        <v>0.84</v>
      </c>
      <c r="D72" s="45">
        <v>16.809999999999999</v>
      </c>
      <c r="E72" s="45">
        <v>0.84</v>
      </c>
    </row>
    <row r="73" spans="1:5" x14ac:dyDescent="0.2">
      <c r="A73" s="44">
        <v>63</v>
      </c>
      <c r="B73" s="45">
        <v>17.440000000000001</v>
      </c>
      <c r="C73" s="45">
        <v>0.85</v>
      </c>
      <c r="D73" s="45">
        <v>17.440000000000001</v>
      </c>
      <c r="E73" s="45">
        <v>0.85</v>
      </c>
    </row>
    <row r="74" spans="1:5" x14ac:dyDescent="0.2">
      <c r="A74" s="44">
        <v>64</v>
      </c>
      <c r="B74" s="45">
        <v>18.09</v>
      </c>
      <c r="C74" s="45">
        <v>0.87</v>
      </c>
      <c r="D74" s="45">
        <v>18.09</v>
      </c>
      <c r="E74" s="45">
        <v>0.87</v>
      </c>
    </row>
    <row r="75" spans="1:5" x14ac:dyDescent="0.2">
      <c r="A75" s="44">
        <v>65</v>
      </c>
      <c r="B75" s="45">
        <v>18.12</v>
      </c>
      <c r="C75" s="45">
        <v>0.88</v>
      </c>
      <c r="D75" s="45">
        <v>18.12</v>
      </c>
      <c r="E75" s="45">
        <v>0.88</v>
      </c>
    </row>
    <row r="76" spans="1:5" x14ac:dyDescent="0.2">
      <c r="A76" s="44">
        <v>66</v>
      </c>
      <c r="B76" s="45">
        <v>17.5</v>
      </c>
      <c r="C76" s="45">
        <v>0.88</v>
      </c>
      <c r="D76" s="45">
        <v>17.5</v>
      </c>
      <c r="E76" s="45">
        <v>0.88</v>
      </c>
    </row>
    <row r="77" spans="1:5" x14ac:dyDescent="0.2">
      <c r="A77" s="44">
        <v>67</v>
      </c>
      <c r="B77" s="45">
        <v>16.87</v>
      </c>
      <c r="C77" s="45">
        <v>0.88</v>
      </c>
      <c r="D77" s="45">
        <v>16.87</v>
      </c>
      <c r="E77" s="45">
        <v>0.88</v>
      </c>
    </row>
    <row r="78" spans="1:5" x14ac:dyDescent="0.2">
      <c r="A78" s="44">
        <v>68</v>
      </c>
      <c r="B78" s="45">
        <v>16.239999999999998</v>
      </c>
      <c r="C78" s="45">
        <v>0.88</v>
      </c>
      <c r="D78" s="45">
        <v>16.239999999999998</v>
      </c>
      <c r="E78" s="45">
        <v>0.88</v>
      </c>
    </row>
    <row r="79" spans="1:5" x14ac:dyDescent="0.2">
      <c r="A79" s="44">
        <v>69</v>
      </c>
      <c r="B79" s="45">
        <v>15.61</v>
      </c>
      <c r="C79" s="45">
        <v>0.87</v>
      </c>
      <c r="D79" s="45">
        <v>15.61</v>
      </c>
      <c r="E79" s="45">
        <v>0.87</v>
      </c>
    </row>
    <row r="80" spans="1:5" x14ac:dyDescent="0.2">
      <c r="A80" s="44">
        <v>70</v>
      </c>
      <c r="B80" s="45">
        <v>14.99</v>
      </c>
      <c r="C80" s="45">
        <v>0.87</v>
      </c>
      <c r="D80" s="45">
        <v>14.99</v>
      </c>
      <c r="E80" s="45">
        <v>0.87</v>
      </c>
    </row>
    <row r="81" spans="1:5" x14ac:dyDescent="0.2">
      <c r="A81" s="44">
        <v>71</v>
      </c>
      <c r="B81" s="45">
        <v>14.37</v>
      </c>
      <c r="C81" s="45">
        <v>0.86</v>
      </c>
      <c r="D81" s="45">
        <v>14.37</v>
      </c>
      <c r="E81" s="45">
        <v>0.86</v>
      </c>
    </row>
    <row r="82" spans="1:5" x14ac:dyDescent="0.2">
      <c r="A82" s="44">
        <v>72</v>
      </c>
      <c r="B82" s="45">
        <v>13.76</v>
      </c>
      <c r="C82" s="45">
        <v>0.85</v>
      </c>
      <c r="D82" s="45">
        <v>13.76</v>
      </c>
      <c r="E82" s="45">
        <v>0.85</v>
      </c>
    </row>
    <row r="83" spans="1:5" x14ac:dyDescent="0.2">
      <c r="A83" s="44">
        <v>73</v>
      </c>
      <c r="B83" s="45">
        <v>13.15</v>
      </c>
      <c r="C83" s="45">
        <v>0.85</v>
      </c>
      <c r="D83" s="45">
        <v>13.15</v>
      </c>
      <c r="E83" s="45">
        <v>0.85</v>
      </c>
    </row>
    <row r="84" spans="1:5" x14ac:dyDescent="0.2">
      <c r="A84" s="44">
        <v>74</v>
      </c>
      <c r="B84" s="45">
        <v>12.56</v>
      </c>
      <c r="C84" s="45">
        <v>0.84</v>
      </c>
      <c r="D84" s="45">
        <v>12.56</v>
      </c>
      <c r="E84" s="45">
        <v>0.84</v>
      </c>
    </row>
    <row r="85" spans="1:5" x14ac:dyDescent="0.2">
      <c r="A85" s="44">
        <v>75</v>
      </c>
      <c r="B85" s="45">
        <v>12.26</v>
      </c>
      <c r="C85" s="45">
        <v>0.83</v>
      </c>
      <c r="D85" s="45">
        <v>12.26</v>
      </c>
      <c r="E85" s="45">
        <v>0.83</v>
      </c>
    </row>
  </sheetData>
  <sheetProtection algorithmName="SHA-512" hashValue="s1yJvIet24Zez4IUfHbQ/sHTMkU43QcqFlwxPiNvhLoc3hM1RhxHmg/vPjuAotaoH8G1X7I36Rt+AkP/QtDOeg==" saltValue="fRaFLL95o8g70cHijbwxVA==" spinCount="100000" sheet="1" objects="1" scenarios="1"/>
  <conditionalFormatting sqref="A6:A21">
    <cfRule type="expression" dxfId="933" priority="1" stopIfTrue="1">
      <formula>MOD(ROW(),2)=0</formula>
    </cfRule>
    <cfRule type="expression" dxfId="932" priority="2" stopIfTrue="1">
      <formula>MOD(ROW(),2)&lt;&gt;0</formula>
    </cfRule>
  </conditionalFormatting>
  <conditionalFormatting sqref="A26:A85">
    <cfRule type="expression" dxfId="931" priority="5" stopIfTrue="1">
      <formula>MOD(ROW(),2)=0</formula>
    </cfRule>
    <cfRule type="expression" dxfId="930" priority="6" stopIfTrue="1">
      <formula>MOD(ROW(),2)&lt;&gt;0</formula>
    </cfRule>
  </conditionalFormatting>
  <conditionalFormatting sqref="B6:E21">
    <cfRule type="expression" dxfId="929" priority="3" stopIfTrue="1">
      <formula>MOD(ROW(),2)=0</formula>
    </cfRule>
    <cfRule type="expression" dxfId="928" priority="4" stopIfTrue="1">
      <formula>MOD(ROW(),2)&lt;&gt;0</formula>
    </cfRule>
  </conditionalFormatting>
  <conditionalFormatting sqref="B26:E85">
    <cfRule type="expression" dxfId="927" priority="7" stopIfTrue="1">
      <formula>MOD(ROW(),2)=0</formula>
    </cfRule>
    <cfRule type="expression" dxfId="926" priority="8" stopIfTrue="1">
      <formula>MOD(ROW(),2)&lt;&gt;0</formula>
    </cfRule>
  </conditionalFormatting>
  <pageMargins left="0.7" right="0.7" top="0.75" bottom="0.75" header="0.3" footer="0.3"/>
  <tableParts count="1">
    <tablePart r:id="rId1"/>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C53E4-0979-4502-B964-34F51212C2FD}">
  <sheetPr codeName="Sheet21"/>
  <dimension ref="A1:E85"/>
  <sheetViews>
    <sheetView showGridLines="0" workbookViewId="0">
      <selection activeCell="A6" sqref="A6"/>
    </sheetView>
  </sheetViews>
  <sheetFormatPr defaultRowHeight="12.75" x14ac:dyDescent="0.2"/>
  <cols>
    <col min="1" max="1" width="31.5703125" customWidth="1"/>
    <col min="2" max="5" width="22.5703125" customWidth="1"/>
  </cols>
  <sheetData>
    <row r="1" spans="1:5" s="1" customFormat="1" ht="20.25" x14ac:dyDescent="0.3">
      <c r="A1" s="2" t="s">
        <v>0</v>
      </c>
    </row>
    <row r="2" spans="1:5" s="1" customFormat="1" ht="15.75" x14ac:dyDescent="0.25">
      <c r="A2" s="30" t="s">
        <v>1</v>
      </c>
      <c r="B2" s="3" t="str">
        <f>wb_title</f>
        <v>PCSPS_EW - Consolidated Factor Spreadsheet</v>
      </c>
    </row>
    <row r="3" spans="1:5" s="1" customFormat="1" ht="15.75" x14ac:dyDescent="0.25">
      <c r="A3" s="30" t="s">
        <v>2</v>
      </c>
      <c r="B3" s="3" t="str">
        <f>TABLE_FACTOR_TYPE_1 &amp; " - x-" &amp; TABLE_SERIES_NUMBER_1</f>
        <v>TV In (non-club) - x-216</v>
      </c>
    </row>
    <row r="6" spans="1:5" x14ac:dyDescent="0.2">
      <c r="A6" s="41" t="s">
        <v>540</v>
      </c>
      <c r="B6" s="49" t="s">
        <v>541</v>
      </c>
      <c r="C6" s="49"/>
      <c r="D6" s="49"/>
      <c r="E6" s="49"/>
    </row>
    <row r="7" spans="1:5" x14ac:dyDescent="0.2">
      <c r="A7" s="41" t="s">
        <v>542</v>
      </c>
      <c r="B7" s="49" t="s">
        <v>31</v>
      </c>
      <c r="C7" s="49"/>
      <c r="D7" s="49"/>
      <c r="E7" s="49"/>
    </row>
    <row r="8" spans="1:5" x14ac:dyDescent="0.2">
      <c r="A8" s="41" t="s">
        <v>112</v>
      </c>
      <c r="B8" s="49" t="s">
        <v>125</v>
      </c>
      <c r="C8" s="49"/>
      <c r="D8" s="49"/>
      <c r="E8" s="49"/>
    </row>
    <row r="9" spans="1:5" x14ac:dyDescent="0.2">
      <c r="A9" s="41" t="s">
        <v>113</v>
      </c>
      <c r="B9" s="49" t="s">
        <v>172</v>
      </c>
      <c r="C9" s="49"/>
      <c r="D9" s="49"/>
      <c r="E9" s="49"/>
    </row>
    <row r="10" spans="1:5" x14ac:dyDescent="0.2">
      <c r="A10" s="41" t="s">
        <v>6</v>
      </c>
      <c r="B10" s="49" t="s">
        <v>177</v>
      </c>
      <c r="C10" s="49"/>
      <c r="D10" s="49"/>
      <c r="E10" s="49"/>
    </row>
    <row r="11" spans="1:5" x14ac:dyDescent="0.2">
      <c r="A11" s="41" t="s">
        <v>114</v>
      </c>
      <c r="B11" s="49" t="s">
        <v>128</v>
      </c>
      <c r="C11" s="49"/>
      <c r="D11" s="49"/>
      <c r="E11" s="49"/>
    </row>
    <row r="12" spans="1:5" x14ac:dyDescent="0.2">
      <c r="A12" s="41" t="s">
        <v>115</v>
      </c>
      <c r="B12" s="49" t="s">
        <v>174</v>
      </c>
      <c r="C12" s="49"/>
      <c r="D12" s="49"/>
      <c r="E12" s="49"/>
    </row>
    <row r="13" spans="1:5" x14ac:dyDescent="0.2">
      <c r="A13" s="41" t="s">
        <v>543</v>
      </c>
      <c r="B13" s="49">
        <v>0</v>
      </c>
      <c r="C13" s="49"/>
      <c r="D13" s="49"/>
      <c r="E13" s="49"/>
    </row>
    <row r="14" spans="1:5" x14ac:dyDescent="0.2">
      <c r="A14" s="41" t="s">
        <v>117</v>
      </c>
      <c r="B14" s="49">
        <v>216</v>
      </c>
      <c r="C14" s="49"/>
      <c r="D14" s="49"/>
      <c r="E14" s="49"/>
    </row>
    <row r="15" spans="1:5" x14ac:dyDescent="0.2">
      <c r="A15" s="41" t="s">
        <v>544</v>
      </c>
      <c r="B15" s="49" t="s">
        <v>178</v>
      </c>
      <c r="C15" s="49"/>
      <c r="D15" s="49"/>
      <c r="E15" s="49"/>
    </row>
    <row r="16" spans="1:5" x14ac:dyDescent="0.2">
      <c r="A16" s="41" t="s">
        <v>119</v>
      </c>
      <c r="B16" s="49" t="s">
        <v>179</v>
      </c>
      <c r="C16" s="49"/>
      <c r="D16" s="49"/>
      <c r="E16" s="49"/>
    </row>
    <row r="17" spans="1:5" x14ac:dyDescent="0.2">
      <c r="A17" s="42" t="s">
        <v>545</v>
      </c>
      <c r="B17" s="49"/>
      <c r="C17" s="49"/>
      <c r="D17" s="49"/>
      <c r="E17" s="49"/>
    </row>
    <row r="18" spans="1:5" x14ac:dyDescent="0.2">
      <c r="A18" s="41" t="s">
        <v>121</v>
      </c>
      <c r="B18" s="50">
        <v>45106</v>
      </c>
      <c r="C18" s="50"/>
      <c r="D18" s="50"/>
      <c r="E18" s="50"/>
    </row>
    <row r="19" spans="1:5" x14ac:dyDescent="0.2">
      <c r="A19" s="41" t="s">
        <v>122</v>
      </c>
      <c r="B19" s="49"/>
      <c r="C19" s="49"/>
      <c r="D19" s="49"/>
      <c r="E19" s="49"/>
    </row>
    <row r="20" spans="1:5" x14ac:dyDescent="0.2">
      <c r="A20" s="41" t="s">
        <v>123</v>
      </c>
      <c r="B20" s="49" t="s">
        <v>132</v>
      </c>
      <c r="C20" s="49"/>
      <c r="D20" s="49"/>
      <c r="E20" s="49"/>
    </row>
    <row r="21" spans="1:5" x14ac:dyDescent="0.2">
      <c r="A21" s="41" t="s">
        <v>546</v>
      </c>
      <c r="B21" s="49" t="s">
        <v>46</v>
      </c>
      <c r="C21" s="49"/>
      <c r="D21" s="49"/>
      <c r="E21" s="49"/>
    </row>
    <row r="23" spans="1:5" x14ac:dyDescent="0.2">
      <c r="A23" s="23" t="str">
        <f>HYPERLINK("#'Factor List'!A1", "Back to Factor List")</f>
        <v>Back to Factor List</v>
      </c>
      <c r="B23" s="23" t="str">
        <f>HYPERLINK("#'Assumptions'!A1", "Assumptions")</f>
        <v>Assumptions</v>
      </c>
    </row>
    <row r="26" spans="1:5" s="55" customFormat="1" ht="25.5" x14ac:dyDescent="0.2">
      <c r="A26" s="54" t="s">
        <v>174</v>
      </c>
      <c r="B26" s="54" t="s">
        <v>565</v>
      </c>
      <c r="C26" s="54" t="s">
        <v>566</v>
      </c>
      <c r="D26" s="54" t="s">
        <v>567</v>
      </c>
      <c r="E26" s="54" t="s">
        <v>568</v>
      </c>
    </row>
    <row r="27" spans="1:5" x14ac:dyDescent="0.2">
      <c r="A27" s="44">
        <v>17</v>
      </c>
      <c r="B27" s="45">
        <v>3.45</v>
      </c>
      <c r="C27" s="45">
        <v>0.2</v>
      </c>
      <c r="D27" s="45">
        <v>3.45</v>
      </c>
      <c r="E27" s="45">
        <v>0.2</v>
      </c>
    </row>
    <row r="28" spans="1:5" x14ac:dyDescent="0.2">
      <c r="A28" s="44">
        <v>18</v>
      </c>
      <c r="B28" s="45">
        <v>3.56</v>
      </c>
      <c r="C28" s="45">
        <v>0.21</v>
      </c>
      <c r="D28" s="45">
        <v>3.56</v>
      </c>
      <c r="E28" s="45">
        <v>0.21</v>
      </c>
    </row>
    <row r="29" spans="1:5" x14ac:dyDescent="0.2">
      <c r="A29" s="44">
        <v>19</v>
      </c>
      <c r="B29" s="45">
        <v>3.69</v>
      </c>
      <c r="C29" s="45">
        <v>0.22</v>
      </c>
      <c r="D29" s="45">
        <v>3.69</v>
      </c>
      <c r="E29" s="45">
        <v>0.22</v>
      </c>
    </row>
    <row r="30" spans="1:5" x14ac:dyDescent="0.2">
      <c r="A30" s="44">
        <v>20</v>
      </c>
      <c r="B30" s="45">
        <v>3.82</v>
      </c>
      <c r="C30" s="45">
        <v>0.22</v>
      </c>
      <c r="D30" s="45">
        <v>3.82</v>
      </c>
      <c r="E30" s="45">
        <v>0.22</v>
      </c>
    </row>
    <row r="31" spans="1:5" x14ac:dyDescent="0.2">
      <c r="A31" s="44">
        <v>21</v>
      </c>
      <c r="B31" s="45">
        <v>3.95</v>
      </c>
      <c r="C31" s="45">
        <v>0.23</v>
      </c>
      <c r="D31" s="45">
        <v>3.95</v>
      </c>
      <c r="E31" s="45">
        <v>0.23</v>
      </c>
    </row>
    <row r="32" spans="1:5" x14ac:dyDescent="0.2">
      <c r="A32" s="44">
        <v>22</v>
      </c>
      <c r="B32" s="45">
        <v>4.08</v>
      </c>
      <c r="C32" s="45">
        <v>0.24</v>
      </c>
      <c r="D32" s="45">
        <v>4.08</v>
      </c>
      <c r="E32" s="45">
        <v>0.24</v>
      </c>
    </row>
    <row r="33" spans="1:5" x14ac:dyDescent="0.2">
      <c r="A33" s="44">
        <v>23</v>
      </c>
      <c r="B33" s="45">
        <v>4.2300000000000004</v>
      </c>
      <c r="C33" s="45">
        <v>0.25</v>
      </c>
      <c r="D33" s="45">
        <v>4.2300000000000004</v>
      </c>
      <c r="E33" s="45">
        <v>0.25</v>
      </c>
    </row>
    <row r="34" spans="1:5" x14ac:dyDescent="0.2">
      <c r="A34" s="44">
        <v>24</v>
      </c>
      <c r="B34" s="45">
        <v>4.37</v>
      </c>
      <c r="C34" s="45">
        <v>0.26</v>
      </c>
      <c r="D34" s="45">
        <v>4.37</v>
      </c>
      <c r="E34" s="45">
        <v>0.26</v>
      </c>
    </row>
    <row r="35" spans="1:5" x14ac:dyDescent="0.2">
      <c r="A35" s="44">
        <v>25</v>
      </c>
      <c r="B35" s="45">
        <v>4.5199999999999996</v>
      </c>
      <c r="C35" s="45">
        <v>0.27</v>
      </c>
      <c r="D35" s="45">
        <v>4.5199999999999996</v>
      </c>
      <c r="E35" s="45">
        <v>0.27</v>
      </c>
    </row>
    <row r="36" spans="1:5" x14ac:dyDescent="0.2">
      <c r="A36" s="44">
        <v>26</v>
      </c>
      <c r="B36" s="45">
        <v>4.68</v>
      </c>
      <c r="C36" s="45">
        <v>0.28000000000000003</v>
      </c>
      <c r="D36" s="45">
        <v>4.68</v>
      </c>
      <c r="E36" s="45">
        <v>0.28000000000000003</v>
      </c>
    </row>
    <row r="37" spans="1:5" x14ac:dyDescent="0.2">
      <c r="A37" s="44">
        <v>27</v>
      </c>
      <c r="B37" s="45">
        <v>4.84</v>
      </c>
      <c r="C37" s="45">
        <v>0.28999999999999998</v>
      </c>
      <c r="D37" s="45">
        <v>4.84</v>
      </c>
      <c r="E37" s="45">
        <v>0.28999999999999998</v>
      </c>
    </row>
    <row r="38" spans="1:5" x14ac:dyDescent="0.2">
      <c r="A38" s="44">
        <v>28</v>
      </c>
      <c r="B38" s="45">
        <v>5.01</v>
      </c>
      <c r="C38" s="45">
        <v>0.3</v>
      </c>
      <c r="D38" s="45">
        <v>5.01</v>
      </c>
      <c r="E38" s="45">
        <v>0.3</v>
      </c>
    </row>
    <row r="39" spans="1:5" x14ac:dyDescent="0.2">
      <c r="A39" s="44">
        <v>29</v>
      </c>
      <c r="B39" s="45">
        <v>5.18</v>
      </c>
      <c r="C39" s="45">
        <v>0.31</v>
      </c>
      <c r="D39" s="45">
        <v>5.18</v>
      </c>
      <c r="E39" s="45">
        <v>0.31</v>
      </c>
    </row>
    <row r="40" spans="1:5" x14ac:dyDescent="0.2">
      <c r="A40" s="44">
        <v>30</v>
      </c>
      <c r="B40" s="45">
        <v>5.36</v>
      </c>
      <c r="C40" s="45">
        <v>0.32</v>
      </c>
      <c r="D40" s="45">
        <v>5.36</v>
      </c>
      <c r="E40" s="45">
        <v>0.32</v>
      </c>
    </row>
    <row r="41" spans="1:5" x14ac:dyDescent="0.2">
      <c r="A41" s="44">
        <v>31</v>
      </c>
      <c r="B41" s="45">
        <v>5.55</v>
      </c>
      <c r="C41" s="45">
        <v>0.33</v>
      </c>
      <c r="D41" s="45">
        <v>5.55</v>
      </c>
      <c r="E41" s="45">
        <v>0.33</v>
      </c>
    </row>
    <row r="42" spans="1:5" x14ac:dyDescent="0.2">
      <c r="A42" s="44">
        <v>32</v>
      </c>
      <c r="B42" s="45">
        <v>5.74</v>
      </c>
      <c r="C42" s="45">
        <v>0.34</v>
      </c>
      <c r="D42" s="45">
        <v>5.74</v>
      </c>
      <c r="E42" s="45">
        <v>0.34</v>
      </c>
    </row>
    <row r="43" spans="1:5" x14ac:dyDescent="0.2">
      <c r="A43" s="44">
        <v>33</v>
      </c>
      <c r="B43" s="45">
        <v>5.93</v>
      </c>
      <c r="C43" s="45">
        <v>0.35</v>
      </c>
      <c r="D43" s="45">
        <v>5.93</v>
      </c>
      <c r="E43" s="45">
        <v>0.35</v>
      </c>
    </row>
    <row r="44" spans="1:5" x14ac:dyDescent="0.2">
      <c r="A44" s="44">
        <v>34</v>
      </c>
      <c r="B44" s="45">
        <v>6.14</v>
      </c>
      <c r="C44" s="45">
        <v>0.36</v>
      </c>
      <c r="D44" s="45">
        <v>6.14</v>
      </c>
      <c r="E44" s="45">
        <v>0.36</v>
      </c>
    </row>
    <row r="45" spans="1:5" x14ac:dyDescent="0.2">
      <c r="A45" s="44">
        <v>35</v>
      </c>
      <c r="B45" s="45">
        <v>6.34</v>
      </c>
      <c r="C45" s="45">
        <v>0.37</v>
      </c>
      <c r="D45" s="45">
        <v>6.34</v>
      </c>
      <c r="E45" s="45">
        <v>0.37</v>
      </c>
    </row>
    <row r="46" spans="1:5" x14ac:dyDescent="0.2">
      <c r="A46" s="44">
        <v>36</v>
      </c>
      <c r="B46" s="45">
        <v>6.56</v>
      </c>
      <c r="C46" s="45">
        <v>0.39</v>
      </c>
      <c r="D46" s="45">
        <v>6.56</v>
      </c>
      <c r="E46" s="45">
        <v>0.39</v>
      </c>
    </row>
    <row r="47" spans="1:5" x14ac:dyDescent="0.2">
      <c r="A47" s="44">
        <v>37</v>
      </c>
      <c r="B47" s="45">
        <v>6.78</v>
      </c>
      <c r="C47" s="45">
        <v>0.4</v>
      </c>
      <c r="D47" s="45">
        <v>6.78</v>
      </c>
      <c r="E47" s="45">
        <v>0.4</v>
      </c>
    </row>
    <row r="48" spans="1:5" x14ac:dyDescent="0.2">
      <c r="A48" s="44">
        <v>38</v>
      </c>
      <c r="B48" s="45">
        <v>7.01</v>
      </c>
      <c r="C48" s="45">
        <v>0.41</v>
      </c>
      <c r="D48" s="45">
        <v>7.01</v>
      </c>
      <c r="E48" s="45">
        <v>0.41</v>
      </c>
    </row>
    <row r="49" spans="1:5" x14ac:dyDescent="0.2">
      <c r="A49" s="44">
        <v>39</v>
      </c>
      <c r="B49" s="45">
        <v>7.25</v>
      </c>
      <c r="C49" s="45">
        <v>0.43</v>
      </c>
      <c r="D49" s="45">
        <v>7.25</v>
      </c>
      <c r="E49" s="45">
        <v>0.43</v>
      </c>
    </row>
    <row r="50" spans="1:5" x14ac:dyDescent="0.2">
      <c r="A50" s="44">
        <v>40</v>
      </c>
      <c r="B50" s="45">
        <v>7.5</v>
      </c>
      <c r="C50" s="45">
        <v>0.44</v>
      </c>
      <c r="D50" s="45">
        <v>7.5</v>
      </c>
      <c r="E50" s="45">
        <v>0.44</v>
      </c>
    </row>
    <row r="51" spans="1:5" x14ac:dyDescent="0.2">
      <c r="A51" s="44">
        <v>41</v>
      </c>
      <c r="B51" s="45">
        <v>7.75</v>
      </c>
      <c r="C51" s="45">
        <v>0.45</v>
      </c>
      <c r="D51" s="45">
        <v>7.75</v>
      </c>
      <c r="E51" s="45">
        <v>0.45</v>
      </c>
    </row>
    <row r="52" spans="1:5" x14ac:dyDescent="0.2">
      <c r="A52" s="44">
        <v>42</v>
      </c>
      <c r="B52" s="45">
        <v>8.01</v>
      </c>
      <c r="C52" s="45">
        <v>0.47</v>
      </c>
      <c r="D52" s="45">
        <v>8.01</v>
      </c>
      <c r="E52" s="45">
        <v>0.47</v>
      </c>
    </row>
    <row r="53" spans="1:5" x14ac:dyDescent="0.2">
      <c r="A53" s="44">
        <v>43</v>
      </c>
      <c r="B53" s="45">
        <v>8.2799999999999994</v>
      </c>
      <c r="C53" s="45">
        <v>0.48</v>
      </c>
      <c r="D53" s="45">
        <v>8.2799999999999994</v>
      </c>
      <c r="E53" s="45">
        <v>0.48</v>
      </c>
    </row>
    <row r="54" spans="1:5" x14ac:dyDescent="0.2">
      <c r="A54" s="44">
        <v>44</v>
      </c>
      <c r="B54" s="45">
        <v>8.56</v>
      </c>
      <c r="C54" s="45">
        <v>0.5</v>
      </c>
      <c r="D54" s="45">
        <v>8.56</v>
      </c>
      <c r="E54" s="45">
        <v>0.5</v>
      </c>
    </row>
    <row r="55" spans="1:5" x14ac:dyDescent="0.2">
      <c r="A55" s="44">
        <v>45</v>
      </c>
      <c r="B55" s="45">
        <v>8.85</v>
      </c>
      <c r="C55" s="45">
        <v>0.51</v>
      </c>
      <c r="D55" s="45">
        <v>8.85</v>
      </c>
      <c r="E55" s="45">
        <v>0.51</v>
      </c>
    </row>
    <row r="56" spans="1:5" x14ac:dyDescent="0.2">
      <c r="A56" s="44">
        <v>46</v>
      </c>
      <c r="B56" s="45">
        <v>9.15</v>
      </c>
      <c r="C56" s="45">
        <v>0.53</v>
      </c>
      <c r="D56" s="45">
        <v>9.15</v>
      </c>
      <c r="E56" s="45">
        <v>0.53</v>
      </c>
    </row>
    <row r="57" spans="1:5" x14ac:dyDescent="0.2">
      <c r="A57" s="44">
        <v>47</v>
      </c>
      <c r="B57" s="45">
        <v>9.4600000000000009</v>
      </c>
      <c r="C57" s="45">
        <v>0.55000000000000004</v>
      </c>
      <c r="D57" s="45">
        <v>9.4600000000000009</v>
      </c>
      <c r="E57" s="45">
        <v>0.55000000000000004</v>
      </c>
    </row>
    <row r="58" spans="1:5" x14ac:dyDescent="0.2">
      <c r="A58" s="44">
        <v>48</v>
      </c>
      <c r="B58" s="45">
        <v>9.7799999999999994</v>
      </c>
      <c r="C58" s="45">
        <v>0.56000000000000005</v>
      </c>
      <c r="D58" s="45">
        <v>9.7799999999999994</v>
      </c>
      <c r="E58" s="45">
        <v>0.56000000000000005</v>
      </c>
    </row>
    <row r="59" spans="1:5" x14ac:dyDescent="0.2">
      <c r="A59" s="44">
        <v>49</v>
      </c>
      <c r="B59" s="45">
        <v>10.1</v>
      </c>
      <c r="C59" s="45">
        <v>0.57999999999999996</v>
      </c>
      <c r="D59" s="45">
        <v>10.1</v>
      </c>
      <c r="E59" s="45">
        <v>0.57999999999999996</v>
      </c>
    </row>
    <row r="60" spans="1:5" x14ac:dyDescent="0.2">
      <c r="A60" s="44">
        <v>50</v>
      </c>
      <c r="B60" s="45">
        <v>10.44</v>
      </c>
      <c r="C60" s="45">
        <v>0.6</v>
      </c>
      <c r="D60" s="45">
        <v>10.44</v>
      </c>
      <c r="E60" s="45">
        <v>0.6</v>
      </c>
    </row>
    <row r="61" spans="1:5" x14ac:dyDescent="0.2">
      <c r="A61" s="44">
        <v>51</v>
      </c>
      <c r="B61" s="45">
        <v>10.8</v>
      </c>
      <c r="C61" s="45">
        <v>0.62</v>
      </c>
      <c r="D61" s="45">
        <v>10.8</v>
      </c>
      <c r="E61" s="45">
        <v>0.62</v>
      </c>
    </row>
    <row r="62" spans="1:5" x14ac:dyDescent="0.2">
      <c r="A62" s="44">
        <v>52</v>
      </c>
      <c r="B62" s="45">
        <v>11.16</v>
      </c>
      <c r="C62" s="45">
        <v>0.63</v>
      </c>
      <c r="D62" s="45">
        <v>11.16</v>
      </c>
      <c r="E62" s="45">
        <v>0.63</v>
      </c>
    </row>
    <row r="63" spans="1:5" x14ac:dyDescent="0.2">
      <c r="A63" s="44">
        <v>53</v>
      </c>
      <c r="B63" s="45">
        <v>11.53</v>
      </c>
      <c r="C63" s="45">
        <v>0.65</v>
      </c>
      <c r="D63" s="45">
        <v>11.53</v>
      </c>
      <c r="E63" s="45">
        <v>0.65</v>
      </c>
    </row>
    <row r="64" spans="1:5" x14ac:dyDescent="0.2">
      <c r="A64" s="44">
        <v>54</v>
      </c>
      <c r="B64" s="45">
        <v>11.92</v>
      </c>
      <c r="C64" s="45">
        <v>0.67</v>
      </c>
      <c r="D64" s="45">
        <v>11.92</v>
      </c>
      <c r="E64" s="45">
        <v>0.67</v>
      </c>
    </row>
    <row r="65" spans="1:5" x14ac:dyDescent="0.2">
      <c r="A65" s="44">
        <v>55</v>
      </c>
      <c r="B65" s="45">
        <v>12.33</v>
      </c>
      <c r="C65" s="45">
        <v>0.69</v>
      </c>
      <c r="D65" s="45">
        <v>12.33</v>
      </c>
      <c r="E65" s="45">
        <v>0.69</v>
      </c>
    </row>
    <row r="66" spans="1:5" x14ac:dyDescent="0.2">
      <c r="A66" s="44">
        <v>56</v>
      </c>
      <c r="B66" s="45">
        <v>12.75</v>
      </c>
      <c r="C66" s="45">
        <v>0.71</v>
      </c>
      <c r="D66" s="45">
        <v>12.75</v>
      </c>
      <c r="E66" s="45">
        <v>0.71</v>
      </c>
    </row>
    <row r="67" spans="1:5" x14ac:dyDescent="0.2">
      <c r="A67" s="44">
        <v>57</v>
      </c>
      <c r="B67" s="45">
        <v>13.18</v>
      </c>
      <c r="C67" s="45">
        <v>0.73</v>
      </c>
      <c r="D67" s="45">
        <v>13.18</v>
      </c>
      <c r="E67" s="45">
        <v>0.73</v>
      </c>
    </row>
    <row r="68" spans="1:5" x14ac:dyDescent="0.2">
      <c r="A68" s="44">
        <v>58</v>
      </c>
      <c r="B68" s="45">
        <v>13.64</v>
      </c>
      <c r="C68" s="45">
        <v>0.74</v>
      </c>
      <c r="D68" s="45">
        <v>13.64</v>
      </c>
      <c r="E68" s="45">
        <v>0.74</v>
      </c>
    </row>
    <row r="69" spans="1:5" x14ac:dyDescent="0.2">
      <c r="A69" s="44">
        <v>59</v>
      </c>
      <c r="B69" s="45">
        <v>14.11</v>
      </c>
      <c r="C69" s="45">
        <v>0.76</v>
      </c>
      <c r="D69" s="45">
        <v>14.11</v>
      </c>
      <c r="E69" s="45">
        <v>0.76</v>
      </c>
    </row>
    <row r="70" spans="1:5" x14ac:dyDescent="0.2">
      <c r="A70" s="44">
        <v>60</v>
      </c>
      <c r="B70" s="45">
        <v>14.6</v>
      </c>
      <c r="C70" s="45">
        <v>0.78</v>
      </c>
      <c r="D70" s="45">
        <v>14.6</v>
      </c>
      <c r="E70" s="45">
        <v>0.78</v>
      </c>
    </row>
    <row r="71" spans="1:5" x14ac:dyDescent="0.2">
      <c r="A71" s="44">
        <v>61</v>
      </c>
      <c r="B71" s="45">
        <v>15.12</v>
      </c>
      <c r="C71" s="45">
        <v>0.8</v>
      </c>
      <c r="D71" s="45">
        <v>15.12</v>
      </c>
      <c r="E71" s="45">
        <v>0.8</v>
      </c>
    </row>
    <row r="72" spans="1:5" x14ac:dyDescent="0.2">
      <c r="A72" s="44">
        <v>62</v>
      </c>
      <c r="B72" s="45">
        <v>15.66</v>
      </c>
      <c r="C72" s="45">
        <v>0.82</v>
      </c>
      <c r="D72" s="45">
        <v>15.66</v>
      </c>
      <c r="E72" s="45">
        <v>0.82</v>
      </c>
    </row>
    <row r="73" spans="1:5" x14ac:dyDescent="0.2">
      <c r="A73" s="44">
        <v>63</v>
      </c>
      <c r="B73" s="45">
        <v>16.23</v>
      </c>
      <c r="C73" s="45">
        <v>0.84</v>
      </c>
      <c r="D73" s="45">
        <v>16.23</v>
      </c>
      <c r="E73" s="45">
        <v>0.84</v>
      </c>
    </row>
    <row r="74" spans="1:5" x14ac:dyDescent="0.2">
      <c r="A74" s="44">
        <v>64</v>
      </c>
      <c r="B74" s="45">
        <v>16.84</v>
      </c>
      <c r="C74" s="45">
        <v>0.85</v>
      </c>
      <c r="D74" s="45">
        <v>16.84</v>
      </c>
      <c r="E74" s="45">
        <v>0.85</v>
      </c>
    </row>
    <row r="75" spans="1:5" x14ac:dyDescent="0.2">
      <c r="A75" s="44">
        <v>65</v>
      </c>
      <c r="B75" s="45">
        <v>17.48</v>
      </c>
      <c r="C75" s="45">
        <v>0.87</v>
      </c>
      <c r="D75" s="45">
        <v>17.48</v>
      </c>
      <c r="E75" s="45">
        <v>0.87</v>
      </c>
    </row>
    <row r="76" spans="1:5" x14ac:dyDescent="0.2">
      <c r="A76" s="44">
        <v>66</v>
      </c>
      <c r="B76" s="45">
        <v>17.5</v>
      </c>
      <c r="C76" s="45">
        <v>0.88</v>
      </c>
      <c r="D76" s="45">
        <v>17.5</v>
      </c>
      <c r="E76" s="45">
        <v>0.88</v>
      </c>
    </row>
    <row r="77" spans="1:5" x14ac:dyDescent="0.2">
      <c r="A77" s="44">
        <v>67</v>
      </c>
      <c r="B77" s="45">
        <v>16.87</v>
      </c>
      <c r="C77" s="45">
        <v>0.88</v>
      </c>
      <c r="D77" s="45">
        <v>16.87</v>
      </c>
      <c r="E77" s="45">
        <v>0.88</v>
      </c>
    </row>
    <row r="78" spans="1:5" x14ac:dyDescent="0.2">
      <c r="A78" s="44">
        <v>68</v>
      </c>
      <c r="B78" s="45">
        <v>16.239999999999998</v>
      </c>
      <c r="C78" s="45">
        <v>0.88</v>
      </c>
      <c r="D78" s="45">
        <v>16.239999999999998</v>
      </c>
      <c r="E78" s="45">
        <v>0.88</v>
      </c>
    </row>
    <row r="79" spans="1:5" x14ac:dyDescent="0.2">
      <c r="A79" s="44">
        <v>69</v>
      </c>
      <c r="B79" s="45">
        <v>15.61</v>
      </c>
      <c r="C79" s="45">
        <v>0.87</v>
      </c>
      <c r="D79" s="45">
        <v>15.61</v>
      </c>
      <c r="E79" s="45">
        <v>0.87</v>
      </c>
    </row>
    <row r="80" spans="1:5" x14ac:dyDescent="0.2">
      <c r="A80" s="44">
        <v>70</v>
      </c>
      <c r="B80" s="45">
        <v>14.99</v>
      </c>
      <c r="C80" s="45">
        <v>0.87</v>
      </c>
      <c r="D80" s="45">
        <v>14.99</v>
      </c>
      <c r="E80" s="45">
        <v>0.87</v>
      </c>
    </row>
    <row r="81" spans="1:5" x14ac:dyDescent="0.2">
      <c r="A81" s="44">
        <v>71</v>
      </c>
      <c r="B81" s="45">
        <v>14.37</v>
      </c>
      <c r="C81" s="45">
        <v>0.86</v>
      </c>
      <c r="D81" s="45">
        <v>14.37</v>
      </c>
      <c r="E81" s="45">
        <v>0.86</v>
      </c>
    </row>
    <row r="82" spans="1:5" x14ac:dyDescent="0.2">
      <c r="A82" s="44">
        <v>72</v>
      </c>
      <c r="B82" s="45">
        <v>13.76</v>
      </c>
      <c r="C82" s="45">
        <v>0.85</v>
      </c>
      <c r="D82" s="45">
        <v>13.76</v>
      </c>
      <c r="E82" s="45">
        <v>0.85</v>
      </c>
    </row>
    <row r="83" spans="1:5" x14ac:dyDescent="0.2">
      <c r="A83" s="44">
        <v>73</v>
      </c>
      <c r="B83" s="45">
        <v>13.15</v>
      </c>
      <c r="C83" s="45">
        <v>0.85</v>
      </c>
      <c r="D83" s="45">
        <v>13.15</v>
      </c>
      <c r="E83" s="45">
        <v>0.85</v>
      </c>
    </row>
    <row r="84" spans="1:5" x14ac:dyDescent="0.2">
      <c r="A84" s="44">
        <v>74</v>
      </c>
      <c r="B84" s="45">
        <v>12.56</v>
      </c>
      <c r="C84" s="45">
        <v>0.84</v>
      </c>
      <c r="D84" s="45">
        <v>12.56</v>
      </c>
      <c r="E84" s="45">
        <v>0.84</v>
      </c>
    </row>
    <row r="85" spans="1:5" x14ac:dyDescent="0.2">
      <c r="A85" s="44">
        <v>75</v>
      </c>
      <c r="B85" s="45">
        <v>12.26</v>
      </c>
      <c r="C85" s="45">
        <v>0.83</v>
      </c>
      <c r="D85" s="45">
        <v>12.26</v>
      </c>
      <c r="E85" s="45">
        <v>0.83</v>
      </c>
    </row>
  </sheetData>
  <sheetProtection algorithmName="SHA-512" hashValue="dc4RJidXIxWoUIoQ/Sdovd53PqsgJeQ7K5XOPQgQPPZXZnEYxRLvkxmsDQ2UUH891QfdUq2xm9T6QhVvsiTWuA==" saltValue="AjecBqCfs8Z/Yg2gK+RwJw==" spinCount="100000" sheet="1" objects="1" scenarios="1"/>
  <conditionalFormatting sqref="A6:A21">
    <cfRule type="expression" dxfId="925" priority="1" stopIfTrue="1">
      <formula>MOD(ROW(),2)=0</formula>
    </cfRule>
    <cfRule type="expression" dxfId="924" priority="2" stopIfTrue="1">
      <formula>MOD(ROW(),2)&lt;&gt;0</formula>
    </cfRule>
  </conditionalFormatting>
  <conditionalFormatting sqref="A26:A85">
    <cfRule type="expression" dxfId="923" priority="5" stopIfTrue="1">
      <formula>MOD(ROW(),2)=0</formula>
    </cfRule>
    <cfRule type="expression" dxfId="922" priority="6" stopIfTrue="1">
      <formula>MOD(ROW(),2)&lt;&gt;0</formula>
    </cfRule>
  </conditionalFormatting>
  <conditionalFormatting sqref="B6:E21">
    <cfRule type="expression" dxfId="921" priority="3" stopIfTrue="1">
      <formula>MOD(ROW(),2)=0</formula>
    </cfRule>
    <cfRule type="expression" dxfId="920" priority="4" stopIfTrue="1">
      <formula>MOD(ROW(),2)&lt;&gt;0</formula>
    </cfRule>
  </conditionalFormatting>
  <conditionalFormatting sqref="B26:E85">
    <cfRule type="expression" dxfId="919" priority="7" stopIfTrue="1">
      <formula>MOD(ROW(),2)=0</formula>
    </cfRule>
    <cfRule type="expression" dxfId="918" priority="8" stopIfTrue="1">
      <formula>MOD(ROW(),2)&lt;&gt;0</formula>
    </cfRule>
  </conditionalFormatting>
  <pageMargins left="0.7" right="0.7" top="0.75" bottom="0.75" header="0.3" footer="0.3"/>
  <tableParts count="1">
    <tablePart r:id="rId1"/>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4BF89-F169-4ED8-BC99-B67917CF89EC}">
  <sheetPr codeName="Sheet22"/>
  <dimension ref="A1:E85"/>
  <sheetViews>
    <sheetView showGridLines="0" workbookViewId="0">
      <selection activeCell="A6" sqref="A6"/>
    </sheetView>
  </sheetViews>
  <sheetFormatPr defaultRowHeight="12.75" x14ac:dyDescent="0.2"/>
  <cols>
    <col min="1" max="1" width="31.5703125" customWidth="1"/>
    <col min="2" max="5" width="22.5703125" customWidth="1"/>
  </cols>
  <sheetData>
    <row r="1" spans="1:5" s="1" customFormat="1" ht="20.25" x14ac:dyDescent="0.3">
      <c r="A1" s="2" t="s">
        <v>0</v>
      </c>
    </row>
    <row r="2" spans="1:5" s="1" customFormat="1" ht="15.75" x14ac:dyDescent="0.25">
      <c r="A2" s="30" t="s">
        <v>1</v>
      </c>
      <c r="B2" s="3" t="str">
        <f>wb_title</f>
        <v>PCSPS_EW - Consolidated Factor Spreadsheet</v>
      </c>
    </row>
    <row r="3" spans="1:5" s="1" customFormat="1" ht="15.75" x14ac:dyDescent="0.25">
      <c r="A3" s="30" t="s">
        <v>2</v>
      </c>
      <c r="B3" s="3" t="str">
        <f>TABLE_FACTOR_TYPE_1 &amp; " - x-" &amp; TABLE_SERIES_NUMBER_1</f>
        <v>TV In (non-club) - x-217</v>
      </c>
    </row>
    <row r="6" spans="1:5" x14ac:dyDescent="0.2">
      <c r="A6" s="41" t="s">
        <v>540</v>
      </c>
      <c r="B6" s="49" t="s">
        <v>541</v>
      </c>
      <c r="C6" s="49"/>
      <c r="D6" s="49"/>
      <c r="E6" s="49"/>
    </row>
    <row r="7" spans="1:5" x14ac:dyDescent="0.2">
      <c r="A7" s="41" t="s">
        <v>542</v>
      </c>
      <c r="B7" s="49" t="s">
        <v>31</v>
      </c>
      <c r="C7" s="49"/>
      <c r="D7" s="49"/>
      <c r="E7" s="49"/>
    </row>
    <row r="8" spans="1:5" x14ac:dyDescent="0.2">
      <c r="A8" s="41" t="s">
        <v>112</v>
      </c>
      <c r="B8" s="49" t="s">
        <v>125</v>
      </c>
      <c r="C8" s="49"/>
      <c r="D8" s="49"/>
      <c r="E8" s="49"/>
    </row>
    <row r="9" spans="1:5" x14ac:dyDescent="0.2">
      <c r="A9" s="41" t="s">
        <v>113</v>
      </c>
      <c r="B9" s="49" t="s">
        <v>172</v>
      </c>
      <c r="C9" s="49"/>
      <c r="D9" s="49"/>
      <c r="E9" s="49"/>
    </row>
    <row r="10" spans="1:5" x14ac:dyDescent="0.2">
      <c r="A10" s="41" t="s">
        <v>6</v>
      </c>
      <c r="B10" s="49" t="s">
        <v>180</v>
      </c>
      <c r="C10" s="49"/>
      <c r="D10" s="49"/>
      <c r="E10" s="49"/>
    </row>
    <row r="11" spans="1:5" x14ac:dyDescent="0.2">
      <c r="A11" s="41" t="s">
        <v>114</v>
      </c>
      <c r="B11" s="49" t="s">
        <v>128</v>
      </c>
      <c r="C11" s="49"/>
      <c r="D11" s="49"/>
      <c r="E11" s="49"/>
    </row>
    <row r="12" spans="1:5" x14ac:dyDescent="0.2">
      <c r="A12" s="41" t="s">
        <v>115</v>
      </c>
      <c r="B12" s="49" t="s">
        <v>174</v>
      </c>
      <c r="C12" s="49"/>
      <c r="D12" s="49"/>
      <c r="E12" s="49"/>
    </row>
    <row r="13" spans="1:5" x14ac:dyDescent="0.2">
      <c r="A13" s="41" t="s">
        <v>543</v>
      </c>
      <c r="B13" s="49">
        <v>0</v>
      </c>
      <c r="C13" s="49"/>
      <c r="D13" s="49"/>
      <c r="E13" s="49"/>
    </row>
    <row r="14" spans="1:5" x14ac:dyDescent="0.2">
      <c r="A14" s="41" t="s">
        <v>117</v>
      </c>
      <c r="B14" s="49">
        <v>217</v>
      </c>
      <c r="C14" s="49"/>
      <c r="D14" s="49"/>
      <c r="E14" s="49"/>
    </row>
    <row r="15" spans="1:5" x14ac:dyDescent="0.2">
      <c r="A15" s="41" t="s">
        <v>544</v>
      </c>
      <c r="B15" s="49" t="s">
        <v>181</v>
      </c>
      <c r="C15" s="49"/>
      <c r="D15" s="49"/>
      <c r="E15" s="49"/>
    </row>
    <row r="16" spans="1:5" x14ac:dyDescent="0.2">
      <c r="A16" s="41" t="s">
        <v>119</v>
      </c>
      <c r="B16" s="49" t="s">
        <v>182</v>
      </c>
      <c r="C16" s="49"/>
      <c r="D16" s="49"/>
      <c r="E16" s="49"/>
    </row>
    <row r="17" spans="1:5" x14ac:dyDescent="0.2">
      <c r="A17" s="42" t="s">
        <v>545</v>
      </c>
      <c r="B17" s="49"/>
      <c r="C17" s="49"/>
      <c r="D17" s="49"/>
      <c r="E17" s="49"/>
    </row>
    <row r="18" spans="1:5" x14ac:dyDescent="0.2">
      <c r="A18" s="41" t="s">
        <v>121</v>
      </c>
      <c r="B18" s="50">
        <v>45106</v>
      </c>
      <c r="C18" s="50"/>
      <c r="D18" s="50"/>
      <c r="E18" s="50"/>
    </row>
    <row r="19" spans="1:5" x14ac:dyDescent="0.2">
      <c r="A19" s="41" t="s">
        <v>122</v>
      </c>
      <c r="B19" s="49"/>
      <c r="C19" s="49"/>
      <c r="D19" s="49"/>
      <c r="E19" s="49"/>
    </row>
    <row r="20" spans="1:5" x14ac:dyDescent="0.2">
      <c r="A20" s="41" t="s">
        <v>123</v>
      </c>
      <c r="B20" s="49" t="s">
        <v>132</v>
      </c>
      <c r="C20" s="49"/>
      <c r="D20" s="49"/>
      <c r="E20" s="49"/>
    </row>
    <row r="21" spans="1:5" x14ac:dyDescent="0.2">
      <c r="A21" s="41" t="s">
        <v>546</v>
      </c>
      <c r="B21" s="49" t="s">
        <v>46</v>
      </c>
      <c r="C21" s="49"/>
      <c r="D21" s="49"/>
      <c r="E21" s="49"/>
    </row>
    <row r="23" spans="1:5" x14ac:dyDescent="0.2">
      <c r="A23" s="23" t="str">
        <f>HYPERLINK("#'Factor List'!A1", "Back to Factor List")</f>
        <v>Back to Factor List</v>
      </c>
      <c r="B23" s="23" t="str">
        <f>HYPERLINK("#'Assumptions'!A1", "Assumptions")</f>
        <v>Assumptions</v>
      </c>
    </row>
    <row r="26" spans="1:5" s="55" customFormat="1" ht="25.5" x14ac:dyDescent="0.2">
      <c r="A26" s="54" t="s">
        <v>174</v>
      </c>
      <c r="B26" s="54" t="s">
        <v>565</v>
      </c>
      <c r="C26" s="54" t="s">
        <v>566</v>
      </c>
      <c r="D26" s="54" t="s">
        <v>567</v>
      </c>
      <c r="E26" s="54" t="s">
        <v>568</v>
      </c>
    </row>
    <row r="27" spans="1:5" x14ac:dyDescent="0.2">
      <c r="A27" s="44">
        <v>17</v>
      </c>
      <c r="B27" s="45">
        <v>3.23</v>
      </c>
      <c r="C27" s="45">
        <v>0.19</v>
      </c>
      <c r="D27" s="45">
        <v>3.23</v>
      </c>
      <c r="E27" s="45">
        <v>0.19</v>
      </c>
    </row>
    <row r="28" spans="1:5" x14ac:dyDescent="0.2">
      <c r="A28" s="44">
        <v>18</v>
      </c>
      <c r="B28" s="45">
        <v>3.35</v>
      </c>
      <c r="C28" s="45">
        <v>0.21</v>
      </c>
      <c r="D28" s="45">
        <v>3.35</v>
      </c>
      <c r="E28" s="45">
        <v>0.21</v>
      </c>
    </row>
    <row r="29" spans="1:5" x14ac:dyDescent="0.2">
      <c r="A29" s="44">
        <v>19</v>
      </c>
      <c r="B29" s="45">
        <v>3.46</v>
      </c>
      <c r="C29" s="45">
        <v>0.21</v>
      </c>
      <c r="D29" s="45">
        <v>3.46</v>
      </c>
      <c r="E29" s="45">
        <v>0.21</v>
      </c>
    </row>
    <row r="30" spans="1:5" x14ac:dyDescent="0.2">
      <c r="A30" s="44">
        <v>20</v>
      </c>
      <c r="B30" s="45">
        <v>3.58</v>
      </c>
      <c r="C30" s="45">
        <v>0.22</v>
      </c>
      <c r="D30" s="45">
        <v>3.58</v>
      </c>
      <c r="E30" s="45">
        <v>0.22</v>
      </c>
    </row>
    <row r="31" spans="1:5" x14ac:dyDescent="0.2">
      <c r="A31" s="44">
        <v>21</v>
      </c>
      <c r="B31" s="45">
        <v>3.71</v>
      </c>
      <c r="C31" s="45">
        <v>0.23</v>
      </c>
      <c r="D31" s="45">
        <v>3.71</v>
      </c>
      <c r="E31" s="45">
        <v>0.23</v>
      </c>
    </row>
    <row r="32" spans="1:5" x14ac:dyDescent="0.2">
      <c r="A32" s="44">
        <v>22</v>
      </c>
      <c r="B32" s="45">
        <v>3.83</v>
      </c>
      <c r="C32" s="45">
        <v>0.24</v>
      </c>
      <c r="D32" s="45">
        <v>3.83</v>
      </c>
      <c r="E32" s="45">
        <v>0.24</v>
      </c>
    </row>
    <row r="33" spans="1:5" x14ac:dyDescent="0.2">
      <c r="A33" s="44">
        <v>23</v>
      </c>
      <c r="B33" s="45">
        <v>3.97</v>
      </c>
      <c r="C33" s="45">
        <v>0.24</v>
      </c>
      <c r="D33" s="45">
        <v>3.97</v>
      </c>
      <c r="E33" s="45">
        <v>0.24</v>
      </c>
    </row>
    <row r="34" spans="1:5" x14ac:dyDescent="0.2">
      <c r="A34" s="44">
        <v>24</v>
      </c>
      <c r="B34" s="45">
        <v>4.0999999999999996</v>
      </c>
      <c r="C34" s="45">
        <v>0.25</v>
      </c>
      <c r="D34" s="45">
        <v>4.0999999999999996</v>
      </c>
      <c r="E34" s="45">
        <v>0.25</v>
      </c>
    </row>
    <row r="35" spans="1:5" x14ac:dyDescent="0.2">
      <c r="A35" s="44">
        <v>25</v>
      </c>
      <c r="B35" s="45">
        <v>4.24</v>
      </c>
      <c r="C35" s="45">
        <v>0.26</v>
      </c>
      <c r="D35" s="45">
        <v>4.24</v>
      </c>
      <c r="E35" s="45">
        <v>0.26</v>
      </c>
    </row>
    <row r="36" spans="1:5" x14ac:dyDescent="0.2">
      <c r="A36" s="44">
        <v>26</v>
      </c>
      <c r="B36" s="45">
        <v>4.3899999999999997</v>
      </c>
      <c r="C36" s="45">
        <v>0.27</v>
      </c>
      <c r="D36" s="45">
        <v>4.3899999999999997</v>
      </c>
      <c r="E36" s="45">
        <v>0.27</v>
      </c>
    </row>
    <row r="37" spans="1:5" x14ac:dyDescent="0.2">
      <c r="A37" s="44">
        <v>27</v>
      </c>
      <c r="B37" s="45">
        <v>4.54</v>
      </c>
      <c r="C37" s="45">
        <v>0.28000000000000003</v>
      </c>
      <c r="D37" s="45">
        <v>4.54</v>
      </c>
      <c r="E37" s="45">
        <v>0.28000000000000003</v>
      </c>
    </row>
    <row r="38" spans="1:5" x14ac:dyDescent="0.2">
      <c r="A38" s="44">
        <v>28</v>
      </c>
      <c r="B38" s="45">
        <v>4.7</v>
      </c>
      <c r="C38" s="45">
        <v>0.28999999999999998</v>
      </c>
      <c r="D38" s="45">
        <v>4.7</v>
      </c>
      <c r="E38" s="45">
        <v>0.28999999999999998</v>
      </c>
    </row>
    <row r="39" spans="1:5" x14ac:dyDescent="0.2">
      <c r="A39" s="44">
        <v>29</v>
      </c>
      <c r="B39" s="45">
        <v>4.8600000000000003</v>
      </c>
      <c r="C39" s="45">
        <v>0.3</v>
      </c>
      <c r="D39" s="45">
        <v>4.8600000000000003</v>
      </c>
      <c r="E39" s="45">
        <v>0.3</v>
      </c>
    </row>
    <row r="40" spans="1:5" x14ac:dyDescent="0.2">
      <c r="A40" s="44">
        <v>30</v>
      </c>
      <c r="B40" s="45">
        <v>5.03</v>
      </c>
      <c r="C40" s="45">
        <v>0.31</v>
      </c>
      <c r="D40" s="45">
        <v>5.03</v>
      </c>
      <c r="E40" s="45">
        <v>0.31</v>
      </c>
    </row>
    <row r="41" spans="1:5" x14ac:dyDescent="0.2">
      <c r="A41" s="44">
        <v>31</v>
      </c>
      <c r="B41" s="45">
        <v>5.2</v>
      </c>
      <c r="C41" s="45">
        <v>0.32</v>
      </c>
      <c r="D41" s="45">
        <v>5.2</v>
      </c>
      <c r="E41" s="45">
        <v>0.32</v>
      </c>
    </row>
    <row r="42" spans="1:5" x14ac:dyDescent="0.2">
      <c r="A42" s="44">
        <v>32</v>
      </c>
      <c r="B42" s="45">
        <v>5.38</v>
      </c>
      <c r="C42" s="45">
        <v>0.33</v>
      </c>
      <c r="D42" s="45">
        <v>5.38</v>
      </c>
      <c r="E42" s="45">
        <v>0.33</v>
      </c>
    </row>
    <row r="43" spans="1:5" x14ac:dyDescent="0.2">
      <c r="A43" s="44">
        <v>33</v>
      </c>
      <c r="B43" s="45">
        <v>5.56</v>
      </c>
      <c r="C43" s="45">
        <v>0.34</v>
      </c>
      <c r="D43" s="45">
        <v>5.56</v>
      </c>
      <c r="E43" s="45">
        <v>0.34</v>
      </c>
    </row>
    <row r="44" spans="1:5" x14ac:dyDescent="0.2">
      <c r="A44" s="44">
        <v>34</v>
      </c>
      <c r="B44" s="45">
        <v>5.75</v>
      </c>
      <c r="C44" s="45">
        <v>0.36</v>
      </c>
      <c r="D44" s="45">
        <v>5.75</v>
      </c>
      <c r="E44" s="45">
        <v>0.36</v>
      </c>
    </row>
    <row r="45" spans="1:5" x14ac:dyDescent="0.2">
      <c r="A45" s="44">
        <v>35</v>
      </c>
      <c r="B45" s="45">
        <v>5.95</v>
      </c>
      <c r="C45" s="45">
        <v>0.37</v>
      </c>
      <c r="D45" s="45">
        <v>5.95</v>
      </c>
      <c r="E45" s="45">
        <v>0.37</v>
      </c>
    </row>
    <row r="46" spans="1:5" x14ac:dyDescent="0.2">
      <c r="A46" s="44">
        <v>36</v>
      </c>
      <c r="B46" s="45">
        <v>6.15</v>
      </c>
      <c r="C46" s="45">
        <v>0.38</v>
      </c>
      <c r="D46" s="45">
        <v>6.15</v>
      </c>
      <c r="E46" s="45">
        <v>0.38</v>
      </c>
    </row>
    <row r="47" spans="1:5" x14ac:dyDescent="0.2">
      <c r="A47" s="44">
        <v>37</v>
      </c>
      <c r="B47" s="45">
        <v>6.36</v>
      </c>
      <c r="C47" s="45">
        <v>0.39</v>
      </c>
      <c r="D47" s="45">
        <v>6.36</v>
      </c>
      <c r="E47" s="45">
        <v>0.39</v>
      </c>
    </row>
    <row r="48" spans="1:5" x14ac:dyDescent="0.2">
      <c r="A48" s="44">
        <v>38</v>
      </c>
      <c r="B48" s="45">
        <v>6.57</v>
      </c>
      <c r="C48" s="45">
        <v>0.41</v>
      </c>
      <c r="D48" s="45">
        <v>6.57</v>
      </c>
      <c r="E48" s="45">
        <v>0.41</v>
      </c>
    </row>
    <row r="49" spans="1:5" x14ac:dyDescent="0.2">
      <c r="A49" s="44">
        <v>39</v>
      </c>
      <c r="B49" s="45">
        <v>6.79</v>
      </c>
      <c r="C49" s="45">
        <v>0.42</v>
      </c>
      <c r="D49" s="45">
        <v>6.79</v>
      </c>
      <c r="E49" s="45">
        <v>0.42</v>
      </c>
    </row>
    <row r="50" spans="1:5" x14ac:dyDescent="0.2">
      <c r="A50" s="44">
        <v>40</v>
      </c>
      <c r="B50" s="45">
        <v>7.02</v>
      </c>
      <c r="C50" s="45">
        <v>0.43</v>
      </c>
      <c r="D50" s="45">
        <v>7.02</v>
      </c>
      <c r="E50" s="45">
        <v>0.43</v>
      </c>
    </row>
    <row r="51" spans="1:5" x14ac:dyDescent="0.2">
      <c r="A51" s="44">
        <v>41</v>
      </c>
      <c r="B51" s="45">
        <v>7.26</v>
      </c>
      <c r="C51" s="45">
        <v>0.45</v>
      </c>
      <c r="D51" s="45">
        <v>7.26</v>
      </c>
      <c r="E51" s="45">
        <v>0.45</v>
      </c>
    </row>
    <row r="52" spans="1:5" x14ac:dyDescent="0.2">
      <c r="A52" s="44">
        <v>42</v>
      </c>
      <c r="B52" s="45">
        <v>7.5</v>
      </c>
      <c r="C52" s="45">
        <v>0.46</v>
      </c>
      <c r="D52" s="45">
        <v>7.5</v>
      </c>
      <c r="E52" s="45">
        <v>0.46</v>
      </c>
    </row>
    <row r="53" spans="1:5" x14ac:dyDescent="0.2">
      <c r="A53" s="44">
        <v>43</v>
      </c>
      <c r="B53" s="45">
        <v>7.75</v>
      </c>
      <c r="C53" s="45">
        <v>0.48</v>
      </c>
      <c r="D53" s="45">
        <v>7.75</v>
      </c>
      <c r="E53" s="45">
        <v>0.48</v>
      </c>
    </row>
    <row r="54" spans="1:5" x14ac:dyDescent="0.2">
      <c r="A54" s="44">
        <v>44</v>
      </c>
      <c r="B54" s="45">
        <v>8.02</v>
      </c>
      <c r="C54" s="45">
        <v>0.49</v>
      </c>
      <c r="D54" s="45">
        <v>8.02</v>
      </c>
      <c r="E54" s="45">
        <v>0.49</v>
      </c>
    </row>
    <row r="55" spans="1:5" x14ac:dyDescent="0.2">
      <c r="A55" s="44">
        <v>45</v>
      </c>
      <c r="B55" s="45">
        <v>8.2799999999999994</v>
      </c>
      <c r="C55" s="45">
        <v>0.51</v>
      </c>
      <c r="D55" s="45">
        <v>8.2799999999999994</v>
      </c>
      <c r="E55" s="45">
        <v>0.51</v>
      </c>
    </row>
    <row r="56" spans="1:5" x14ac:dyDescent="0.2">
      <c r="A56" s="44">
        <v>46</v>
      </c>
      <c r="B56" s="45">
        <v>8.56</v>
      </c>
      <c r="C56" s="45">
        <v>0.52</v>
      </c>
      <c r="D56" s="45">
        <v>8.56</v>
      </c>
      <c r="E56" s="45">
        <v>0.52</v>
      </c>
    </row>
    <row r="57" spans="1:5" x14ac:dyDescent="0.2">
      <c r="A57" s="44">
        <v>47</v>
      </c>
      <c r="B57" s="45">
        <v>8.85</v>
      </c>
      <c r="C57" s="45">
        <v>0.54</v>
      </c>
      <c r="D57" s="45">
        <v>8.85</v>
      </c>
      <c r="E57" s="45">
        <v>0.54</v>
      </c>
    </row>
    <row r="58" spans="1:5" x14ac:dyDescent="0.2">
      <c r="A58" s="44">
        <v>48</v>
      </c>
      <c r="B58" s="45">
        <v>9.14</v>
      </c>
      <c r="C58" s="45">
        <v>0.55000000000000004</v>
      </c>
      <c r="D58" s="45">
        <v>9.14</v>
      </c>
      <c r="E58" s="45">
        <v>0.55000000000000004</v>
      </c>
    </row>
    <row r="59" spans="1:5" x14ac:dyDescent="0.2">
      <c r="A59" s="44">
        <v>49</v>
      </c>
      <c r="B59" s="45">
        <v>9.4499999999999993</v>
      </c>
      <c r="C59" s="45">
        <v>0.56999999999999995</v>
      </c>
      <c r="D59" s="45">
        <v>9.4499999999999993</v>
      </c>
      <c r="E59" s="45">
        <v>0.56999999999999995</v>
      </c>
    </row>
    <row r="60" spans="1:5" x14ac:dyDescent="0.2">
      <c r="A60" s="44">
        <v>50</v>
      </c>
      <c r="B60" s="45">
        <v>9.76</v>
      </c>
      <c r="C60" s="45">
        <v>0.59</v>
      </c>
      <c r="D60" s="45">
        <v>9.76</v>
      </c>
      <c r="E60" s="45">
        <v>0.59</v>
      </c>
    </row>
    <row r="61" spans="1:5" x14ac:dyDescent="0.2">
      <c r="A61" s="44">
        <v>51</v>
      </c>
      <c r="B61" s="45">
        <v>10.09</v>
      </c>
      <c r="C61" s="45">
        <v>0.61</v>
      </c>
      <c r="D61" s="45">
        <v>10.09</v>
      </c>
      <c r="E61" s="45">
        <v>0.61</v>
      </c>
    </row>
    <row r="62" spans="1:5" x14ac:dyDescent="0.2">
      <c r="A62" s="44">
        <v>52</v>
      </c>
      <c r="B62" s="45">
        <v>10.43</v>
      </c>
      <c r="C62" s="45">
        <v>0.62</v>
      </c>
      <c r="D62" s="45">
        <v>10.43</v>
      </c>
      <c r="E62" s="45">
        <v>0.62</v>
      </c>
    </row>
    <row r="63" spans="1:5" x14ac:dyDescent="0.2">
      <c r="A63" s="44">
        <v>53</v>
      </c>
      <c r="B63" s="45">
        <v>10.77</v>
      </c>
      <c r="C63" s="45">
        <v>0.64</v>
      </c>
      <c r="D63" s="45">
        <v>10.77</v>
      </c>
      <c r="E63" s="45">
        <v>0.64</v>
      </c>
    </row>
    <row r="64" spans="1:5" x14ac:dyDescent="0.2">
      <c r="A64" s="44">
        <v>54</v>
      </c>
      <c r="B64" s="45">
        <v>11.13</v>
      </c>
      <c r="C64" s="45">
        <v>0.66</v>
      </c>
      <c r="D64" s="45">
        <v>11.13</v>
      </c>
      <c r="E64" s="45">
        <v>0.66</v>
      </c>
    </row>
    <row r="65" spans="1:5" x14ac:dyDescent="0.2">
      <c r="A65" s="44">
        <v>55</v>
      </c>
      <c r="B65" s="45">
        <v>11.51</v>
      </c>
      <c r="C65" s="45">
        <v>0.68</v>
      </c>
      <c r="D65" s="45">
        <v>11.51</v>
      </c>
      <c r="E65" s="45">
        <v>0.68</v>
      </c>
    </row>
    <row r="66" spans="1:5" x14ac:dyDescent="0.2">
      <c r="A66" s="44">
        <v>56</v>
      </c>
      <c r="B66" s="45">
        <v>11.89</v>
      </c>
      <c r="C66" s="45">
        <v>0.69</v>
      </c>
      <c r="D66" s="45">
        <v>11.89</v>
      </c>
      <c r="E66" s="45">
        <v>0.69</v>
      </c>
    </row>
    <row r="67" spans="1:5" x14ac:dyDescent="0.2">
      <c r="A67" s="44">
        <v>57</v>
      </c>
      <c r="B67" s="45">
        <v>12.3</v>
      </c>
      <c r="C67" s="45">
        <v>0.71</v>
      </c>
      <c r="D67" s="45">
        <v>12.3</v>
      </c>
      <c r="E67" s="45">
        <v>0.71</v>
      </c>
    </row>
    <row r="68" spans="1:5" x14ac:dyDescent="0.2">
      <c r="A68" s="44">
        <v>58</v>
      </c>
      <c r="B68" s="45">
        <v>12.71</v>
      </c>
      <c r="C68" s="45">
        <v>0.73</v>
      </c>
      <c r="D68" s="45">
        <v>12.71</v>
      </c>
      <c r="E68" s="45">
        <v>0.73</v>
      </c>
    </row>
    <row r="69" spans="1:5" x14ac:dyDescent="0.2">
      <c r="A69" s="44">
        <v>59</v>
      </c>
      <c r="B69" s="45">
        <v>13.15</v>
      </c>
      <c r="C69" s="45">
        <v>0.75</v>
      </c>
      <c r="D69" s="45">
        <v>13.15</v>
      </c>
      <c r="E69" s="45">
        <v>0.75</v>
      </c>
    </row>
    <row r="70" spans="1:5" x14ac:dyDescent="0.2">
      <c r="A70" s="44">
        <v>60</v>
      </c>
      <c r="B70" s="45">
        <v>13.6</v>
      </c>
      <c r="C70" s="45">
        <v>0.77</v>
      </c>
      <c r="D70" s="45">
        <v>13.6</v>
      </c>
      <c r="E70" s="45">
        <v>0.77</v>
      </c>
    </row>
    <row r="71" spans="1:5" x14ac:dyDescent="0.2">
      <c r="A71" s="44">
        <v>61</v>
      </c>
      <c r="B71" s="45">
        <v>14.08</v>
      </c>
      <c r="C71" s="45">
        <v>0.78</v>
      </c>
      <c r="D71" s="45">
        <v>14.08</v>
      </c>
      <c r="E71" s="45">
        <v>0.78</v>
      </c>
    </row>
    <row r="72" spans="1:5" x14ac:dyDescent="0.2">
      <c r="A72" s="44">
        <v>62</v>
      </c>
      <c r="B72" s="45">
        <v>14.57</v>
      </c>
      <c r="C72" s="45">
        <v>0.8</v>
      </c>
      <c r="D72" s="45">
        <v>14.57</v>
      </c>
      <c r="E72" s="45">
        <v>0.8</v>
      </c>
    </row>
    <row r="73" spans="1:5" x14ac:dyDescent="0.2">
      <c r="A73" s="44">
        <v>63</v>
      </c>
      <c r="B73" s="45">
        <v>15.1</v>
      </c>
      <c r="C73" s="45">
        <v>0.82</v>
      </c>
      <c r="D73" s="45">
        <v>15.1</v>
      </c>
      <c r="E73" s="45">
        <v>0.82</v>
      </c>
    </row>
    <row r="74" spans="1:5" x14ac:dyDescent="0.2">
      <c r="A74" s="44">
        <v>64</v>
      </c>
      <c r="B74" s="45">
        <v>15.65</v>
      </c>
      <c r="C74" s="45">
        <v>0.84</v>
      </c>
      <c r="D74" s="45">
        <v>15.65</v>
      </c>
      <c r="E74" s="45">
        <v>0.84</v>
      </c>
    </row>
    <row r="75" spans="1:5" x14ac:dyDescent="0.2">
      <c r="A75" s="44">
        <v>65</v>
      </c>
      <c r="B75" s="45">
        <v>16.239999999999998</v>
      </c>
      <c r="C75" s="45">
        <v>0.85</v>
      </c>
      <c r="D75" s="45">
        <v>16.239999999999998</v>
      </c>
      <c r="E75" s="45">
        <v>0.85</v>
      </c>
    </row>
    <row r="76" spans="1:5" x14ac:dyDescent="0.2">
      <c r="A76" s="44">
        <v>66</v>
      </c>
      <c r="B76" s="45">
        <v>16.86</v>
      </c>
      <c r="C76" s="45">
        <v>0.87</v>
      </c>
      <c r="D76" s="45">
        <v>16.86</v>
      </c>
      <c r="E76" s="45">
        <v>0.87</v>
      </c>
    </row>
    <row r="77" spans="1:5" x14ac:dyDescent="0.2">
      <c r="A77" s="44">
        <v>67</v>
      </c>
      <c r="B77" s="45">
        <v>16.87</v>
      </c>
      <c r="C77" s="45">
        <v>0.88</v>
      </c>
      <c r="D77" s="45">
        <v>16.87</v>
      </c>
      <c r="E77" s="45">
        <v>0.88</v>
      </c>
    </row>
    <row r="78" spans="1:5" x14ac:dyDescent="0.2">
      <c r="A78" s="44">
        <v>68</v>
      </c>
      <c r="B78" s="45">
        <v>16.239999999999998</v>
      </c>
      <c r="C78" s="45">
        <v>0.88</v>
      </c>
      <c r="D78" s="45">
        <v>16.239999999999998</v>
      </c>
      <c r="E78" s="45">
        <v>0.88</v>
      </c>
    </row>
    <row r="79" spans="1:5" x14ac:dyDescent="0.2">
      <c r="A79" s="44">
        <v>69</v>
      </c>
      <c r="B79" s="45">
        <v>15.61</v>
      </c>
      <c r="C79" s="45">
        <v>0.87</v>
      </c>
      <c r="D79" s="45">
        <v>15.61</v>
      </c>
      <c r="E79" s="45">
        <v>0.87</v>
      </c>
    </row>
    <row r="80" spans="1:5" x14ac:dyDescent="0.2">
      <c r="A80" s="44">
        <v>70</v>
      </c>
      <c r="B80" s="45">
        <v>14.99</v>
      </c>
      <c r="C80" s="45">
        <v>0.87</v>
      </c>
      <c r="D80" s="45">
        <v>14.99</v>
      </c>
      <c r="E80" s="45">
        <v>0.87</v>
      </c>
    </row>
    <row r="81" spans="1:5" x14ac:dyDescent="0.2">
      <c r="A81" s="44">
        <v>71</v>
      </c>
      <c r="B81" s="45">
        <v>14.37</v>
      </c>
      <c r="C81" s="45">
        <v>0.86</v>
      </c>
      <c r="D81" s="45">
        <v>14.37</v>
      </c>
      <c r="E81" s="45">
        <v>0.86</v>
      </c>
    </row>
    <row r="82" spans="1:5" x14ac:dyDescent="0.2">
      <c r="A82" s="44">
        <v>72</v>
      </c>
      <c r="B82" s="45">
        <v>13.76</v>
      </c>
      <c r="C82" s="45">
        <v>0.85</v>
      </c>
      <c r="D82" s="45">
        <v>13.76</v>
      </c>
      <c r="E82" s="45">
        <v>0.85</v>
      </c>
    </row>
    <row r="83" spans="1:5" x14ac:dyDescent="0.2">
      <c r="A83" s="44">
        <v>73</v>
      </c>
      <c r="B83" s="45">
        <v>13.15</v>
      </c>
      <c r="C83" s="45">
        <v>0.85</v>
      </c>
      <c r="D83" s="45">
        <v>13.15</v>
      </c>
      <c r="E83" s="45">
        <v>0.85</v>
      </c>
    </row>
    <row r="84" spans="1:5" x14ac:dyDescent="0.2">
      <c r="A84" s="44">
        <v>74</v>
      </c>
      <c r="B84" s="45">
        <v>12.56</v>
      </c>
      <c r="C84" s="45">
        <v>0.84</v>
      </c>
      <c r="D84" s="45">
        <v>12.56</v>
      </c>
      <c r="E84" s="45">
        <v>0.84</v>
      </c>
    </row>
    <row r="85" spans="1:5" x14ac:dyDescent="0.2">
      <c r="A85" s="44">
        <v>75</v>
      </c>
      <c r="B85" s="45">
        <v>12.26</v>
      </c>
      <c r="C85" s="45">
        <v>0.83</v>
      </c>
      <c r="D85" s="45">
        <v>12.26</v>
      </c>
      <c r="E85" s="45">
        <v>0.83</v>
      </c>
    </row>
  </sheetData>
  <sheetProtection algorithmName="SHA-512" hashValue="1A/2OOyBCvWzdpz0Q5V4UT6lNJSknOC0LoZCLlPgP9ZRhS79wB0+TQgV2dMKOBvC2LeEdACIthAlXjJ5pJLCkg==" saltValue="iuOQzxOCVnZyjhZQy/WbQQ==" spinCount="100000" sheet="1" objects="1" scenarios="1"/>
  <conditionalFormatting sqref="A6:A21">
    <cfRule type="expression" dxfId="917" priority="1" stopIfTrue="1">
      <formula>MOD(ROW(),2)=0</formula>
    </cfRule>
    <cfRule type="expression" dxfId="916" priority="2" stopIfTrue="1">
      <formula>MOD(ROW(),2)&lt;&gt;0</formula>
    </cfRule>
  </conditionalFormatting>
  <conditionalFormatting sqref="A26:A85">
    <cfRule type="expression" dxfId="915" priority="5" stopIfTrue="1">
      <formula>MOD(ROW(),2)=0</formula>
    </cfRule>
    <cfRule type="expression" dxfId="914" priority="6" stopIfTrue="1">
      <formula>MOD(ROW(),2)&lt;&gt;0</formula>
    </cfRule>
  </conditionalFormatting>
  <conditionalFormatting sqref="B6:E21">
    <cfRule type="expression" dxfId="913" priority="3" stopIfTrue="1">
      <formula>MOD(ROW(),2)=0</formula>
    </cfRule>
    <cfRule type="expression" dxfId="912" priority="4" stopIfTrue="1">
      <formula>MOD(ROW(),2)&lt;&gt;0</formula>
    </cfRule>
  </conditionalFormatting>
  <conditionalFormatting sqref="B26:E85">
    <cfRule type="expression" dxfId="911" priority="7" stopIfTrue="1">
      <formula>MOD(ROW(),2)=0</formula>
    </cfRule>
    <cfRule type="expression" dxfId="910" priority="8" stopIfTrue="1">
      <formula>MOD(ROW(),2)&lt;&gt;0</formula>
    </cfRule>
  </conditionalFormatting>
  <pageMargins left="0.7" right="0.7" top="0.75" bottom="0.75" header="0.3" footer="0.3"/>
  <tableParts count="1">
    <tablePart r:id="rId1"/>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A901F-79CD-4EAB-A2C7-1769C7D345F1}">
  <sheetPr codeName="Sheet23"/>
  <dimension ref="A1:E85"/>
  <sheetViews>
    <sheetView showGridLines="0" workbookViewId="0">
      <selection activeCell="A6" sqref="A6"/>
    </sheetView>
  </sheetViews>
  <sheetFormatPr defaultRowHeight="12.75" x14ac:dyDescent="0.2"/>
  <cols>
    <col min="1" max="1" width="31.5703125" customWidth="1"/>
    <col min="2" max="5" width="22.5703125" customWidth="1"/>
  </cols>
  <sheetData>
    <row r="1" spans="1:5" s="1" customFormat="1" ht="20.25" x14ac:dyDescent="0.3">
      <c r="A1" s="2" t="s">
        <v>0</v>
      </c>
    </row>
    <row r="2" spans="1:5" s="1" customFormat="1" ht="15.75" x14ac:dyDescent="0.25">
      <c r="A2" s="30" t="s">
        <v>1</v>
      </c>
      <c r="B2" s="3" t="str">
        <f>wb_title</f>
        <v>PCSPS_EW - Consolidated Factor Spreadsheet</v>
      </c>
    </row>
    <row r="3" spans="1:5" s="1" customFormat="1" ht="15.75" x14ac:dyDescent="0.25">
      <c r="A3" s="30" t="s">
        <v>2</v>
      </c>
      <c r="B3" s="3" t="str">
        <f>TABLE_FACTOR_TYPE_1 &amp; " - x-" &amp; TABLE_SERIES_NUMBER_1</f>
        <v>TV In (non-club) - x-218</v>
      </c>
    </row>
    <row r="6" spans="1:5" x14ac:dyDescent="0.2">
      <c r="A6" s="41" t="s">
        <v>540</v>
      </c>
      <c r="B6" s="49" t="s">
        <v>541</v>
      </c>
      <c r="C6" s="49"/>
      <c r="D6" s="49"/>
      <c r="E6" s="49"/>
    </row>
    <row r="7" spans="1:5" x14ac:dyDescent="0.2">
      <c r="A7" s="41" t="s">
        <v>542</v>
      </c>
      <c r="B7" s="49" t="s">
        <v>31</v>
      </c>
      <c r="C7" s="49"/>
      <c r="D7" s="49"/>
      <c r="E7" s="49"/>
    </row>
    <row r="8" spans="1:5" x14ac:dyDescent="0.2">
      <c r="A8" s="41" t="s">
        <v>112</v>
      </c>
      <c r="B8" s="49" t="s">
        <v>125</v>
      </c>
      <c r="C8" s="49"/>
      <c r="D8" s="49"/>
      <c r="E8" s="49"/>
    </row>
    <row r="9" spans="1:5" x14ac:dyDescent="0.2">
      <c r="A9" s="41" t="s">
        <v>113</v>
      </c>
      <c r="B9" s="49" t="s">
        <v>172</v>
      </c>
      <c r="C9" s="49"/>
      <c r="D9" s="49"/>
      <c r="E9" s="49"/>
    </row>
    <row r="10" spans="1:5" x14ac:dyDescent="0.2">
      <c r="A10" s="41" t="s">
        <v>6</v>
      </c>
      <c r="B10" s="49" t="s">
        <v>183</v>
      </c>
      <c r="C10" s="49"/>
      <c r="D10" s="49"/>
      <c r="E10" s="49"/>
    </row>
    <row r="11" spans="1:5" x14ac:dyDescent="0.2">
      <c r="A11" s="41" t="s">
        <v>114</v>
      </c>
      <c r="B11" s="49" t="s">
        <v>128</v>
      </c>
      <c r="C11" s="49"/>
      <c r="D11" s="49"/>
      <c r="E11" s="49"/>
    </row>
    <row r="12" spans="1:5" x14ac:dyDescent="0.2">
      <c r="A12" s="41" t="s">
        <v>115</v>
      </c>
      <c r="B12" s="49" t="s">
        <v>174</v>
      </c>
      <c r="C12" s="49"/>
      <c r="D12" s="49"/>
      <c r="E12" s="49"/>
    </row>
    <row r="13" spans="1:5" x14ac:dyDescent="0.2">
      <c r="A13" s="41" t="s">
        <v>543</v>
      </c>
      <c r="B13" s="49">
        <v>0</v>
      </c>
      <c r="C13" s="49"/>
      <c r="D13" s="49"/>
      <c r="E13" s="49"/>
    </row>
    <row r="14" spans="1:5" x14ac:dyDescent="0.2">
      <c r="A14" s="41" t="s">
        <v>117</v>
      </c>
      <c r="B14" s="49">
        <v>218</v>
      </c>
      <c r="C14" s="49"/>
      <c r="D14" s="49"/>
      <c r="E14" s="49"/>
    </row>
    <row r="15" spans="1:5" x14ac:dyDescent="0.2">
      <c r="A15" s="41" t="s">
        <v>544</v>
      </c>
      <c r="B15" s="49" t="s">
        <v>184</v>
      </c>
      <c r="C15" s="49"/>
      <c r="D15" s="49"/>
      <c r="E15" s="49"/>
    </row>
    <row r="16" spans="1:5" x14ac:dyDescent="0.2">
      <c r="A16" s="41" t="s">
        <v>119</v>
      </c>
      <c r="B16" s="49" t="s">
        <v>185</v>
      </c>
      <c r="C16" s="49"/>
      <c r="D16" s="49"/>
      <c r="E16" s="49"/>
    </row>
    <row r="17" spans="1:5" x14ac:dyDescent="0.2">
      <c r="A17" s="42" t="s">
        <v>545</v>
      </c>
      <c r="B17" s="49"/>
      <c r="C17" s="49"/>
      <c r="D17" s="49"/>
      <c r="E17" s="49"/>
    </row>
    <row r="18" spans="1:5" x14ac:dyDescent="0.2">
      <c r="A18" s="41" t="s">
        <v>121</v>
      </c>
      <c r="B18" s="50">
        <v>45106</v>
      </c>
      <c r="C18" s="50"/>
      <c r="D18" s="50"/>
      <c r="E18" s="50"/>
    </row>
    <row r="19" spans="1:5" x14ac:dyDescent="0.2">
      <c r="A19" s="41" t="s">
        <v>122</v>
      </c>
      <c r="B19" s="49"/>
      <c r="C19" s="49"/>
      <c r="D19" s="49"/>
      <c r="E19" s="49"/>
    </row>
    <row r="20" spans="1:5" x14ac:dyDescent="0.2">
      <c r="A20" s="41" t="s">
        <v>123</v>
      </c>
      <c r="B20" s="49" t="s">
        <v>132</v>
      </c>
      <c r="C20" s="49"/>
      <c r="D20" s="49"/>
      <c r="E20" s="49"/>
    </row>
    <row r="21" spans="1:5" x14ac:dyDescent="0.2">
      <c r="A21" s="41" t="s">
        <v>546</v>
      </c>
      <c r="B21" s="49" t="s">
        <v>46</v>
      </c>
      <c r="C21" s="49"/>
      <c r="D21" s="49"/>
      <c r="E21" s="49"/>
    </row>
    <row r="23" spans="1:5" x14ac:dyDescent="0.2">
      <c r="A23" s="23" t="str">
        <f>HYPERLINK("#'Factor List'!A1", "Back to Factor List")</f>
        <v>Back to Factor List</v>
      </c>
      <c r="B23" s="23" t="str">
        <f>HYPERLINK("#'Assumptions'!A1", "Assumptions")</f>
        <v>Assumptions</v>
      </c>
    </row>
    <row r="26" spans="1:5" s="55" customFormat="1" ht="25.5" x14ac:dyDescent="0.2">
      <c r="A26" s="54" t="s">
        <v>174</v>
      </c>
      <c r="B26" s="54" t="s">
        <v>565</v>
      </c>
      <c r="C26" s="54" t="s">
        <v>566</v>
      </c>
      <c r="D26" s="54" t="s">
        <v>567</v>
      </c>
      <c r="E26" s="54" t="s">
        <v>568</v>
      </c>
    </row>
    <row r="27" spans="1:5" x14ac:dyDescent="0.2">
      <c r="A27" s="44">
        <v>17</v>
      </c>
      <c r="B27" s="45">
        <v>3.04</v>
      </c>
      <c r="C27" s="45">
        <v>0.19</v>
      </c>
      <c r="D27" s="45">
        <v>3.04</v>
      </c>
      <c r="E27" s="45">
        <v>0.19</v>
      </c>
    </row>
    <row r="28" spans="1:5" x14ac:dyDescent="0.2">
      <c r="A28" s="44">
        <v>18</v>
      </c>
      <c r="B28" s="45">
        <v>3.14</v>
      </c>
      <c r="C28" s="45">
        <v>0.2</v>
      </c>
      <c r="D28" s="45">
        <v>3.14</v>
      </c>
      <c r="E28" s="45">
        <v>0.2</v>
      </c>
    </row>
    <row r="29" spans="1:5" x14ac:dyDescent="0.2">
      <c r="A29" s="44">
        <v>19</v>
      </c>
      <c r="B29" s="45">
        <v>3.25</v>
      </c>
      <c r="C29" s="45">
        <v>0.21</v>
      </c>
      <c r="D29" s="45">
        <v>3.25</v>
      </c>
      <c r="E29" s="45">
        <v>0.21</v>
      </c>
    </row>
    <row r="30" spans="1:5" x14ac:dyDescent="0.2">
      <c r="A30" s="44">
        <v>20</v>
      </c>
      <c r="B30" s="45">
        <v>3.36</v>
      </c>
      <c r="C30" s="45">
        <v>0.22</v>
      </c>
      <c r="D30" s="45">
        <v>3.36</v>
      </c>
      <c r="E30" s="45">
        <v>0.22</v>
      </c>
    </row>
    <row r="31" spans="1:5" x14ac:dyDescent="0.2">
      <c r="A31" s="44">
        <v>21</v>
      </c>
      <c r="B31" s="45">
        <v>3.48</v>
      </c>
      <c r="C31" s="45">
        <v>0.22</v>
      </c>
      <c r="D31" s="45">
        <v>3.48</v>
      </c>
      <c r="E31" s="45">
        <v>0.22</v>
      </c>
    </row>
    <row r="32" spans="1:5" x14ac:dyDescent="0.2">
      <c r="A32" s="44">
        <v>22</v>
      </c>
      <c r="B32" s="45">
        <v>3.6</v>
      </c>
      <c r="C32" s="45">
        <v>0.23</v>
      </c>
      <c r="D32" s="45">
        <v>3.6</v>
      </c>
      <c r="E32" s="45">
        <v>0.23</v>
      </c>
    </row>
    <row r="33" spans="1:5" x14ac:dyDescent="0.2">
      <c r="A33" s="44">
        <v>23</v>
      </c>
      <c r="B33" s="45">
        <v>3.72</v>
      </c>
      <c r="C33" s="45">
        <v>0.24</v>
      </c>
      <c r="D33" s="45">
        <v>3.72</v>
      </c>
      <c r="E33" s="45">
        <v>0.24</v>
      </c>
    </row>
    <row r="34" spans="1:5" x14ac:dyDescent="0.2">
      <c r="A34" s="44">
        <v>24</v>
      </c>
      <c r="B34" s="45">
        <v>3.85</v>
      </c>
      <c r="C34" s="45">
        <v>0.25</v>
      </c>
      <c r="D34" s="45">
        <v>3.85</v>
      </c>
      <c r="E34" s="45">
        <v>0.25</v>
      </c>
    </row>
    <row r="35" spans="1:5" x14ac:dyDescent="0.2">
      <c r="A35" s="44">
        <v>25</v>
      </c>
      <c r="B35" s="45">
        <v>3.98</v>
      </c>
      <c r="C35" s="45">
        <v>0.26</v>
      </c>
      <c r="D35" s="45">
        <v>3.98</v>
      </c>
      <c r="E35" s="45">
        <v>0.26</v>
      </c>
    </row>
    <row r="36" spans="1:5" x14ac:dyDescent="0.2">
      <c r="A36" s="44">
        <v>26</v>
      </c>
      <c r="B36" s="45">
        <v>4.12</v>
      </c>
      <c r="C36" s="45">
        <v>0.27</v>
      </c>
      <c r="D36" s="45">
        <v>4.12</v>
      </c>
      <c r="E36" s="45">
        <v>0.27</v>
      </c>
    </row>
    <row r="37" spans="1:5" x14ac:dyDescent="0.2">
      <c r="A37" s="44">
        <v>27</v>
      </c>
      <c r="B37" s="45">
        <v>4.26</v>
      </c>
      <c r="C37" s="45">
        <v>0.28000000000000003</v>
      </c>
      <c r="D37" s="45">
        <v>4.26</v>
      </c>
      <c r="E37" s="45">
        <v>0.28000000000000003</v>
      </c>
    </row>
    <row r="38" spans="1:5" x14ac:dyDescent="0.2">
      <c r="A38" s="44">
        <v>28</v>
      </c>
      <c r="B38" s="45">
        <v>4.41</v>
      </c>
      <c r="C38" s="45">
        <v>0.28999999999999998</v>
      </c>
      <c r="D38" s="45">
        <v>4.41</v>
      </c>
      <c r="E38" s="45">
        <v>0.28999999999999998</v>
      </c>
    </row>
    <row r="39" spans="1:5" x14ac:dyDescent="0.2">
      <c r="A39" s="44">
        <v>29</v>
      </c>
      <c r="B39" s="45">
        <v>4.5599999999999996</v>
      </c>
      <c r="C39" s="45">
        <v>0.3</v>
      </c>
      <c r="D39" s="45">
        <v>4.5599999999999996</v>
      </c>
      <c r="E39" s="45">
        <v>0.3</v>
      </c>
    </row>
    <row r="40" spans="1:5" x14ac:dyDescent="0.2">
      <c r="A40" s="44">
        <v>30</v>
      </c>
      <c r="B40" s="45">
        <v>4.71</v>
      </c>
      <c r="C40" s="45">
        <v>0.31</v>
      </c>
      <c r="D40" s="45">
        <v>4.71</v>
      </c>
      <c r="E40" s="45">
        <v>0.31</v>
      </c>
    </row>
    <row r="41" spans="1:5" x14ac:dyDescent="0.2">
      <c r="A41" s="44">
        <v>31</v>
      </c>
      <c r="B41" s="45">
        <v>4.88</v>
      </c>
      <c r="C41" s="45">
        <v>0.32</v>
      </c>
      <c r="D41" s="45">
        <v>4.88</v>
      </c>
      <c r="E41" s="45">
        <v>0.32</v>
      </c>
    </row>
    <row r="42" spans="1:5" x14ac:dyDescent="0.2">
      <c r="A42" s="44">
        <v>32</v>
      </c>
      <c r="B42" s="45">
        <v>5.04</v>
      </c>
      <c r="C42" s="45">
        <v>0.33</v>
      </c>
      <c r="D42" s="45">
        <v>5.04</v>
      </c>
      <c r="E42" s="45">
        <v>0.33</v>
      </c>
    </row>
    <row r="43" spans="1:5" x14ac:dyDescent="0.2">
      <c r="A43" s="44">
        <v>33</v>
      </c>
      <c r="B43" s="45">
        <v>5.21</v>
      </c>
      <c r="C43" s="45">
        <v>0.34</v>
      </c>
      <c r="D43" s="45">
        <v>5.21</v>
      </c>
      <c r="E43" s="45">
        <v>0.34</v>
      </c>
    </row>
    <row r="44" spans="1:5" x14ac:dyDescent="0.2">
      <c r="A44" s="44">
        <v>34</v>
      </c>
      <c r="B44" s="45">
        <v>5.39</v>
      </c>
      <c r="C44" s="45">
        <v>0.35</v>
      </c>
      <c r="D44" s="45">
        <v>5.39</v>
      </c>
      <c r="E44" s="45">
        <v>0.35</v>
      </c>
    </row>
    <row r="45" spans="1:5" x14ac:dyDescent="0.2">
      <c r="A45" s="44">
        <v>35</v>
      </c>
      <c r="B45" s="45">
        <v>5.57</v>
      </c>
      <c r="C45" s="45">
        <v>0.36</v>
      </c>
      <c r="D45" s="45">
        <v>5.57</v>
      </c>
      <c r="E45" s="45">
        <v>0.36</v>
      </c>
    </row>
    <row r="46" spans="1:5" x14ac:dyDescent="0.2">
      <c r="A46" s="44">
        <v>36</v>
      </c>
      <c r="B46" s="45">
        <v>5.76</v>
      </c>
      <c r="C46" s="45">
        <v>0.37</v>
      </c>
      <c r="D46" s="45">
        <v>5.76</v>
      </c>
      <c r="E46" s="45">
        <v>0.37</v>
      </c>
    </row>
    <row r="47" spans="1:5" x14ac:dyDescent="0.2">
      <c r="A47" s="44">
        <v>37</v>
      </c>
      <c r="B47" s="45">
        <v>5.95</v>
      </c>
      <c r="C47" s="45">
        <v>0.39</v>
      </c>
      <c r="D47" s="45">
        <v>5.95</v>
      </c>
      <c r="E47" s="45">
        <v>0.39</v>
      </c>
    </row>
    <row r="48" spans="1:5" x14ac:dyDescent="0.2">
      <c r="A48" s="44">
        <v>38</v>
      </c>
      <c r="B48" s="45">
        <v>6.15</v>
      </c>
      <c r="C48" s="45">
        <v>0.4</v>
      </c>
      <c r="D48" s="45">
        <v>6.15</v>
      </c>
      <c r="E48" s="45">
        <v>0.4</v>
      </c>
    </row>
    <row r="49" spans="1:5" x14ac:dyDescent="0.2">
      <c r="A49" s="44">
        <v>39</v>
      </c>
      <c r="B49" s="45">
        <v>6.36</v>
      </c>
      <c r="C49" s="45">
        <v>0.41</v>
      </c>
      <c r="D49" s="45">
        <v>6.36</v>
      </c>
      <c r="E49" s="45">
        <v>0.41</v>
      </c>
    </row>
    <row r="50" spans="1:5" x14ac:dyDescent="0.2">
      <c r="A50" s="44">
        <v>40</v>
      </c>
      <c r="B50" s="45">
        <v>6.57</v>
      </c>
      <c r="C50" s="45">
        <v>0.42</v>
      </c>
      <c r="D50" s="45">
        <v>6.57</v>
      </c>
      <c r="E50" s="45">
        <v>0.42</v>
      </c>
    </row>
    <row r="51" spans="1:5" x14ac:dyDescent="0.2">
      <c r="A51" s="44">
        <v>41</v>
      </c>
      <c r="B51" s="45">
        <v>6.79</v>
      </c>
      <c r="C51" s="45">
        <v>0.44</v>
      </c>
      <c r="D51" s="45">
        <v>6.79</v>
      </c>
      <c r="E51" s="45">
        <v>0.44</v>
      </c>
    </row>
    <row r="52" spans="1:5" x14ac:dyDescent="0.2">
      <c r="A52" s="44">
        <v>42</v>
      </c>
      <c r="B52" s="45">
        <v>7.02</v>
      </c>
      <c r="C52" s="45">
        <v>0.45</v>
      </c>
      <c r="D52" s="45">
        <v>7.02</v>
      </c>
      <c r="E52" s="45">
        <v>0.45</v>
      </c>
    </row>
    <row r="53" spans="1:5" x14ac:dyDescent="0.2">
      <c r="A53" s="44">
        <v>43</v>
      </c>
      <c r="B53" s="45">
        <v>7.26</v>
      </c>
      <c r="C53" s="45">
        <v>0.47</v>
      </c>
      <c r="D53" s="45">
        <v>7.26</v>
      </c>
      <c r="E53" s="45">
        <v>0.47</v>
      </c>
    </row>
    <row r="54" spans="1:5" x14ac:dyDescent="0.2">
      <c r="A54" s="44">
        <v>44</v>
      </c>
      <c r="B54" s="45">
        <v>7.5</v>
      </c>
      <c r="C54" s="45">
        <v>0.48</v>
      </c>
      <c r="D54" s="45">
        <v>7.5</v>
      </c>
      <c r="E54" s="45">
        <v>0.48</v>
      </c>
    </row>
    <row r="55" spans="1:5" x14ac:dyDescent="0.2">
      <c r="A55" s="44">
        <v>45</v>
      </c>
      <c r="B55" s="45">
        <v>7.75</v>
      </c>
      <c r="C55" s="45">
        <v>0.5</v>
      </c>
      <c r="D55" s="45">
        <v>7.75</v>
      </c>
      <c r="E55" s="45">
        <v>0.5</v>
      </c>
    </row>
    <row r="56" spans="1:5" x14ac:dyDescent="0.2">
      <c r="A56" s="44">
        <v>46</v>
      </c>
      <c r="B56" s="45">
        <v>8.01</v>
      </c>
      <c r="C56" s="45">
        <v>0.51</v>
      </c>
      <c r="D56" s="45">
        <v>8.01</v>
      </c>
      <c r="E56" s="45">
        <v>0.51</v>
      </c>
    </row>
    <row r="57" spans="1:5" x14ac:dyDescent="0.2">
      <c r="A57" s="44">
        <v>47</v>
      </c>
      <c r="B57" s="45">
        <v>8.27</v>
      </c>
      <c r="C57" s="45">
        <v>0.53</v>
      </c>
      <c r="D57" s="45">
        <v>8.27</v>
      </c>
      <c r="E57" s="45">
        <v>0.53</v>
      </c>
    </row>
    <row r="58" spans="1:5" x14ac:dyDescent="0.2">
      <c r="A58" s="44">
        <v>48</v>
      </c>
      <c r="B58" s="45">
        <v>8.5500000000000007</v>
      </c>
      <c r="C58" s="45">
        <v>0.54</v>
      </c>
      <c r="D58" s="45">
        <v>8.5500000000000007</v>
      </c>
      <c r="E58" s="45">
        <v>0.54</v>
      </c>
    </row>
    <row r="59" spans="1:5" x14ac:dyDescent="0.2">
      <c r="A59" s="44">
        <v>49</v>
      </c>
      <c r="B59" s="45">
        <v>8.83</v>
      </c>
      <c r="C59" s="45">
        <v>0.56000000000000005</v>
      </c>
      <c r="D59" s="45">
        <v>8.83</v>
      </c>
      <c r="E59" s="45">
        <v>0.56000000000000005</v>
      </c>
    </row>
    <row r="60" spans="1:5" x14ac:dyDescent="0.2">
      <c r="A60" s="44">
        <v>50</v>
      </c>
      <c r="B60" s="45">
        <v>9.1199999999999992</v>
      </c>
      <c r="C60" s="45">
        <v>0.57999999999999996</v>
      </c>
      <c r="D60" s="45">
        <v>9.1199999999999992</v>
      </c>
      <c r="E60" s="45">
        <v>0.57999999999999996</v>
      </c>
    </row>
    <row r="61" spans="1:5" x14ac:dyDescent="0.2">
      <c r="A61" s="44">
        <v>51</v>
      </c>
      <c r="B61" s="45">
        <v>9.42</v>
      </c>
      <c r="C61" s="45">
        <v>0.59</v>
      </c>
      <c r="D61" s="45">
        <v>9.42</v>
      </c>
      <c r="E61" s="45">
        <v>0.59</v>
      </c>
    </row>
    <row r="62" spans="1:5" x14ac:dyDescent="0.2">
      <c r="A62" s="44">
        <v>52</v>
      </c>
      <c r="B62" s="45">
        <v>9.73</v>
      </c>
      <c r="C62" s="45">
        <v>0.61</v>
      </c>
      <c r="D62" s="45">
        <v>9.73</v>
      </c>
      <c r="E62" s="45">
        <v>0.61</v>
      </c>
    </row>
    <row r="63" spans="1:5" x14ac:dyDescent="0.2">
      <c r="A63" s="44">
        <v>53</v>
      </c>
      <c r="B63" s="45">
        <v>10.06</v>
      </c>
      <c r="C63" s="45">
        <v>0.63</v>
      </c>
      <c r="D63" s="45">
        <v>10.06</v>
      </c>
      <c r="E63" s="45">
        <v>0.63</v>
      </c>
    </row>
    <row r="64" spans="1:5" x14ac:dyDescent="0.2">
      <c r="A64" s="44">
        <v>54</v>
      </c>
      <c r="B64" s="45">
        <v>10.39</v>
      </c>
      <c r="C64" s="45">
        <v>0.65</v>
      </c>
      <c r="D64" s="45">
        <v>10.39</v>
      </c>
      <c r="E64" s="45">
        <v>0.65</v>
      </c>
    </row>
    <row r="65" spans="1:5" x14ac:dyDescent="0.2">
      <c r="A65" s="44">
        <v>55</v>
      </c>
      <c r="B65" s="45">
        <v>10.73</v>
      </c>
      <c r="C65" s="45">
        <v>0.66</v>
      </c>
      <c r="D65" s="45">
        <v>10.73</v>
      </c>
      <c r="E65" s="45">
        <v>0.66</v>
      </c>
    </row>
    <row r="66" spans="1:5" x14ac:dyDescent="0.2">
      <c r="A66" s="44">
        <v>56</v>
      </c>
      <c r="B66" s="45">
        <v>11.09</v>
      </c>
      <c r="C66" s="45">
        <v>0.68</v>
      </c>
      <c r="D66" s="45">
        <v>11.09</v>
      </c>
      <c r="E66" s="45">
        <v>0.68</v>
      </c>
    </row>
    <row r="67" spans="1:5" x14ac:dyDescent="0.2">
      <c r="A67" s="44">
        <v>57</v>
      </c>
      <c r="B67" s="45">
        <v>11.46</v>
      </c>
      <c r="C67" s="45">
        <v>0.7</v>
      </c>
      <c r="D67" s="45">
        <v>11.46</v>
      </c>
      <c r="E67" s="45">
        <v>0.7</v>
      </c>
    </row>
    <row r="68" spans="1:5" x14ac:dyDescent="0.2">
      <c r="A68" s="44">
        <v>58</v>
      </c>
      <c r="B68" s="45">
        <v>11.84</v>
      </c>
      <c r="C68" s="45">
        <v>0.72</v>
      </c>
      <c r="D68" s="45">
        <v>11.84</v>
      </c>
      <c r="E68" s="45">
        <v>0.72</v>
      </c>
    </row>
    <row r="69" spans="1:5" x14ac:dyDescent="0.2">
      <c r="A69" s="44">
        <v>59</v>
      </c>
      <c r="B69" s="45">
        <v>12.24</v>
      </c>
      <c r="C69" s="45">
        <v>0.73</v>
      </c>
      <c r="D69" s="45">
        <v>12.24</v>
      </c>
      <c r="E69" s="45">
        <v>0.73</v>
      </c>
    </row>
    <row r="70" spans="1:5" x14ac:dyDescent="0.2">
      <c r="A70" s="44">
        <v>60</v>
      </c>
      <c r="B70" s="45">
        <v>12.66</v>
      </c>
      <c r="C70" s="45">
        <v>0.75</v>
      </c>
      <c r="D70" s="45">
        <v>12.66</v>
      </c>
      <c r="E70" s="45">
        <v>0.75</v>
      </c>
    </row>
    <row r="71" spans="1:5" x14ac:dyDescent="0.2">
      <c r="A71" s="44">
        <v>61</v>
      </c>
      <c r="B71" s="45">
        <v>13.09</v>
      </c>
      <c r="C71" s="45">
        <v>0.77</v>
      </c>
      <c r="D71" s="45">
        <v>13.09</v>
      </c>
      <c r="E71" s="45">
        <v>0.77</v>
      </c>
    </row>
    <row r="72" spans="1:5" x14ac:dyDescent="0.2">
      <c r="A72" s="44">
        <v>62</v>
      </c>
      <c r="B72" s="45">
        <v>13.55</v>
      </c>
      <c r="C72" s="45">
        <v>0.79</v>
      </c>
      <c r="D72" s="45">
        <v>13.55</v>
      </c>
      <c r="E72" s="45">
        <v>0.79</v>
      </c>
    </row>
    <row r="73" spans="1:5" x14ac:dyDescent="0.2">
      <c r="A73" s="44">
        <v>63</v>
      </c>
      <c r="B73" s="45">
        <v>14.03</v>
      </c>
      <c r="C73" s="45">
        <v>0.8</v>
      </c>
      <c r="D73" s="45">
        <v>14.03</v>
      </c>
      <c r="E73" s="45">
        <v>0.8</v>
      </c>
    </row>
    <row r="74" spans="1:5" x14ac:dyDescent="0.2">
      <c r="A74" s="44">
        <v>64</v>
      </c>
      <c r="B74" s="45">
        <v>14.53</v>
      </c>
      <c r="C74" s="45">
        <v>0.82</v>
      </c>
      <c r="D74" s="45">
        <v>14.53</v>
      </c>
      <c r="E74" s="45">
        <v>0.82</v>
      </c>
    </row>
    <row r="75" spans="1:5" x14ac:dyDescent="0.2">
      <c r="A75" s="44">
        <v>65</v>
      </c>
      <c r="B75" s="45">
        <v>15.07</v>
      </c>
      <c r="C75" s="45">
        <v>0.84</v>
      </c>
      <c r="D75" s="45">
        <v>15.07</v>
      </c>
      <c r="E75" s="45">
        <v>0.84</v>
      </c>
    </row>
    <row r="76" spans="1:5" x14ac:dyDescent="0.2">
      <c r="A76" s="44">
        <v>66</v>
      </c>
      <c r="B76" s="45">
        <v>15.63</v>
      </c>
      <c r="C76" s="45">
        <v>0.85</v>
      </c>
      <c r="D76" s="45">
        <v>15.63</v>
      </c>
      <c r="E76" s="45">
        <v>0.85</v>
      </c>
    </row>
    <row r="77" spans="1:5" x14ac:dyDescent="0.2">
      <c r="A77" s="44">
        <v>67</v>
      </c>
      <c r="B77" s="45">
        <v>16.239999999999998</v>
      </c>
      <c r="C77" s="45">
        <v>0.87</v>
      </c>
      <c r="D77" s="45">
        <v>16.239999999999998</v>
      </c>
      <c r="E77" s="45">
        <v>0.87</v>
      </c>
    </row>
    <row r="78" spans="1:5" x14ac:dyDescent="0.2">
      <c r="A78" s="44">
        <v>68</v>
      </c>
      <c r="B78" s="45">
        <v>16.239999999999998</v>
      </c>
      <c r="C78" s="45">
        <v>0.88</v>
      </c>
      <c r="D78" s="45">
        <v>16.239999999999998</v>
      </c>
      <c r="E78" s="45">
        <v>0.88</v>
      </c>
    </row>
    <row r="79" spans="1:5" x14ac:dyDescent="0.2">
      <c r="A79" s="44">
        <v>69</v>
      </c>
      <c r="B79" s="45">
        <v>15.61</v>
      </c>
      <c r="C79" s="45">
        <v>0.87</v>
      </c>
      <c r="D79" s="45">
        <v>15.61</v>
      </c>
      <c r="E79" s="45">
        <v>0.87</v>
      </c>
    </row>
    <row r="80" spans="1:5" x14ac:dyDescent="0.2">
      <c r="A80" s="44">
        <v>70</v>
      </c>
      <c r="B80" s="45">
        <v>14.99</v>
      </c>
      <c r="C80" s="45">
        <v>0.87</v>
      </c>
      <c r="D80" s="45">
        <v>14.99</v>
      </c>
      <c r="E80" s="45">
        <v>0.87</v>
      </c>
    </row>
    <row r="81" spans="1:5" x14ac:dyDescent="0.2">
      <c r="A81" s="44">
        <v>71</v>
      </c>
      <c r="B81" s="45">
        <v>14.37</v>
      </c>
      <c r="C81" s="45">
        <v>0.86</v>
      </c>
      <c r="D81" s="45">
        <v>14.37</v>
      </c>
      <c r="E81" s="45">
        <v>0.86</v>
      </c>
    </row>
    <row r="82" spans="1:5" x14ac:dyDescent="0.2">
      <c r="A82" s="44">
        <v>72</v>
      </c>
      <c r="B82" s="45">
        <v>13.76</v>
      </c>
      <c r="C82" s="45">
        <v>0.85</v>
      </c>
      <c r="D82" s="45">
        <v>13.76</v>
      </c>
      <c r="E82" s="45">
        <v>0.85</v>
      </c>
    </row>
    <row r="83" spans="1:5" x14ac:dyDescent="0.2">
      <c r="A83" s="44">
        <v>73</v>
      </c>
      <c r="B83" s="45">
        <v>13.15</v>
      </c>
      <c r="C83" s="45">
        <v>0.85</v>
      </c>
      <c r="D83" s="45">
        <v>13.15</v>
      </c>
      <c r="E83" s="45">
        <v>0.85</v>
      </c>
    </row>
    <row r="84" spans="1:5" x14ac:dyDescent="0.2">
      <c r="A84" s="44">
        <v>74</v>
      </c>
      <c r="B84" s="45">
        <v>12.56</v>
      </c>
      <c r="C84" s="45">
        <v>0.84</v>
      </c>
      <c r="D84" s="45">
        <v>12.56</v>
      </c>
      <c r="E84" s="45">
        <v>0.84</v>
      </c>
    </row>
    <row r="85" spans="1:5" x14ac:dyDescent="0.2">
      <c r="A85" s="44">
        <v>75</v>
      </c>
      <c r="B85" s="45">
        <v>12.26</v>
      </c>
      <c r="C85" s="45">
        <v>0.83</v>
      </c>
      <c r="D85" s="45">
        <v>12.26</v>
      </c>
      <c r="E85" s="45">
        <v>0.83</v>
      </c>
    </row>
  </sheetData>
  <sheetProtection algorithmName="SHA-512" hashValue="BYXOXeHG2NCuw6tBA/+jQXCBMrY27w3B/pKeeVIqidJ0WTmttA/gRnRtHW3nsBT0lMwlFa/yE/Xdzhf9gs2h4Q==" saltValue="lUkFnGJkWgDb7DP1ceZA7w==" spinCount="100000" sheet="1" objects="1" scenarios="1"/>
  <conditionalFormatting sqref="A6:A21">
    <cfRule type="expression" dxfId="909" priority="1" stopIfTrue="1">
      <formula>MOD(ROW(),2)=0</formula>
    </cfRule>
    <cfRule type="expression" dxfId="908" priority="2" stopIfTrue="1">
      <formula>MOD(ROW(),2)&lt;&gt;0</formula>
    </cfRule>
  </conditionalFormatting>
  <conditionalFormatting sqref="A26:A85">
    <cfRule type="expression" dxfId="907" priority="5" stopIfTrue="1">
      <formula>MOD(ROW(),2)=0</formula>
    </cfRule>
    <cfRule type="expression" dxfId="906" priority="6" stopIfTrue="1">
      <formula>MOD(ROW(),2)&lt;&gt;0</formula>
    </cfRule>
  </conditionalFormatting>
  <conditionalFormatting sqref="B6:E21">
    <cfRule type="expression" dxfId="905" priority="3" stopIfTrue="1">
      <formula>MOD(ROW(),2)=0</formula>
    </cfRule>
    <cfRule type="expression" dxfId="904" priority="4" stopIfTrue="1">
      <formula>MOD(ROW(),2)&lt;&gt;0</formula>
    </cfRule>
  </conditionalFormatting>
  <conditionalFormatting sqref="B26:E85">
    <cfRule type="expression" dxfId="903" priority="7" stopIfTrue="1">
      <formula>MOD(ROW(),2)=0</formula>
    </cfRule>
    <cfRule type="expression" dxfId="902" priority="8" stopIfTrue="1">
      <formula>MOD(ROW(),2)&lt;&gt;0</formula>
    </cfRule>
  </conditionalFormatting>
  <pageMargins left="0.7" right="0.7" top="0.75" bottom="0.75" header="0.3" footer="0.3"/>
  <tableParts count="1">
    <tablePart r:id="rId1"/>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B0BE3-FD59-4B60-ABD6-72A10982C8C6}">
  <sheetPr codeName="Sheet24"/>
  <dimension ref="A1:B77"/>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TV In (non-club) - x-223</v>
      </c>
    </row>
    <row r="6" spans="1:2" x14ac:dyDescent="0.2">
      <c r="A6" s="41" t="s">
        <v>540</v>
      </c>
      <c r="B6" s="49" t="s">
        <v>541</v>
      </c>
    </row>
    <row r="7" spans="1:2" ht="25.5" x14ac:dyDescent="0.2">
      <c r="A7" s="41" t="s">
        <v>542</v>
      </c>
      <c r="B7" s="49" t="s">
        <v>31</v>
      </c>
    </row>
    <row r="8" spans="1:2" x14ac:dyDescent="0.2">
      <c r="A8" s="41" t="s">
        <v>112</v>
      </c>
      <c r="B8" s="49" t="s">
        <v>125</v>
      </c>
    </row>
    <row r="9" spans="1:2" x14ac:dyDescent="0.2">
      <c r="A9" s="41" t="s">
        <v>113</v>
      </c>
      <c r="B9" s="49" t="s">
        <v>172</v>
      </c>
    </row>
    <row r="10" spans="1:2" x14ac:dyDescent="0.2">
      <c r="A10" s="41" t="s">
        <v>6</v>
      </c>
      <c r="B10" s="49" t="s">
        <v>186</v>
      </c>
    </row>
    <row r="11" spans="1:2" x14ac:dyDescent="0.2">
      <c r="A11" s="41" t="s">
        <v>114</v>
      </c>
      <c r="B11" s="49" t="s">
        <v>165</v>
      </c>
    </row>
    <row r="12" spans="1:2" x14ac:dyDescent="0.2">
      <c r="A12" s="41" t="s">
        <v>115</v>
      </c>
      <c r="B12" s="49" t="s">
        <v>187</v>
      </c>
    </row>
    <row r="13" spans="1:2" x14ac:dyDescent="0.2">
      <c r="A13" s="41" t="s">
        <v>543</v>
      </c>
      <c r="B13" s="49">
        <v>0</v>
      </c>
    </row>
    <row r="14" spans="1:2" x14ac:dyDescent="0.2">
      <c r="A14" s="41" t="s">
        <v>117</v>
      </c>
      <c r="B14" s="49">
        <v>223</v>
      </c>
    </row>
    <row r="15" spans="1:2" x14ac:dyDescent="0.2">
      <c r="A15" s="41" t="s">
        <v>544</v>
      </c>
      <c r="B15" s="49" t="s">
        <v>188</v>
      </c>
    </row>
    <row r="16" spans="1:2" x14ac:dyDescent="0.2">
      <c r="A16" s="41" t="s">
        <v>119</v>
      </c>
      <c r="B16" s="49" t="s">
        <v>189</v>
      </c>
    </row>
    <row r="17" spans="1:2" x14ac:dyDescent="0.2">
      <c r="A17" s="42" t="s">
        <v>545</v>
      </c>
      <c r="B17" s="49"/>
    </row>
    <row r="18" spans="1:2" x14ac:dyDescent="0.2">
      <c r="A18" s="41" t="s">
        <v>121</v>
      </c>
      <c r="B18" s="50">
        <v>45106</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x14ac:dyDescent="0.2">
      <c r="A26" s="54" t="s">
        <v>187</v>
      </c>
      <c r="B26" s="54" t="s">
        <v>564</v>
      </c>
    </row>
    <row r="27" spans="1:2" x14ac:dyDescent="0.2">
      <c r="A27" s="44">
        <v>0</v>
      </c>
      <c r="B27" s="45">
        <v>1</v>
      </c>
    </row>
    <row r="28" spans="1:2" x14ac:dyDescent="0.2">
      <c r="A28" s="44">
        <v>1</v>
      </c>
      <c r="B28" s="45">
        <v>1.02</v>
      </c>
    </row>
    <row r="29" spans="1:2" x14ac:dyDescent="0.2">
      <c r="A29" s="44">
        <v>2</v>
      </c>
      <c r="B29" s="45">
        <v>1.04</v>
      </c>
    </row>
    <row r="30" spans="1:2" x14ac:dyDescent="0.2">
      <c r="A30" s="44">
        <v>3</v>
      </c>
      <c r="B30" s="45">
        <v>1.0609999999999999</v>
      </c>
    </row>
    <row r="31" spans="1:2" x14ac:dyDescent="0.2">
      <c r="A31" s="44">
        <v>4</v>
      </c>
      <c r="B31" s="45">
        <v>1.0820000000000001</v>
      </c>
    </row>
    <row r="32" spans="1:2" x14ac:dyDescent="0.2">
      <c r="A32" s="44">
        <v>5</v>
      </c>
      <c r="B32" s="45">
        <v>1.1040000000000001</v>
      </c>
    </row>
    <row r="33" spans="1:2" x14ac:dyDescent="0.2">
      <c r="A33" s="44">
        <v>6</v>
      </c>
      <c r="B33" s="45">
        <v>1.1259999999999999</v>
      </c>
    </row>
    <row r="34" spans="1:2" x14ac:dyDescent="0.2">
      <c r="A34" s="44">
        <v>7</v>
      </c>
      <c r="B34" s="45">
        <v>1.149</v>
      </c>
    </row>
    <row r="35" spans="1:2" x14ac:dyDescent="0.2">
      <c r="A35" s="44">
        <v>8</v>
      </c>
      <c r="B35" s="45">
        <v>1.1719999999999999</v>
      </c>
    </row>
    <row r="36" spans="1:2" x14ac:dyDescent="0.2">
      <c r="A36" s="44">
        <v>9</v>
      </c>
      <c r="B36" s="45">
        <v>1.1950000000000001</v>
      </c>
    </row>
    <row r="37" spans="1:2" x14ac:dyDescent="0.2">
      <c r="A37" s="44">
        <v>10</v>
      </c>
      <c r="B37" s="45">
        <v>1.2190000000000001</v>
      </c>
    </row>
    <row r="38" spans="1:2" x14ac:dyDescent="0.2">
      <c r="A38" s="44">
        <v>11</v>
      </c>
      <c r="B38" s="45">
        <v>1.2430000000000001</v>
      </c>
    </row>
    <row r="39" spans="1:2" x14ac:dyDescent="0.2">
      <c r="A39" s="44">
        <v>12</v>
      </c>
      <c r="B39" s="45">
        <v>1.268</v>
      </c>
    </row>
    <row r="40" spans="1:2" x14ac:dyDescent="0.2">
      <c r="A40" s="44">
        <v>13</v>
      </c>
      <c r="B40" s="45">
        <v>1.294</v>
      </c>
    </row>
    <row r="41" spans="1:2" x14ac:dyDescent="0.2">
      <c r="A41" s="44">
        <v>14</v>
      </c>
      <c r="B41" s="45">
        <v>1.319</v>
      </c>
    </row>
    <row r="42" spans="1:2" x14ac:dyDescent="0.2">
      <c r="A42" s="44">
        <v>15</v>
      </c>
      <c r="B42" s="45">
        <v>1.3460000000000001</v>
      </c>
    </row>
    <row r="43" spans="1:2" x14ac:dyDescent="0.2">
      <c r="A43" s="44">
        <v>16</v>
      </c>
      <c r="B43" s="45">
        <v>1.373</v>
      </c>
    </row>
    <row r="44" spans="1:2" x14ac:dyDescent="0.2">
      <c r="A44" s="44">
        <v>17</v>
      </c>
      <c r="B44" s="45">
        <v>1.4</v>
      </c>
    </row>
    <row r="45" spans="1:2" x14ac:dyDescent="0.2">
      <c r="A45" s="44">
        <v>18</v>
      </c>
      <c r="B45" s="45">
        <v>1.4279999999999999</v>
      </c>
    </row>
    <row r="46" spans="1:2" x14ac:dyDescent="0.2">
      <c r="A46" s="44">
        <v>19</v>
      </c>
      <c r="B46" s="45">
        <v>1.4570000000000001</v>
      </c>
    </row>
    <row r="47" spans="1:2" x14ac:dyDescent="0.2">
      <c r="A47" s="44">
        <v>20</v>
      </c>
      <c r="B47" s="45">
        <v>1.486</v>
      </c>
    </row>
    <row r="48" spans="1:2" x14ac:dyDescent="0.2">
      <c r="A48" s="44">
        <v>21</v>
      </c>
      <c r="B48" s="45">
        <v>1.516</v>
      </c>
    </row>
    <row r="49" spans="1:2" x14ac:dyDescent="0.2">
      <c r="A49" s="44">
        <v>22</v>
      </c>
      <c r="B49" s="45">
        <v>1.546</v>
      </c>
    </row>
    <row r="50" spans="1:2" x14ac:dyDescent="0.2">
      <c r="A50" s="44">
        <v>23</v>
      </c>
      <c r="B50" s="45">
        <v>1.577</v>
      </c>
    </row>
    <row r="51" spans="1:2" x14ac:dyDescent="0.2">
      <c r="A51" s="44">
        <v>24</v>
      </c>
      <c r="B51" s="45">
        <v>1.6080000000000001</v>
      </c>
    </row>
    <row r="52" spans="1:2" x14ac:dyDescent="0.2">
      <c r="A52" s="44">
        <v>25</v>
      </c>
      <c r="B52" s="45">
        <v>1.641</v>
      </c>
    </row>
    <row r="53" spans="1:2" x14ac:dyDescent="0.2">
      <c r="A53" s="44">
        <v>26</v>
      </c>
      <c r="B53" s="45">
        <v>1.673</v>
      </c>
    </row>
    <row r="54" spans="1:2" x14ac:dyDescent="0.2">
      <c r="A54" s="44">
        <v>27</v>
      </c>
      <c r="B54" s="45">
        <v>1.7070000000000001</v>
      </c>
    </row>
    <row r="55" spans="1:2" x14ac:dyDescent="0.2">
      <c r="A55" s="44">
        <v>28</v>
      </c>
      <c r="B55" s="45">
        <v>1.7410000000000001</v>
      </c>
    </row>
    <row r="56" spans="1:2" x14ac:dyDescent="0.2">
      <c r="A56" s="44">
        <v>29</v>
      </c>
      <c r="B56" s="45">
        <v>1.776</v>
      </c>
    </row>
    <row r="57" spans="1:2" x14ac:dyDescent="0.2">
      <c r="A57" s="44">
        <v>30</v>
      </c>
      <c r="B57" s="45">
        <v>1.8109999999999999</v>
      </c>
    </row>
    <row r="58" spans="1:2" x14ac:dyDescent="0.2">
      <c r="A58" s="44">
        <v>31</v>
      </c>
      <c r="B58" s="45">
        <v>1.8480000000000001</v>
      </c>
    </row>
    <row r="59" spans="1:2" x14ac:dyDescent="0.2">
      <c r="A59" s="44">
        <v>32</v>
      </c>
      <c r="B59" s="45">
        <v>1.885</v>
      </c>
    </row>
    <row r="60" spans="1:2" x14ac:dyDescent="0.2">
      <c r="A60" s="44">
        <v>33</v>
      </c>
      <c r="B60" s="45">
        <v>1.9219999999999999</v>
      </c>
    </row>
    <row r="61" spans="1:2" x14ac:dyDescent="0.2">
      <c r="A61" s="44">
        <v>34</v>
      </c>
      <c r="B61" s="45">
        <v>1.9610000000000001</v>
      </c>
    </row>
    <row r="62" spans="1:2" x14ac:dyDescent="0.2">
      <c r="A62" s="44">
        <v>35</v>
      </c>
      <c r="B62" s="45">
        <v>2</v>
      </c>
    </row>
    <row r="63" spans="1:2" x14ac:dyDescent="0.2">
      <c r="A63" s="44">
        <v>36</v>
      </c>
      <c r="B63" s="45">
        <v>2.04</v>
      </c>
    </row>
    <row r="64" spans="1:2" x14ac:dyDescent="0.2">
      <c r="A64" s="44">
        <v>37</v>
      </c>
      <c r="B64" s="45">
        <v>2.081</v>
      </c>
    </row>
    <row r="65" spans="1:2" x14ac:dyDescent="0.2">
      <c r="A65" s="44">
        <v>38</v>
      </c>
      <c r="B65" s="45">
        <v>2.1219999999999999</v>
      </c>
    </row>
    <row r="66" spans="1:2" x14ac:dyDescent="0.2">
      <c r="A66" s="44">
        <v>39</v>
      </c>
      <c r="B66" s="45">
        <v>2.165</v>
      </c>
    </row>
    <row r="67" spans="1:2" x14ac:dyDescent="0.2">
      <c r="A67" s="44">
        <v>40</v>
      </c>
      <c r="B67" s="45">
        <v>2.2080000000000002</v>
      </c>
    </row>
    <row r="68" spans="1:2" x14ac:dyDescent="0.2">
      <c r="A68" s="44">
        <v>41</v>
      </c>
      <c r="B68" s="45">
        <v>2.2519999999999998</v>
      </c>
    </row>
    <row r="69" spans="1:2" x14ac:dyDescent="0.2">
      <c r="A69" s="44">
        <v>42</v>
      </c>
      <c r="B69" s="45">
        <v>2.2970000000000002</v>
      </c>
    </row>
    <row r="70" spans="1:2" x14ac:dyDescent="0.2">
      <c r="A70" s="44">
        <v>43</v>
      </c>
      <c r="B70" s="45">
        <v>2.343</v>
      </c>
    </row>
    <row r="71" spans="1:2" x14ac:dyDescent="0.2">
      <c r="A71" s="44">
        <v>44</v>
      </c>
      <c r="B71" s="45">
        <v>2.39</v>
      </c>
    </row>
    <row r="72" spans="1:2" x14ac:dyDescent="0.2">
      <c r="A72" s="44">
        <v>45</v>
      </c>
      <c r="B72" s="45">
        <v>2.4380000000000002</v>
      </c>
    </row>
    <row r="73" spans="1:2" x14ac:dyDescent="0.2">
      <c r="A73" s="44">
        <v>46</v>
      </c>
      <c r="B73" s="45">
        <v>2.4870000000000001</v>
      </c>
    </row>
    <row r="74" spans="1:2" x14ac:dyDescent="0.2">
      <c r="A74" s="44">
        <v>47</v>
      </c>
      <c r="B74" s="45">
        <v>2.536</v>
      </c>
    </row>
    <row r="75" spans="1:2" x14ac:dyDescent="0.2">
      <c r="A75" s="44">
        <v>48</v>
      </c>
      <c r="B75" s="45">
        <v>2.5870000000000002</v>
      </c>
    </row>
    <row r="76" spans="1:2" x14ac:dyDescent="0.2">
      <c r="A76" s="44">
        <v>49</v>
      </c>
      <c r="B76" s="45">
        <v>2.6389999999999998</v>
      </c>
    </row>
    <row r="77" spans="1:2" x14ac:dyDescent="0.2">
      <c r="A77" s="44">
        <v>50</v>
      </c>
      <c r="B77" s="45">
        <v>2.6920000000000002</v>
      </c>
    </row>
  </sheetData>
  <sheetProtection algorithmName="SHA-512" hashValue="+dRqargsPx6EKsCGUbcToTJSWjJxI8EBqRA9NCtJtGWlnJEM3a0z0bPxk/GiX6nOLuXAS4/paHtENNAlihNLbQ==" saltValue="vCiSFWVow99At+NqM+7oXg==" spinCount="100000" sheet="1" objects="1" scenarios="1"/>
  <conditionalFormatting sqref="A6:A21">
    <cfRule type="expression" dxfId="901" priority="1" stopIfTrue="1">
      <formula>MOD(ROW(),2)=0</formula>
    </cfRule>
    <cfRule type="expression" dxfId="900" priority="2" stopIfTrue="1">
      <formula>MOD(ROW(),2)&lt;&gt;0</formula>
    </cfRule>
  </conditionalFormatting>
  <conditionalFormatting sqref="A26:A77">
    <cfRule type="expression" dxfId="899" priority="5" stopIfTrue="1">
      <formula>MOD(ROW(),2)=0</formula>
    </cfRule>
    <cfRule type="expression" dxfId="898" priority="6" stopIfTrue="1">
      <formula>MOD(ROW(),2)&lt;&gt;0</formula>
    </cfRule>
  </conditionalFormatting>
  <conditionalFormatting sqref="B6:B21">
    <cfRule type="expression" dxfId="897" priority="3" stopIfTrue="1">
      <formula>MOD(ROW(),2)=0</formula>
    </cfRule>
    <cfRule type="expression" dxfId="896" priority="4" stopIfTrue="1">
      <formula>MOD(ROW(),2)&lt;&gt;0</formula>
    </cfRule>
  </conditionalFormatting>
  <conditionalFormatting sqref="B26:B77">
    <cfRule type="expression" dxfId="895" priority="7" stopIfTrue="1">
      <formula>MOD(ROW(),2)=0</formula>
    </cfRule>
    <cfRule type="expression" dxfId="894" priority="8" stopIfTrue="1">
      <formula>MOD(ROW(),2)&lt;&gt;0</formula>
    </cfRule>
  </conditionalFormatting>
  <pageMargins left="0.7" right="0.7" top="0.75" bottom="0.75" header="0.3" footer="0.3"/>
  <tableParts count="1">
    <tablePart r:id="rId1"/>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FBAD5-3DAE-416B-874C-AD84E1E2C30B}">
  <sheetPr codeName="Sheet25"/>
  <dimension ref="A1:I70"/>
  <sheetViews>
    <sheetView showGridLines="0" workbookViewId="0">
      <selection activeCell="B19" sqref="B19"/>
    </sheetView>
  </sheetViews>
  <sheetFormatPr defaultRowHeight="12.75" x14ac:dyDescent="0.2"/>
  <cols>
    <col min="1" max="1" width="31.5703125" customWidth="1"/>
    <col min="2" max="9" width="22.5703125" customWidth="1"/>
  </cols>
  <sheetData>
    <row r="1" spans="1:9" s="1" customFormat="1" ht="20.25" x14ac:dyDescent="0.3">
      <c r="A1" s="2" t="s">
        <v>0</v>
      </c>
    </row>
    <row r="2" spans="1:9" s="1" customFormat="1" ht="15.75" x14ac:dyDescent="0.25">
      <c r="A2" s="30" t="s">
        <v>1</v>
      </c>
      <c r="B2" s="3" t="str">
        <f>wb_title</f>
        <v>PCSPS_EW - Consolidated Factor Spreadsheet</v>
      </c>
    </row>
    <row r="3" spans="1:9" s="1" customFormat="1" ht="15.75" x14ac:dyDescent="0.25">
      <c r="A3" s="30" t="s">
        <v>2</v>
      </c>
      <c r="B3" s="3" t="str">
        <f>TABLE_FACTOR_TYPE_1 &amp; " - x-" &amp; TABLE_SERIES_NUMBER_1</f>
        <v>Pensioner CE - x-301</v>
      </c>
    </row>
    <row r="6" spans="1:9" x14ac:dyDescent="0.2">
      <c r="A6" s="41" t="s">
        <v>540</v>
      </c>
      <c r="B6" s="49" t="s">
        <v>541</v>
      </c>
      <c r="C6" s="49"/>
      <c r="D6" s="49"/>
      <c r="E6" s="49"/>
      <c r="F6" s="49"/>
      <c r="G6" s="49"/>
      <c r="H6" s="49"/>
      <c r="I6" s="49"/>
    </row>
    <row r="7" spans="1:9" x14ac:dyDescent="0.2">
      <c r="A7" s="41" t="s">
        <v>542</v>
      </c>
      <c r="B7" s="49" t="s">
        <v>31</v>
      </c>
      <c r="C7" s="49"/>
      <c r="D7" s="49"/>
      <c r="E7" s="49"/>
      <c r="F7" s="49"/>
      <c r="G7" s="49"/>
      <c r="H7" s="49"/>
      <c r="I7" s="49"/>
    </row>
    <row r="8" spans="1:9" x14ac:dyDescent="0.2">
      <c r="A8" s="41" t="s">
        <v>112</v>
      </c>
      <c r="B8" s="49" t="s">
        <v>125</v>
      </c>
      <c r="C8" s="49"/>
      <c r="D8" s="49"/>
      <c r="E8" s="49"/>
      <c r="F8" s="49"/>
      <c r="G8" s="49"/>
      <c r="H8" s="49"/>
      <c r="I8" s="49"/>
    </row>
    <row r="9" spans="1:9" x14ac:dyDescent="0.2">
      <c r="A9" s="41" t="s">
        <v>113</v>
      </c>
      <c r="B9" s="49" t="s">
        <v>190</v>
      </c>
      <c r="C9" s="49"/>
      <c r="D9" s="49"/>
      <c r="E9" s="49"/>
      <c r="F9" s="49"/>
      <c r="G9" s="49"/>
      <c r="H9" s="49"/>
      <c r="I9" s="49"/>
    </row>
    <row r="10" spans="1:9" x14ac:dyDescent="0.2">
      <c r="A10" s="41" t="s">
        <v>6</v>
      </c>
      <c r="B10" s="49" t="s">
        <v>191</v>
      </c>
      <c r="C10" s="49"/>
      <c r="D10" s="49"/>
      <c r="E10" s="49"/>
      <c r="F10" s="49"/>
      <c r="G10" s="49"/>
      <c r="H10" s="49"/>
      <c r="I10" s="49"/>
    </row>
    <row r="11" spans="1:9" x14ac:dyDescent="0.2">
      <c r="A11" s="41" t="s">
        <v>114</v>
      </c>
      <c r="B11" s="49" t="s">
        <v>128</v>
      </c>
      <c r="C11" s="49"/>
      <c r="D11" s="49"/>
      <c r="E11" s="49"/>
      <c r="F11" s="49"/>
      <c r="G11" s="49"/>
      <c r="H11" s="49"/>
      <c r="I11" s="49"/>
    </row>
    <row r="12" spans="1:9" x14ac:dyDescent="0.2">
      <c r="A12" s="41" t="s">
        <v>115</v>
      </c>
      <c r="B12" s="49" t="s">
        <v>129</v>
      </c>
      <c r="C12" s="49"/>
      <c r="D12" s="49"/>
      <c r="E12" s="49"/>
      <c r="F12" s="49"/>
      <c r="G12" s="49"/>
      <c r="H12" s="49"/>
      <c r="I12" s="49"/>
    </row>
    <row r="13" spans="1:9" x14ac:dyDescent="0.2">
      <c r="A13" s="41" t="s">
        <v>543</v>
      </c>
      <c r="B13" s="49">
        <v>0</v>
      </c>
      <c r="C13" s="49"/>
      <c r="D13" s="49"/>
      <c r="E13" s="49"/>
      <c r="F13" s="49"/>
      <c r="G13" s="49"/>
      <c r="H13" s="49"/>
      <c r="I13" s="49"/>
    </row>
    <row r="14" spans="1:9" x14ac:dyDescent="0.2">
      <c r="A14" s="41" t="s">
        <v>117</v>
      </c>
      <c r="B14" s="49">
        <v>301</v>
      </c>
      <c r="C14" s="49"/>
      <c r="D14" s="49"/>
      <c r="E14" s="49"/>
      <c r="F14" s="49"/>
      <c r="G14" s="49"/>
      <c r="H14" s="49"/>
      <c r="I14" s="49"/>
    </row>
    <row r="15" spans="1:9" x14ac:dyDescent="0.2">
      <c r="A15" s="41" t="s">
        <v>544</v>
      </c>
      <c r="B15" s="49" t="s">
        <v>192</v>
      </c>
      <c r="C15" s="49"/>
      <c r="D15" s="49"/>
      <c r="E15" s="49"/>
      <c r="F15" s="49"/>
      <c r="G15" s="49"/>
      <c r="H15" s="49"/>
      <c r="I15" s="49"/>
    </row>
    <row r="16" spans="1:9" x14ac:dyDescent="0.2">
      <c r="A16" s="41" t="s">
        <v>119</v>
      </c>
      <c r="B16" s="49" t="s">
        <v>193</v>
      </c>
      <c r="C16" s="49"/>
      <c r="D16" s="49"/>
      <c r="E16" s="49"/>
      <c r="F16" s="49"/>
      <c r="G16" s="49"/>
      <c r="H16" s="49"/>
      <c r="I16" s="49"/>
    </row>
    <row r="17" spans="1:9" x14ac:dyDescent="0.2">
      <c r="A17" s="42" t="s">
        <v>545</v>
      </c>
      <c r="B17" s="49"/>
      <c r="C17" s="49"/>
      <c r="D17" s="49"/>
      <c r="E17" s="49"/>
      <c r="F17" s="49"/>
      <c r="G17" s="49"/>
      <c r="H17" s="49"/>
      <c r="I17" s="49"/>
    </row>
    <row r="18" spans="1:9" x14ac:dyDescent="0.2">
      <c r="A18" s="41" t="s">
        <v>121</v>
      </c>
      <c r="B18" s="50">
        <v>46171</v>
      </c>
      <c r="C18" s="50"/>
      <c r="D18" s="50"/>
      <c r="E18" s="50"/>
      <c r="F18" s="50"/>
      <c r="G18" s="50"/>
      <c r="H18" s="50"/>
      <c r="I18" s="50"/>
    </row>
    <row r="19" spans="1:9" x14ac:dyDescent="0.2">
      <c r="A19" s="41" t="s">
        <v>122</v>
      </c>
      <c r="B19" s="49"/>
      <c r="C19" s="49"/>
      <c r="D19" s="49"/>
      <c r="E19" s="49"/>
      <c r="F19" s="49"/>
      <c r="G19" s="49"/>
      <c r="H19" s="49"/>
      <c r="I19" s="49"/>
    </row>
    <row r="20" spans="1:9" x14ac:dyDescent="0.2">
      <c r="A20" s="41" t="s">
        <v>123</v>
      </c>
      <c r="B20" s="49" t="s">
        <v>132</v>
      </c>
      <c r="C20" s="49"/>
      <c r="D20" s="49"/>
      <c r="E20" s="49"/>
      <c r="F20" s="49"/>
      <c r="G20" s="49"/>
      <c r="H20" s="49"/>
      <c r="I20" s="49"/>
    </row>
    <row r="21" spans="1:9" x14ac:dyDescent="0.2">
      <c r="A21" s="41" t="s">
        <v>546</v>
      </c>
      <c r="B21" s="49" t="s">
        <v>45</v>
      </c>
      <c r="C21" s="49"/>
      <c r="D21" s="49"/>
      <c r="E21" s="49"/>
      <c r="F21" s="49"/>
      <c r="G21" s="49"/>
      <c r="H21" s="49"/>
      <c r="I21" s="49"/>
    </row>
    <row r="23" spans="1:9" x14ac:dyDescent="0.2">
      <c r="A23" s="23" t="str">
        <f>HYPERLINK("#'Factor List'!A1", "Back to Factor List")</f>
        <v>Back to Factor List</v>
      </c>
      <c r="B23" s="23" t="str">
        <f>HYPERLINK("#'Assumptions'!A1", "Assumptions")</f>
        <v>Assumptions</v>
      </c>
    </row>
    <row r="26" spans="1:9" s="55" customFormat="1" ht="38.25" x14ac:dyDescent="0.2">
      <c r="A26" s="54" t="s">
        <v>174</v>
      </c>
      <c r="B26" s="54" t="s">
        <v>569</v>
      </c>
      <c r="C26" s="54" t="s">
        <v>570</v>
      </c>
      <c r="D26" s="54" t="s">
        <v>571</v>
      </c>
      <c r="E26" s="54" t="s">
        <v>572</v>
      </c>
      <c r="F26" s="54" t="s">
        <v>573</v>
      </c>
      <c r="G26" s="54" t="s">
        <v>574</v>
      </c>
      <c r="H26" s="54" t="s">
        <v>575</v>
      </c>
      <c r="I26" s="54" t="s">
        <v>576</v>
      </c>
    </row>
    <row r="27" spans="1:9" x14ac:dyDescent="0.2">
      <c r="A27" s="44">
        <v>55</v>
      </c>
      <c r="B27" s="45">
        <v>23.32</v>
      </c>
      <c r="C27" s="45">
        <v>2.31</v>
      </c>
      <c r="D27" s="45"/>
      <c r="E27" s="45"/>
      <c r="F27" s="45">
        <v>23.32</v>
      </c>
      <c r="G27" s="45">
        <v>2.31</v>
      </c>
      <c r="H27" s="45"/>
      <c r="I27" s="45"/>
    </row>
    <row r="28" spans="1:9" x14ac:dyDescent="0.2">
      <c r="A28" s="44">
        <v>56</v>
      </c>
      <c r="B28" s="45">
        <v>22.8</v>
      </c>
      <c r="C28" s="45">
        <v>2.33</v>
      </c>
      <c r="D28" s="45"/>
      <c r="E28" s="45"/>
      <c r="F28" s="45">
        <v>22.8</v>
      </c>
      <c r="G28" s="45">
        <v>2.33</v>
      </c>
      <c r="H28" s="45"/>
      <c r="I28" s="45"/>
    </row>
    <row r="29" spans="1:9" x14ac:dyDescent="0.2">
      <c r="A29" s="44">
        <v>57</v>
      </c>
      <c r="B29" s="45">
        <v>22.28</v>
      </c>
      <c r="C29" s="45">
        <v>2.34</v>
      </c>
      <c r="D29" s="45"/>
      <c r="E29" s="45"/>
      <c r="F29" s="45">
        <v>22.28</v>
      </c>
      <c r="G29" s="45">
        <v>2.34</v>
      </c>
      <c r="H29" s="45"/>
      <c r="I29" s="45"/>
    </row>
    <row r="30" spans="1:9" x14ac:dyDescent="0.2">
      <c r="A30" s="44">
        <v>58</v>
      </c>
      <c r="B30" s="45">
        <v>21.75</v>
      </c>
      <c r="C30" s="45">
        <v>2.36</v>
      </c>
      <c r="D30" s="45"/>
      <c r="E30" s="45"/>
      <c r="F30" s="45">
        <v>21.75</v>
      </c>
      <c r="G30" s="45">
        <v>2.36</v>
      </c>
      <c r="H30" s="45"/>
      <c r="I30" s="45"/>
    </row>
    <row r="31" spans="1:9" x14ac:dyDescent="0.2">
      <c r="A31" s="44">
        <v>59</v>
      </c>
      <c r="B31" s="45">
        <v>21.21</v>
      </c>
      <c r="C31" s="45">
        <v>2.38</v>
      </c>
      <c r="D31" s="45"/>
      <c r="E31" s="45"/>
      <c r="F31" s="45">
        <v>21.21</v>
      </c>
      <c r="G31" s="45">
        <v>2.38</v>
      </c>
      <c r="H31" s="45"/>
      <c r="I31" s="45"/>
    </row>
    <row r="32" spans="1:9" x14ac:dyDescent="0.2">
      <c r="A32" s="44">
        <v>60</v>
      </c>
      <c r="B32" s="45">
        <v>20.67</v>
      </c>
      <c r="C32" s="45">
        <v>2.39</v>
      </c>
      <c r="D32" s="45"/>
      <c r="E32" s="45"/>
      <c r="F32" s="45">
        <v>20.67</v>
      </c>
      <c r="G32" s="45">
        <v>2.39</v>
      </c>
      <c r="H32" s="45"/>
      <c r="I32" s="45"/>
    </row>
    <row r="33" spans="1:9" x14ac:dyDescent="0.2">
      <c r="A33" s="44">
        <v>61</v>
      </c>
      <c r="B33" s="45">
        <v>20.12</v>
      </c>
      <c r="C33" s="45">
        <v>2.41</v>
      </c>
      <c r="D33" s="45"/>
      <c r="E33" s="45"/>
      <c r="F33" s="45">
        <v>20.12</v>
      </c>
      <c r="G33" s="45">
        <v>2.41</v>
      </c>
      <c r="H33" s="45"/>
      <c r="I33" s="45"/>
    </row>
    <row r="34" spans="1:9" x14ac:dyDescent="0.2">
      <c r="A34" s="44">
        <v>62</v>
      </c>
      <c r="B34" s="45">
        <v>19.559999999999999</v>
      </c>
      <c r="C34" s="45">
        <v>2.42</v>
      </c>
      <c r="D34" s="45"/>
      <c r="E34" s="45"/>
      <c r="F34" s="45">
        <v>19.559999999999999</v>
      </c>
      <c r="G34" s="45">
        <v>2.42</v>
      </c>
      <c r="H34" s="45"/>
      <c r="I34" s="45"/>
    </row>
    <row r="35" spans="1:9" x14ac:dyDescent="0.2">
      <c r="A35" s="44">
        <v>63</v>
      </c>
      <c r="B35" s="45">
        <v>19</v>
      </c>
      <c r="C35" s="45">
        <v>2.4300000000000002</v>
      </c>
      <c r="D35" s="45"/>
      <c r="E35" s="45"/>
      <c r="F35" s="45">
        <v>19</v>
      </c>
      <c r="G35" s="45">
        <v>2.4300000000000002</v>
      </c>
      <c r="H35" s="45"/>
      <c r="I35" s="45"/>
    </row>
    <row r="36" spans="1:9" x14ac:dyDescent="0.2">
      <c r="A36" s="44">
        <v>64</v>
      </c>
      <c r="B36" s="45">
        <v>18.43</v>
      </c>
      <c r="C36" s="45">
        <v>2.44</v>
      </c>
      <c r="D36" s="45"/>
      <c r="E36" s="45"/>
      <c r="F36" s="45">
        <v>18.43</v>
      </c>
      <c r="G36" s="45">
        <v>2.44</v>
      </c>
      <c r="H36" s="45"/>
      <c r="I36" s="45"/>
    </row>
    <row r="37" spans="1:9" x14ac:dyDescent="0.2">
      <c r="A37" s="44">
        <v>65</v>
      </c>
      <c r="B37" s="45">
        <v>17.850000000000001</v>
      </c>
      <c r="C37" s="45">
        <v>2.4500000000000002</v>
      </c>
      <c r="D37" s="45"/>
      <c r="E37" s="45"/>
      <c r="F37" s="45">
        <v>17.850000000000001</v>
      </c>
      <c r="G37" s="45">
        <v>2.4500000000000002</v>
      </c>
      <c r="H37" s="45"/>
      <c r="I37" s="45"/>
    </row>
    <row r="38" spans="1:9" x14ac:dyDescent="0.2">
      <c r="A38" s="44">
        <v>66</v>
      </c>
      <c r="B38" s="45">
        <v>17.27</v>
      </c>
      <c r="C38" s="45">
        <v>2.46</v>
      </c>
      <c r="D38" s="45"/>
      <c r="E38" s="45"/>
      <c r="F38" s="45">
        <v>17.27</v>
      </c>
      <c r="G38" s="45">
        <v>2.46</v>
      </c>
      <c r="H38" s="45"/>
      <c r="I38" s="45"/>
    </row>
    <row r="39" spans="1:9" x14ac:dyDescent="0.2">
      <c r="A39" s="44">
        <v>67</v>
      </c>
      <c r="B39" s="45">
        <v>16.68</v>
      </c>
      <c r="C39" s="45">
        <v>2.46</v>
      </c>
      <c r="D39" s="45"/>
      <c r="E39" s="45"/>
      <c r="F39" s="45">
        <v>16.68</v>
      </c>
      <c r="G39" s="45">
        <v>2.46</v>
      </c>
      <c r="H39" s="45"/>
      <c r="I39" s="45"/>
    </row>
    <row r="40" spans="1:9" x14ac:dyDescent="0.2">
      <c r="A40" s="44">
        <v>68</v>
      </c>
      <c r="B40" s="45">
        <v>16.07</v>
      </c>
      <c r="C40" s="45">
        <v>2.4700000000000002</v>
      </c>
      <c r="D40" s="45"/>
      <c r="E40" s="45"/>
      <c r="F40" s="45">
        <v>16.07</v>
      </c>
      <c r="G40" s="45">
        <v>2.4700000000000002</v>
      </c>
      <c r="H40" s="45"/>
      <c r="I40" s="45"/>
    </row>
    <row r="41" spans="1:9" x14ac:dyDescent="0.2">
      <c r="A41" s="44">
        <v>69</v>
      </c>
      <c r="B41" s="45">
        <v>15.43</v>
      </c>
      <c r="C41" s="45">
        <v>2.46</v>
      </c>
      <c r="D41" s="45"/>
      <c r="E41" s="45"/>
      <c r="F41" s="45">
        <v>15.43</v>
      </c>
      <c r="G41" s="45">
        <v>2.46</v>
      </c>
      <c r="H41" s="45"/>
      <c r="I41" s="45"/>
    </row>
    <row r="42" spans="1:9" x14ac:dyDescent="0.2">
      <c r="A42" s="44">
        <v>70</v>
      </c>
      <c r="B42" s="45">
        <v>14.8</v>
      </c>
      <c r="C42" s="45">
        <v>2.4500000000000002</v>
      </c>
      <c r="D42" s="45"/>
      <c r="E42" s="45"/>
      <c r="F42" s="45">
        <v>14.8</v>
      </c>
      <c r="G42" s="45">
        <v>2.4500000000000002</v>
      </c>
      <c r="H42" s="45"/>
      <c r="I42" s="45"/>
    </row>
    <row r="43" spans="1:9" x14ac:dyDescent="0.2">
      <c r="A43" s="44">
        <v>71</v>
      </c>
      <c r="B43" s="45">
        <v>14.18</v>
      </c>
      <c r="C43" s="45">
        <v>2.44</v>
      </c>
      <c r="D43" s="45"/>
      <c r="E43" s="45"/>
      <c r="F43" s="45">
        <v>14.18</v>
      </c>
      <c r="G43" s="45">
        <v>2.44</v>
      </c>
      <c r="H43" s="45"/>
      <c r="I43" s="45"/>
    </row>
    <row r="44" spans="1:9" x14ac:dyDescent="0.2">
      <c r="A44" s="44">
        <v>72</v>
      </c>
      <c r="B44" s="45">
        <v>13.56</v>
      </c>
      <c r="C44" s="45">
        <v>2.4300000000000002</v>
      </c>
      <c r="D44" s="45"/>
      <c r="E44" s="45"/>
      <c r="F44" s="45">
        <v>13.56</v>
      </c>
      <c r="G44" s="45">
        <v>2.4300000000000002</v>
      </c>
      <c r="H44" s="45"/>
      <c r="I44" s="45"/>
    </row>
    <row r="45" spans="1:9" x14ac:dyDescent="0.2">
      <c r="A45" s="44">
        <v>73</v>
      </c>
      <c r="B45" s="45">
        <v>12.95</v>
      </c>
      <c r="C45" s="45">
        <v>2.42</v>
      </c>
      <c r="D45" s="45">
        <v>2.2599999999999998</v>
      </c>
      <c r="E45" s="45">
        <v>0.56000000000000005</v>
      </c>
      <c r="F45" s="45">
        <v>12.95</v>
      </c>
      <c r="G45" s="45">
        <v>2.42</v>
      </c>
      <c r="H45" s="45">
        <v>1.94</v>
      </c>
      <c r="I45" s="45">
        <v>0.56000000000000005</v>
      </c>
    </row>
    <row r="46" spans="1:9" x14ac:dyDescent="0.2">
      <c r="A46" s="44">
        <v>74</v>
      </c>
      <c r="B46" s="45">
        <v>12.35</v>
      </c>
      <c r="C46" s="45">
        <v>2.2999999999999998</v>
      </c>
      <c r="D46" s="45">
        <v>2.0699999999999998</v>
      </c>
      <c r="E46" s="45">
        <v>0.51</v>
      </c>
      <c r="F46" s="45">
        <v>12.35</v>
      </c>
      <c r="G46" s="45">
        <v>2.2999999999999998</v>
      </c>
      <c r="H46" s="45">
        <v>1.78</v>
      </c>
      <c r="I46" s="45">
        <v>0.51</v>
      </c>
    </row>
    <row r="47" spans="1:9" x14ac:dyDescent="0.2">
      <c r="A47" s="44">
        <v>75</v>
      </c>
      <c r="B47" s="45">
        <v>11.75</v>
      </c>
      <c r="C47" s="45">
        <v>2.19</v>
      </c>
      <c r="D47" s="45">
        <v>1.89</v>
      </c>
      <c r="E47" s="45">
        <v>0.46</v>
      </c>
      <c r="F47" s="45">
        <v>11.75</v>
      </c>
      <c r="G47" s="45">
        <v>2.19</v>
      </c>
      <c r="H47" s="45">
        <v>1.63</v>
      </c>
      <c r="I47" s="45">
        <v>0.46</v>
      </c>
    </row>
    <row r="48" spans="1:9" x14ac:dyDescent="0.2">
      <c r="A48" s="44">
        <v>76</v>
      </c>
      <c r="B48" s="45">
        <v>11.16</v>
      </c>
      <c r="C48" s="45">
        <v>2.16</v>
      </c>
      <c r="D48" s="45">
        <v>1.74</v>
      </c>
      <c r="E48" s="45">
        <v>0.42</v>
      </c>
      <c r="F48" s="45">
        <v>11.16</v>
      </c>
      <c r="G48" s="45">
        <v>2.16</v>
      </c>
      <c r="H48" s="45">
        <v>1.48</v>
      </c>
      <c r="I48" s="45">
        <v>0.42</v>
      </c>
    </row>
    <row r="49" spans="1:9" x14ac:dyDescent="0.2">
      <c r="A49" s="44">
        <v>77</v>
      </c>
      <c r="B49" s="45">
        <v>10.58</v>
      </c>
      <c r="C49" s="45">
        <v>2.13</v>
      </c>
      <c r="D49" s="45">
        <v>1.59</v>
      </c>
      <c r="E49" s="45">
        <v>0.39</v>
      </c>
      <c r="F49" s="45">
        <v>10.58</v>
      </c>
      <c r="G49" s="45">
        <v>2.13</v>
      </c>
      <c r="H49" s="45">
        <v>1.35</v>
      </c>
      <c r="I49" s="45">
        <v>0.39</v>
      </c>
    </row>
    <row r="50" spans="1:9" x14ac:dyDescent="0.2">
      <c r="A50" s="44">
        <v>78</v>
      </c>
      <c r="B50" s="45">
        <v>10.01</v>
      </c>
      <c r="C50" s="45">
        <v>2.09</v>
      </c>
      <c r="D50" s="45">
        <v>1.44</v>
      </c>
      <c r="E50" s="45">
        <v>0.35</v>
      </c>
      <c r="F50" s="45">
        <v>10.01</v>
      </c>
      <c r="G50" s="45">
        <v>2.09</v>
      </c>
      <c r="H50" s="45">
        <v>1.22</v>
      </c>
      <c r="I50" s="45">
        <v>0.35</v>
      </c>
    </row>
    <row r="51" spans="1:9" x14ac:dyDescent="0.2">
      <c r="A51" s="44">
        <v>79</v>
      </c>
      <c r="B51" s="45">
        <v>9.4499999999999993</v>
      </c>
      <c r="C51" s="45">
        <v>1.95</v>
      </c>
      <c r="D51" s="45">
        <v>1.3</v>
      </c>
      <c r="E51" s="45">
        <v>0.31</v>
      </c>
      <c r="F51" s="45">
        <v>9.4499999999999993</v>
      </c>
      <c r="G51" s="45">
        <v>1.95</v>
      </c>
      <c r="H51" s="45">
        <v>1.1000000000000001</v>
      </c>
      <c r="I51" s="45">
        <v>0.31</v>
      </c>
    </row>
    <row r="52" spans="1:9" x14ac:dyDescent="0.2">
      <c r="A52" s="44">
        <v>80</v>
      </c>
      <c r="B52" s="45">
        <v>8.89</v>
      </c>
      <c r="C52" s="45">
        <v>1.8</v>
      </c>
      <c r="D52" s="45">
        <v>1.1599999999999999</v>
      </c>
      <c r="E52" s="45">
        <v>0.28000000000000003</v>
      </c>
      <c r="F52" s="45">
        <v>8.89</v>
      </c>
      <c r="G52" s="45">
        <v>1.8</v>
      </c>
      <c r="H52" s="45">
        <v>0.98</v>
      </c>
      <c r="I52" s="45">
        <v>0.28000000000000003</v>
      </c>
    </row>
    <row r="53" spans="1:9" x14ac:dyDescent="0.2">
      <c r="A53" s="44">
        <v>81</v>
      </c>
      <c r="B53" s="45">
        <v>8.34</v>
      </c>
      <c r="C53" s="45">
        <v>1.76</v>
      </c>
      <c r="D53" s="45">
        <v>1.04</v>
      </c>
      <c r="E53" s="45">
        <v>0.25</v>
      </c>
      <c r="F53" s="45">
        <v>8.34</v>
      </c>
      <c r="G53" s="45">
        <v>1.76</v>
      </c>
      <c r="H53" s="45">
        <v>0.88</v>
      </c>
      <c r="I53" s="45">
        <v>0.25</v>
      </c>
    </row>
    <row r="54" spans="1:9" x14ac:dyDescent="0.2">
      <c r="A54" s="44">
        <v>82</v>
      </c>
      <c r="B54" s="45">
        <v>7.79</v>
      </c>
      <c r="C54" s="45">
        <v>1.71</v>
      </c>
      <c r="D54" s="45">
        <v>0.93</v>
      </c>
      <c r="E54" s="45">
        <v>0.22</v>
      </c>
      <c r="F54" s="45">
        <v>7.79</v>
      </c>
      <c r="G54" s="45">
        <v>1.71</v>
      </c>
      <c r="H54" s="45">
        <v>0.78</v>
      </c>
      <c r="I54" s="45">
        <v>0.22</v>
      </c>
    </row>
    <row r="55" spans="1:9" x14ac:dyDescent="0.2">
      <c r="A55" s="44">
        <v>83</v>
      </c>
      <c r="B55" s="45">
        <v>7.26</v>
      </c>
      <c r="C55" s="45">
        <v>1.66</v>
      </c>
      <c r="D55" s="45">
        <v>0.82</v>
      </c>
      <c r="E55" s="45">
        <v>0.2</v>
      </c>
      <c r="F55" s="45">
        <v>7.26</v>
      </c>
      <c r="G55" s="45">
        <v>1.66</v>
      </c>
      <c r="H55" s="45">
        <v>0.68</v>
      </c>
      <c r="I55" s="45">
        <v>0.2</v>
      </c>
    </row>
    <row r="56" spans="1:9" x14ac:dyDescent="0.2">
      <c r="A56" s="44">
        <v>84</v>
      </c>
      <c r="B56" s="45">
        <v>6.75</v>
      </c>
      <c r="C56" s="45">
        <v>1.43</v>
      </c>
      <c r="D56" s="45">
        <v>0.71</v>
      </c>
      <c r="E56" s="45">
        <v>0.17</v>
      </c>
      <c r="F56" s="45">
        <v>6.75</v>
      </c>
      <c r="G56" s="45">
        <v>1.43</v>
      </c>
      <c r="H56" s="45">
        <v>0.6</v>
      </c>
      <c r="I56" s="45">
        <v>0.17</v>
      </c>
    </row>
    <row r="57" spans="1:9" x14ac:dyDescent="0.2">
      <c r="A57" s="44">
        <v>85</v>
      </c>
      <c r="B57" s="45">
        <v>6.25</v>
      </c>
      <c r="C57" s="45">
        <v>1.2</v>
      </c>
      <c r="D57" s="45">
        <v>0.61</v>
      </c>
      <c r="E57" s="45">
        <v>0.15</v>
      </c>
      <c r="F57" s="45">
        <v>6.25</v>
      </c>
      <c r="G57" s="45">
        <v>1.2</v>
      </c>
      <c r="H57" s="45">
        <v>0.52</v>
      </c>
      <c r="I57" s="45">
        <v>0.15</v>
      </c>
    </row>
    <row r="58" spans="1:9" x14ac:dyDescent="0.2">
      <c r="A58" s="44">
        <v>86</v>
      </c>
      <c r="B58" s="45">
        <v>5.78</v>
      </c>
      <c r="C58" s="45">
        <v>1.1499999999999999</v>
      </c>
      <c r="D58" s="45">
        <v>0.54</v>
      </c>
      <c r="E58" s="45">
        <v>0.13</v>
      </c>
      <c r="F58" s="45">
        <v>5.78</v>
      </c>
      <c r="G58" s="45">
        <v>1.1499999999999999</v>
      </c>
      <c r="H58" s="45">
        <v>0.45</v>
      </c>
      <c r="I58" s="45">
        <v>0.13</v>
      </c>
    </row>
    <row r="59" spans="1:9" x14ac:dyDescent="0.2">
      <c r="A59" s="44">
        <v>87</v>
      </c>
      <c r="B59" s="45">
        <v>5.34</v>
      </c>
      <c r="C59" s="45">
        <v>1.0900000000000001</v>
      </c>
      <c r="D59" s="45">
        <v>0.47</v>
      </c>
      <c r="E59" s="45">
        <v>0.11</v>
      </c>
      <c r="F59" s="45">
        <v>5.34</v>
      </c>
      <c r="G59" s="45">
        <v>1.0900000000000001</v>
      </c>
      <c r="H59" s="45">
        <v>0.39</v>
      </c>
      <c r="I59" s="45">
        <v>0.11</v>
      </c>
    </row>
    <row r="60" spans="1:9" x14ac:dyDescent="0.2">
      <c r="A60" s="44">
        <v>88</v>
      </c>
      <c r="B60" s="45">
        <v>4.92</v>
      </c>
      <c r="C60" s="45">
        <v>1.03</v>
      </c>
      <c r="D60" s="45">
        <v>0.4</v>
      </c>
      <c r="E60" s="45">
        <v>0.09</v>
      </c>
      <c r="F60" s="45">
        <v>4.92</v>
      </c>
      <c r="G60" s="45">
        <v>1.03</v>
      </c>
      <c r="H60" s="45">
        <v>0.34</v>
      </c>
      <c r="I60" s="45">
        <v>0.09</v>
      </c>
    </row>
    <row r="61" spans="1:9" x14ac:dyDescent="0.2">
      <c r="A61" s="44">
        <v>89</v>
      </c>
      <c r="B61" s="45">
        <v>4.53</v>
      </c>
      <c r="C61" s="45">
        <v>0.97</v>
      </c>
      <c r="D61" s="45">
        <v>0.35</v>
      </c>
      <c r="E61" s="45">
        <v>0.08</v>
      </c>
      <c r="F61" s="45">
        <v>4.53</v>
      </c>
      <c r="G61" s="45">
        <v>0.97</v>
      </c>
      <c r="H61" s="45">
        <v>0.28999999999999998</v>
      </c>
      <c r="I61" s="45">
        <v>0.08</v>
      </c>
    </row>
    <row r="62" spans="1:9" x14ac:dyDescent="0.2">
      <c r="A62" s="44">
        <v>90</v>
      </c>
      <c r="B62" s="45">
        <v>4.1500000000000004</v>
      </c>
      <c r="C62" s="45">
        <v>0.91</v>
      </c>
      <c r="D62" s="45">
        <v>0.3</v>
      </c>
      <c r="E62" s="45">
        <v>7.0000000000000007E-2</v>
      </c>
      <c r="F62" s="45">
        <v>4.1500000000000004</v>
      </c>
      <c r="G62" s="45">
        <v>0.91</v>
      </c>
      <c r="H62" s="45">
        <v>0.25</v>
      </c>
      <c r="I62" s="45">
        <v>7.0000000000000007E-2</v>
      </c>
    </row>
    <row r="63" spans="1:9" x14ac:dyDescent="0.2">
      <c r="A63" s="44">
        <v>91</v>
      </c>
      <c r="B63" s="45">
        <v>3.79</v>
      </c>
      <c r="C63" s="45">
        <v>0.85</v>
      </c>
      <c r="D63" s="45">
        <v>0.26</v>
      </c>
      <c r="E63" s="45">
        <v>0.06</v>
      </c>
      <c r="F63" s="45">
        <v>3.79</v>
      </c>
      <c r="G63" s="45">
        <v>0.85</v>
      </c>
      <c r="H63" s="45">
        <v>0.21</v>
      </c>
      <c r="I63" s="45">
        <v>0.06</v>
      </c>
    </row>
    <row r="64" spans="1:9" x14ac:dyDescent="0.2">
      <c r="A64" s="44">
        <v>92</v>
      </c>
      <c r="B64" s="45">
        <v>3.46</v>
      </c>
      <c r="C64" s="45">
        <v>0.8</v>
      </c>
      <c r="D64" s="45">
        <v>0.22</v>
      </c>
      <c r="E64" s="45">
        <v>0.05</v>
      </c>
      <c r="F64" s="45">
        <v>3.46</v>
      </c>
      <c r="G64" s="45">
        <v>0.8</v>
      </c>
      <c r="H64" s="45">
        <v>0.18</v>
      </c>
      <c r="I64" s="45">
        <v>0.05</v>
      </c>
    </row>
    <row r="65" spans="1:9" x14ac:dyDescent="0.2">
      <c r="A65" s="44">
        <v>93</v>
      </c>
      <c r="B65" s="45">
        <v>3.14</v>
      </c>
      <c r="C65" s="45">
        <v>0.74</v>
      </c>
      <c r="D65" s="45">
        <v>0.18</v>
      </c>
      <c r="E65" s="45">
        <v>0.04</v>
      </c>
      <c r="F65" s="45">
        <v>3.14</v>
      </c>
      <c r="G65" s="45">
        <v>0.74</v>
      </c>
      <c r="H65" s="45">
        <v>0.15</v>
      </c>
      <c r="I65" s="45">
        <v>0.04</v>
      </c>
    </row>
    <row r="66" spans="1:9" x14ac:dyDescent="0.2">
      <c r="A66" s="44">
        <v>94</v>
      </c>
      <c r="B66" s="45">
        <v>2.85</v>
      </c>
      <c r="C66" s="45">
        <v>0.69</v>
      </c>
      <c r="D66" s="45">
        <v>0.15</v>
      </c>
      <c r="E66" s="45">
        <v>0.04</v>
      </c>
      <c r="F66" s="45">
        <v>2.85</v>
      </c>
      <c r="G66" s="45">
        <v>0.69</v>
      </c>
      <c r="H66" s="45">
        <v>0.13</v>
      </c>
      <c r="I66" s="45">
        <v>0.04</v>
      </c>
    </row>
    <row r="67" spans="1:9" x14ac:dyDescent="0.2">
      <c r="A67" s="44">
        <v>95</v>
      </c>
      <c r="B67" s="45">
        <v>2.59</v>
      </c>
      <c r="C67" s="45">
        <v>0.63</v>
      </c>
      <c r="D67" s="45">
        <v>0.13</v>
      </c>
      <c r="E67" s="45">
        <v>0.03</v>
      </c>
      <c r="F67" s="45">
        <v>2.59</v>
      </c>
      <c r="G67" s="45">
        <v>0.63</v>
      </c>
      <c r="H67" s="45">
        <v>0.1</v>
      </c>
      <c r="I67" s="45">
        <v>0.03</v>
      </c>
    </row>
    <row r="68" spans="1:9" x14ac:dyDescent="0.2">
      <c r="A68" s="44">
        <v>96</v>
      </c>
      <c r="B68" s="45">
        <v>2.36</v>
      </c>
      <c r="C68" s="45">
        <v>0.57999999999999996</v>
      </c>
      <c r="D68" s="45">
        <v>0.11</v>
      </c>
      <c r="E68" s="45">
        <v>0.03</v>
      </c>
      <c r="F68" s="45">
        <v>2.36</v>
      </c>
      <c r="G68" s="45">
        <v>0.57999999999999996</v>
      </c>
      <c r="H68" s="45">
        <v>0.09</v>
      </c>
      <c r="I68" s="45">
        <v>0.03</v>
      </c>
    </row>
    <row r="69" spans="1:9" x14ac:dyDescent="0.2">
      <c r="A69" s="44">
        <v>97</v>
      </c>
      <c r="B69" s="45">
        <v>2.16</v>
      </c>
      <c r="C69" s="45">
        <v>0.53</v>
      </c>
      <c r="D69" s="45">
        <v>0.09</v>
      </c>
      <c r="E69" s="45">
        <v>0.02</v>
      </c>
      <c r="F69" s="45">
        <v>2.16</v>
      </c>
      <c r="G69" s="45">
        <v>0.53</v>
      </c>
      <c r="H69" s="45">
        <v>0.08</v>
      </c>
      <c r="I69" s="45">
        <v>0.02</v>
      </c>
    </row>
    <row r="70" spans="1:9" x14ac:dyDescent="0.2">
      <c r="A70" s="44">
        <v>98</v>
      </c>
      <c r="B70" s="45">
        <v>1.99</v>
      </c>
      <c r="C70" s="45">
        <v>0.48</v>
      </c>
      <c r="D70" s="45">
        <v>0.08</v>
      </c>
      <c r="E70" s="45">
        <v>0.02</v>
      </c>
      <c r="F70" s="45">
        <v>1.99</v>
      </c>
      <c r="G70" s="45">
        <v>0.48</v>
      </c>
      <c r="H70" s="45">
        <v>0.06</v>
      </c>
      <c r="I70" s="45">
        <v>0.02</v>
      </c>
    </row>
  </sheetData>
  <sheetProtection algorithmName="SHA-512" hashValue="jKl9qMSPJ0Y36LQS90rd1NwUv41tgogTw6zT+pnqz4RyTlj7wC4yf/pF+dJB2oCWDio6iSS8WEkwoXOvxa4bog==" saltValue="SvE7gxqqBD19nqlFIx0AVg==" spinCount="100000" sheet="1" objects="1" scenarios="1"/>
  <conditionalFormatting sqref="A6:A21">
    <cfRule type="expression" dxfId="893" priority="9" stopIfTrue="1">
      <formula>MOD(ROW(),2)=0</formula>
    </cfRule>
    <cfRule type="expression" dxfId="892" priority="10" stopIfTrue="1">
      <formula>MOD(ROW(),2)&lt;&gt;0</formula>
    </cfRule>
  </conditionalFormatting>
  <conditionalFormatting sqref="A26:A70">
    <cfRule type="expression" dxfId="891" priority="13" stopIfTrue="1">
      <formula>MOD(ROW(),2)=0</formula>
    </cfRule>
    <cfRule type="expression" dxfId="890" priority="14" stopIfTrue="1">
      <formula>MOD(ROW(),2)&lt;&gt;0</formula>
    </cfRule>
  </conditionalFormatting>
  <conditionalFormatting sqref="B6:I21">
    <cfRule type="expression" dxfId="889" priority="11" stopIfTrue="1">
      <formula>MOD(ROW(),2)=0</formula>
    </cfRule>
    <cfRule type="expression" dxfId="888" priority="12" stopIfTrue="1">
      <formula>MOD(ROW(),2)&lt;&gt;0</formula>
    </cfRule>
  </conditionalFormatting>
  <conditionalFormatting sqref="B26:I70">
    <cfRule type="expression" dxfId="887" priority="15" stopIfTrue="1">
      <formula>MOD(ROW(),2)=0</formula>
    </cfRule>
    <cfRule type="expression" dxfId="886" priority="16" stopIfTrue="1">
      <formula>MOD(ROW(),2)&lt;&gt;0</formula>
    </cfRule>
  </conditionalFormatting>
  <pageMargins left="0.7" right="0.7" top="0.75" bottom="0.75" header="0.3" footer="0.3"/>
  <tableParts count="1">
    <tablePart r:id="rId1"/>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598C2-4ECC-40AB-AD82-6815BF3ED868}">
  <sheetPr codeName="Sheet26"/>
  <dimension ref="A1:I105"/>
  <sheetViews>
    <sheetView showGridLines="0" workbookViewId="0">
      <selection activeCell="A6" sqref="A6"/>
    </sheetView>
  </sheetViews>
  <sheetFormatPr defaultRowHeight="12.75" x14ac:dyDescent="0.2"/>
  <cols>
    <col min="1" max="1" width="31.5703125" customWidth="1"/>
    <col min="2" max="9" width="22.5703125" customWidth="1"/>
  </cols>
  <sheetData>
    <row r="1" spans="1:9" s="1" customFormat="1" ht="20.25" x14ac:dyDescent="0.3">
      <c r="A1" s="2" t="s">
        <v>0</v>
      </c>
    </row>
    <row r="2" spans="1:9" s="1" customFormat="1" ht="15.75" x14ac:dyDescent="0.25">
      <c r="A2" s="30" t="s">
        <v>1</v>
      </c>
      <c r="B2" s="3" t="str">
        <f>wb_title</f>
        <v>PCSPS_EW - Consolidated Factor Spreadsheet</v>
      </c>
    </row>
    <row r="3" spans="1:9" s="1" customFormat="1" ht="15.75" x14ac:dyDescent="0.25">
      <c r="A3" s="30" t="s">
        <v>2</v>
      </c>
      <c r="B3" s="3" t="str">
        <f>TABLE_FACTOR_TYPE_1 &amp; " - x-" &amp; TABLE_SERIES_NUMBER_1</f>
        <v>Pensioner CE - x-302</v>
      </c>
    </row>
    <row r="6" spans="1:9" x14ac:dyDescent="0.2">
      <c r="A6" s="41" t="s">
        <v>540</v>
      </c>
      <c r="B6" s="49" t="s">
        <v>541</v>
      </c>
      <c r="C6" s="49"/>
      <c r="D6" s="49"/>
      <c r="E6" s="49"/>
      <c r="F6" s="49"/>
      <c r="G6" s="49"/>
      <c r="H6" s="49"/>
      <c r="I6" s="49"/>
    </row>
    <row r="7" spans="1:9" x14ac:dyDescent="0.2">
      <c r="A7" s="41" t="s">
        <v>542</v>
      </c>
      <c r="B7" s="49" t="s">
        <v>31</v>
      </c>
      <c r="C7" s="49"/>
      <c r="D7" s="49"/>
      <c r="E7" s="49"/>
      <c r="F7" s="49"/>
      <c r="G7" s="49"/>
      <c r="H7" s="49"/>
      <c r="I7" s="49"/>
    </row>
    <row r="8" spans="1:9" x14ac:dyDescent="0.2">
      <c r="A8" s="41" t="s">
        <v>112</v>
      </c>
      <c r="B8" s="49" t="s">
        <v>125</v>
      </c>
      <c r="C8" s="49"/>
      <c r="D8" s="49"/>
      <c r="E8" s="49"/>
      <c r="F8" s="49"/>
      <c r="G8" s="49"/>
      <c r="H8" s="49"/>
      <c r="I8" s="49"/>
    </row>
    <row r="9" spans="1:9" x14ac:dyDescent="0.2">
      <c r="A9" s="41" t="s">
        <v>113</v>
      </c>
      <c r="B9" s="49" t="s">
        <v>190</v>
      </c>
      <c r="C9" s="49"/>
      <c r="D9" s="49"/>
      <c r="E9" s="49"/>
      <c r="F9" s="49"/>
      <c r="G9" s="49"/>
      <c r="H9" s="49"/>
      <c r="I9" s="49"/>
    </row>
    <row r="10" spans="1:9" x14ac:dyDescent="0.2">
      <c r="A10" s="41" t="s">
        <v>6</v>
      </c>
      <c r="B10" s="49" t="s">
        <v>194</v>
      </c>
      <c r="C10" s="49"/>
      <c r="D10" s="49"/>
      <c r="E10" s="49"/>
      <c r="F10" s="49"/>
      <c r="G10" s="49"/>
      <c r="H10" s="49"/>
      <c r="I10" s="49"/>
    </row>
    <row r="11" spans="1:9" x14ac:dyDescent="0.2">
      <c r="A11" s="41" t="s">
        <v>114</v>
      </c>
      <c r="B11" s="49" t="s">
        <v>128</v>
      </c>
      <c r="C11" s="49"/>
      <c r="D11" s="49"/>
      <c r="E11" s="49"/>
      <c r="F11" s="49"/>
      <c r="G11" s="49"/>
      <c r="H11" s="49"/>
      <c r="I11" s="49"/>
    </row>
    <row r="12" spans="1:9" x14ac:dyDescent="0.2">
      <c r="A12" s="41" t="s">
        <v>115</v>
      </c>
      <c r="B12" s="49" t="s">
        <v>129</v>
      </c>
      <c r="C12" s="49"/>
      <c r="D12" s="49"/>
      <c r="E12" s="49"/>
      <c r="F12" s="49"/>
      <c r="G12" s="49"/>
      <c r="H12" s="49"/>
      <c r="I12" s="49"/>
    </row>
    <row r="13" spans="1:9" x14ac:dyDescent="0.2">
      <c r="A13" s="41" t="s">
        <v>543</v>
      </c>
      <c r="B13" s="49">
        <v>0</v>
      </c>
      <c r="C13" s="49"/>
      <c r="D13" s="49"/>
      <c r="E13" s="49"/>
      <c r="F13" s="49"/>
      <c r="G13" s="49"/>
      <c r="H13" s="49"/>
      <c r="I13" s="49"/>
    </row>
    <row r="14" spans="1:9" x14ac:dyDescent="0.2">
      <c r="A14" s="41" t="s">
        <v>117</v>
      </c>
      <c r="B14" s="49">
        <v>302</v>
      </c>
      <c r="C14" s="49"/>
      <c r="D14" s="49"/>
      <c r="E14" s="49"/>
      <c r="F14" s="49"/>
      <c r="G14" s="49"/>
      <c r="H14" s="49"/>
      <c r="I14" s="49"/>
    </row>
    <row r="15" spans="1:9" x14ac:dyDescent="0.2">
      <c r="A15" s="41" t="s">
        <v>544</v>
      </c>
      <c r="B15" s="49" t="s">
        <v>195</v>
      </c>
      <c r="C15" s="49"/>
      <c r="D15" s="49"/>
      <c r="E15" s="49"/>
      <c r="F15" s="49"/>
      <c r="G15" s="49"/>
      <c r="H15" s="49"/>
      <c r="I15" s="49"/>
    </row>
    <row r="16" spans="1:9" x14ac:dyDescent="0.2">
      <c r="A16" s="41" t="s">
        <v>119</v>
      </c>
      <c r="B16" s="49" t="s">
        <v>196</v>
      </c>
      <c r="C16" s="49"/>
      <c r="D16" s="49"/>
      <c r="E16" s="49"/>
      <c r="F16" s="49"/>
      <c r="G16" s="49"/>
      <c r="H16" s="49"/>
      <c r="I16" s="49"/>
    </row>
    <row r="17" spans="1:9" x14ac:dyDescent="0.2">
      <c r="A17" s="42" t="s">
        <v>545</v>
      </c>
      <c r="B17" s="49"/>
      <c r="C17" s="49"/>
      <c r="D17" s="49"/>
      <c r="E17" s="49"/>
      <c r="F17" s="49"/>
      <c r="G17" s="49"/>
      <c r="H17" s="49"/>
      <c r="I17" s="49"/>
    </row>
    <row r="18" spans="1:9" x14ac:dyDescent="0.2">
      <c r="A18" s="41" t="s">
        <v>121</v>
      </c>
      <c r="B18" s="50">
        <v>46171</v>
      </c>
      <c r="C18" s="50"/>
      <c r="D18" s="50"/>
      <c r="E18" s="50"/>
      <c r="F18" s="50"/>
      <c r="G18" s="50"/>
      <c r="H18" s="50"/>
      <c r="I18" s="50"/>
    </row>
    <row r="19" spans="1:9" x14ac:dyDescent="0.2">
      <c r="A19" s="41" t="s">
        <v>122</v>
      </c>
      <c r="B19" s="50">
        <v>46161</v>
      </c>
      <c r="C19" s="49"/>
      <c r="D19" s="49"/>
      <c r="E19" s="49"/>
      <c r="F19" s="49"/>
      <c r="G19" s="49"/>
      <c r="H19" s="49"/>
      <c r="I19" s="49"/>
    </row>
    <row r="20" spans="1:9" x14ac:dyDescent="0.2">
      <c r="A20" s="41" t="s">
        <v>123</v>
      </c>
      <c r="B20" s="49" t="s">
        <v>132</v>
      </c>
      <c r="C20" s="49"/>
      <c r="D20" s="49"/>
      <c r="E20" s="49"/>
      <c r="F20" s="49"/>
      <c r="G20" s="49"/>
      <c r="H20" s="49"/>
      <c r="I20" s="49"/>
    </row>
    <row r="21" spans="1:9" x14ac:dyDescent="0.2">
      <c r="A21" s="41" t="s">
        <v>546</v>
      </c>
      <c r="B21" s="49" t="s">
        <v>45</v>
      </c>
      <c r="C21" s="49"/>
      <c r="D21" s="49"/>
      <c r="E21" s="49"/>
      <c r="F21" s="49"/>
      <c r="G21" s="49"/>
      <c r="H21" s="49"/>
      <c r="I21" s="49"/>
    </row>
    <row r="23" spans="1:9" x14ac:dyDescent="0.2">
      <c r="A23" s="23" t="str">
        <f>HYPERLINK("#'Factor List'!A1", "Back to Factor List")</f>
        <v>Back to Factor List</v>
      </c>
      <c r="B23" s="23" t="str">
        <f>HYPERLINK("#'Assumptions'!A1", "Assumptions")</f>
        <v>Assumptions</v>
      </c>
    </row>
    <row r="26" spans="1:9" s="55" customFormat="1" ht="38.25" x14ac:dyDescent="0.2">
      <c r="A26" s="54" t="s">
        <v>174</v>
      </c>
      <c r="B26" s="54" t="s">
        <v>569</v>
      </c>
      <c r="C26" s="54" t="s">
        <v>570</v>
      </c>
      <c r="D26" s="54" t="s">
        <v>577</v>
      </c>
      <c r="E26" s="54" t="s">
        <v>578</v>
      </c>
      <c r="F26" s="54" t="s">
        <v>573</v>
      </c>
      <c r="G26" s="54" t="s">
        <v>574</v>
      </c>
      <c r="H26" s="54" t="s">
        <v>579</v>
      </c>
      <c r="I26" s="54" t="s">
        <v>580</v>
      </c>
    </row>
    <row r="27" spans="1:9" x14ac:dyDescent="0.2">
      <c r="A27" s="44">
        <v>20</v>
      </c>
      <c r="B27" s="45">
        <v>37.1</v>
      </c>
      <c r="C27" s="45">
        <v>1.35</v>
      </c>
      <c r="D27" s="45"/>
      <c r="E27" s="45"/>
      <c r="F27" s="45">
        <v>37.1</v>
      </c>
      <c r="G27" s="45">
        <v>1.35</v>
      </c>
      <c r="H27" s="45"/>
      <c r="I27" s="45"/>
    </row>
    <row r="28" spans="1:9" x14ac:dyDescent="0.2">
      <c r="A28" s="44">
        <v>21</v>
      </c>
      <c r="B28" s="45">
        <v>36.82</v>
      </c>
      <c r="C28" s="45">
        <v>1.38</v>
      </c>
      <c r="D28" s="45"/>
      <c r="E28" s="45"/>
      <c r="F28" s="45">
        <v>36.82</v>
      </c>
      <c r="G28" s="45">
        <v>1.38</v>
      </c>
      <c r="H28" s="45"/>
      <c r="I28" s="45"/>
    </row>
    <row r="29" spans="1:9" x14ac:dyDescent="0.2">
      <c r="A29" s="44">
        <v>22</v>
      </c>
      <c r="B29" s="45">
        <v>36.54</v>
      </c>
      <c r="C29" s="45">
        <v>1.4</v>
      </c>
      <c r="D29" s="45"/>
      <c r="E29" s="45"/>
      <c r="F29" s="45">
        <v>36.54</v>
      </c>
      <c r="G29" s="45">
        <v>1.4</v>
      </c>
      <c r="H29" s="45"/>
      <c r="I29" s="45"/>
    </row>
    <row r="30" spans="1:9" x14ac:dyDescent="0.2">
      <c r="A30" s="44">
        <v>23</v>
      </c>
      <c r="B30" s="45">
        <v>36.24</v>
      </c>
      <c r="C30" s="45">
        <v>1.43</v>
      </c>
      <c r="D30" s="45"/>
      <c r="E30" s="45"/>
      <c r="F30" s="45">
        <v>36.24</v>
      </c>
      <c r="G30" s="45">
        <v>1.43</v>
      </c>
      <c r="H30" s="45"/>
      <c r="I30" s="45"/>
    </row>
    <row r="31" spans="1:9" x14ac:dyDescent="0.2">
      <c r="A31" s="44">
        <v>24</v>
      </c>
      <c r="B31" s="45">
        <v>35.950000000000003</v>
      </c>
      <c r="C31" s="45">
        <v>1.45</v>
      </c>
      <c r="D31" s="45"/>
      <c r="E31" s="45"/>
      <c r="F31" s="45">
        <v>35.950000000000003</v>
      </c>
      <c r="G31" s="45">
        <v>1.45</v>
      </c>
      <c r="H31" s="45"/>
      <c r="I31" s="45"/>
    </row>
    <row r="32" spans="1:9" x14ac:dyDescent="0.2">
      <c r="A32" s="44">
        <v>25</v>
      </c>
      <c r="B32" s="45">
        <v>35.64</v>
      </c>
      <c r="C32" s="45">
        <v>1.48</v>
      </c>
      <c r="D32" s="45"/>
      <c r="E32" s="45"/>
      <c r="F32" s="45">
        <v>35.64</v>
      </c>
      <c r="G32" s="45">
        <v>1.48</v>
      </c>
      <c r="H32" s="45"/>
      <c r="I32" s="45"/>
    </row>
    <row r="33" spans="1:9" x14ac:dyDescent="0.2">
      <c r="A33" s="44">
        <v>26</v>
      </c>
      <c r="B33" s="45">
        <v>35.33</v>
      </c>
      <c r="C33" s="45">
        <v>1.5</v>
      </c>
      <c r="D33" s="45"/>
      <c r="E33" s="45"/>
      <c r="F33" s="45">
        <v>35.33</v>
      </c>
      <c r="G33" s="45">
        <v>1.5</v>
      </c>
      <c r="H33" s="45"/>
      <c r="I33" s="45"/>
    </row>
    <row r="34" spans="1:9" x14ac:dyDescent="0.2">
      <c r="A34" s="44">
        <v>27</v>
      </c>
      <c r="B34" s="45">
        <v>35.01</v>
      </c>
      <c r="C34" s="45">
        <v>1.53</v>
      </c>
      <c r="D34" s="45"/>
      <c r="E34" s="45"/>
      <c r="F34" s="45">
        <v>35.01</v>
      </c>
      <c r="G34" s="45">
        <v>1.53</v>
      </c>
      <c r="H34" s="45"/>
      <c r="I34" s="45"/>
    </row>
    <row r="35" spans="1:9" x14ac:dyDescent="0.2">
      <c r="A35" s="44">
        <v>28</v>
      </c>
      <c r="B35" s="45">
        <v>34.69</v>
      </c>
      <c r="C35" s="45">
        <v>1.56</v>
      </c>
      <c r="D35" s="45"/>
      <c r="E35" s="45"/>
      <c r="F35" s="45">
        <v>34.69</v>
      </c>
      <c r="G35" s="45">
        <v>1.56</v>
      </c>
      <c r="H35" s="45"/>
      <c r="I35" s="45"/>
    </row>
    <row r="36" spans="1:9" x14ac:dyDescent="0.2">
      <c r="A36" s="44">
        <v>29</v>
      </c>
      <c r="B36" s="45">
        <v>34.36</v>
      </c>
      <c r="C36" s="45">
        <v>1.58</v>
      </c>
      <c r="D36" s="45"/>
      <c r="E36" s="45"/>
      <c r="F36" s="45">
        <v>34.36</v>
      </c>
      <c r="G36" s="45">
        <v>1.58</v>
      </c>
      <c r="H36" s="45"/>
      <c r="I36" s="45"/>
    </row>
    <row r="37" spans="1:9" x14ac:dyDescent="0.2">
      <c r="A37" s="44">
        <v>30</v>
      </c>
      <c r="B37" s="45">
        <v>34.020000000000003</v>
      </c>
      <c r="C37" s="45">
        <v>1.61</v>
      </c>
      <c r="D37" s="45"/>
      <c r="E37" s="45"/>
      <c r="F37" s="45">
        <v>34.020000000000003</v>
      </c>
      <c r="G37" s="45">
        <v>1.61</v>
      </c>
      <c r="H37" s="45"/>
      <c r="I37" s="45"/>
    </row>
    <row r="38" spans="1:9" x14ac:dyDescent="0.2">
      <c r="A38" s="44">
        <v>31</v>
      </c>
      <c r="B38" s="45">
        <v>33.68</v>
      </c>
      <c r="C38" s="45">
        <v>1.64</v>
      </c>
      <c r="D38" s="45"/>
      <c r="E38" s="45"/>
      <c r="F38" s="45">
        <v>33.68</v>
      </c>
      <c r="G38" s="45">
        <v>1.64</v>
      </c>
      <c r="H38" s="45"/>
      <c r="I38" s="45"/>
    </row>
    <row r="39" spans="1:9" x14ac:dyDescent="0.2">
      <c r="A39" s="44">
        <v>32</v>
      </c>
      <c r="B39" s="45">
        <v>33.33</v>
      </c>
      <c r="C39" s="45">
        <v>1.67</v>
      </c>
      <c r="D39" s="45"/>
      <c r="E39" s="45"/>
      <c r="F39" s="45">
        <v>33.33</v>
      </c>
      <c r="G39" s="45">
        <v>1.67</v>
      </c>
      <c r="H39" s="45"/>
      <c r="I39" s="45"/>
    </row>
    <row r="40" spans="1:9" x14ac:dyDescent="0.2">
      <c r="A40" s="44">
        <v>33</v>
      </c>
      <c r="B40" s="45">
        <v>32.97</v>
      </c>
      <c r="C40" s="45">
        <v>1.7</v>
      </c>
      <c r="D40" s="45"/>
      <c r="E40" s="45"/>
      <c r="F40" s="45">
        <v>32.97</v>
      </c>
      <c r="G40" s="45">
        <v>1.7</v>
      </c>
      <c r="H40" s="45"/>
      <c r="I40" s="45"/>
    </row>
    <row r="41" spans="1:9" x14ac:dyDescent="0.2">
      <c r="A41" s="44">
        <v>34</v>
      </c>
      <c r="B41" s="45">
        <v>32.61</v>
      </c>
      <c r="C41" s="45">
        <v>1.73</v>
      </c>
      <c r="D41" s="45"/>
      <c r="E41" s="45"/>
      <c r="F41" s="45">
        <v>32.61</v>
      </c>
      <c r="G41" s="45">
        <v>1.73</v>
      </c>
      <c r="H41" s="45"/>
      <c r="I41" s="45"/>
    </row>
    <row r="42" spans="1:9" x14ac:dyDescent="0.2">
      <c r="A42" s="44">
        <v>35</v>
      </c>
      <c r="B42" s="45">
        <v>32.229999999999997</v>
      </c>
      <c r="C42" s="45">
        <v>1.76</v>
      </c>
      <c r="D42" s="45"/>
      <c r="E42" s="45"/>
      <c r="F42" s="45">
        <v>32.229999999999997</v>
      </c>
      <c r="G42" s="45">
        <v>1.76</v>
      </c>
      <c r="H42" s="45"/>
      <c r="I42" s="45"/>
    </row>
    <row r="43" spans="1:9" x14ac:dyDescent="0.2">
      <c r="A43" s="44">
        <v>36</v>
      </c>
      <c r="B43" s="45">
        <v>31.85</v>
      </c>
      <c r="C43" s="45">
        <v>1.79</v>
      </c>
      <c r="D43" s="45"/>
      <c r="E43" s="45"/>
      <c r="F43" s="45">
        <v>31.85</v>
      </c>
      <c r="G43" s="45">
        <v>1.79</v>
      </c>
      <c r="H43" s="45"/>
      <c r="I43" s="45"/>
    </row>
    <row r="44" spans="1:9" x14ac:dyDescent="0.2">
      <c r="A44" s="44">
        <v>37</v>
      </c>
      <c r="B44" s="45">
        <v>31.47</v>
      </c>
      <c r="C44" s="45">
        <v>1.82</v>
      </c>
      <c r="D44" s="45"/>
      <c r="E44" s="45"/>
      <c r="F44" s="45">
        <v>31.47</v>
      </c>
      <c r="G44" s="45">
        <v>1.82</v>
      </c>
      <c r="H44" s="45"/>
      <c r="I44" s="45"/>
    </row>
    <row r="45" spans="1:9" x14ac:dyDescent="0.2">
      <c r="A45" s="44">
        <v>38</v>
      </c>
      <c r="B45" s="45">
        <v>31.08</v>
      </c>
      <c r="C45" s="45">
        <v>1.85</v>
      </c>
      <c r="D45" s="45"/>
      <c r="E45" s="45"/>
      <c r="F45" s="45">
        <v>31.08</v>
      </c>
      <c r="G45" s="45">
        <v>1.85</v>
      </c>
      <c r="H45" s="45"/>
      <c r="I45" s="45"/>
    </row>
    <row r="46" spans="1:9" x14ac:dyDescent="0.2">
      <c r="A46" s="44">
        <v>39</v>
      </c>
      <c r="B46" s="45">
        <v>30.68</v>
      </c>
      <c r="C46" s="45">
        <v>1.88</v>
      </c>
      <c r="D46" s="45"/>
      <c r="E46" s="45"/>
      <c r="F46" s="45">
        <v>30.68</v>
      </c>
      <c r="G46" s="45">
        <v>1.88</v>
      </c>
      <c r="H46" s="45"/>
      <c r="I46" s="45"/>
    </row>
    <row r="47" spans="1:9" x14ac:dyDescent="0.2">
      <c r="A47" s="44">
        <v>40</v>
      </c>
      <c r="B47" s="45">
        <v>30.27</v>
      </c>
      <c r="C47" s="45">
        <v>1.91</v>
      </c>
      <c r="D47" s="45"/>
      <c r="E47" s="45"/>
      <c r="F47" s="45">
        <v>30.27</v>
      </c>
      <c r="G47" s="45">
        <v>1.91</v>
      </c>
      <c r="H47" s="45"/>
      <c r="I47" s="45"/>
    </row>
    <row r="48" spans="1:9" x14ac:dyDescent="0.2">
      <c r="A48" s="44">
        <v>41</v>
      </c>
      <c r="B48" s="45">
        <v>29.86</v>
      </c>
      <c r="C48" s="45">
        <v>1.94</v>
      </c>
      <c r="D48" s="45"/>
      <c r="E48" s="45"/>
      <c r="F48" s="45">
        <v>29.86</v>
      </c>
      <c r="G48" s="45">
        <v>1.94</v>
      </c>
      <c r="H48" s="45"/>
      <c r="I48" s="45"/>
    </row>
    <row r="49" spans="1:9" x14ac:dyDescent="0.2">
      <c r="A49" s="44">
        <v>42</v>
      </c>
      <c r="B49" s="45">
        <v>29.43</v>
      </c>
      <c r="C49" s="45">
        <v>1.97</v>
      </c>
      <c r="D49" s="45"/>
      <c r="E49" s="45"/>
      <c r="F49" s="45">
        <v>29.43</v>
      </c>
      <c r="G49" s="45">
        <v>1.97</v>
      </c>
      <c r="H49" s="45"/>
      <c r="I49" s="45"/>
    </row>
    <row r="50" spans="1:9" x14ac:dyDescent="0.2">
      <c r="A50" s="44">
        <v>43</v>
      </c>
      <c r="B50" s="45">
        <v>29</v>
      </c>
      <c r="C50" s="45">
        <v>2</v>
      </c>
      <c r="D50" s="45"/>
      <c r="E50" s="45"/>
      <c r="F50" s="45">
        <v>29</v>
      </c>
      <c r="G50" s="45">
        <v>2</v>
      </c>
      <c r="H50" s="45"/>
      <c r="I50" s="45"/>
    </row>
    <row r="51" spans="1:9" x14ac:dyDescent="0.2">
      <c r="A51" s="44">
        <v>44</v>
      </c>
      <c r="B51" s="45">
        <v>28.57</v>
      </c>
      <c r="C51" s="45">
        <v>2.0299999999999998</v>
      </c>
      <c r="D51" s="45"/>
      <c r="E51" s="45"/>
      <c r="F51" s="45">
        <v>28.57</v>
      </c>
      <c r="G51" s="45">
        <v>2.0299999999999998</v>
      </c>
      <c r="H51" s="45"/>
      <c r="I51" s="45"/>
    </row>
    <row r="52" spans="1:9" x14ac:dyDescent="0.2">
      <c r="A52" s="44">
        <v>45</v>
      </c>
      <c r="B52" s="45">
        <v>28.13</v>
      </c>
      <c r="C52" s="45">
        <v>2.0499999999999998</v>
      </c>
      <c r="D52" s="45"/>
      <c r="E52" s="45"/>
      <c r="F52" s="45">
        <v>28.13</v>
      </c>
      <c r="G52" s="45">
        <v>2.0499999999999998</v>
      </c>
      <c r="H52" s="45"/>
      <c r="I52" s="45"/>
    </row>
    <row r="53" spans="1:9" x14ac:dyDescent="0.2">
      <c r="A53" s="44">
        <v>46</v>
      </c>
      <c r="B53" s="45">
        <v>27.68</v>
      </c>
      <c r="C53" s="45">
        <v>2.08</v>
      </c>
      <c r="D53" s="45"/>
      <c r="E53" s="45"/>
      <c r="F53" s="45">
        <v>27.68</v>
      </c>
      <c r="G53" s="45">
        <v>2.08</v>
      </c>
      <c r="H53" s="45"/>
      <c r="I53" s="45"/>
    </row>
    <row r="54" spans="1:9" x14ac:dyDescent="0.2">
      <c r="A54" s="44">
        <v>47</v>
      </c>
      <c r="B54" s="45">
        <v>27.22</v>
      </c>
      <c r="C54" s="45">
        <v>2.11</v>
      </c>
      <c r="D54" s="45"/>
      <c r="E54" s="45"/>
      <c r="F54" s="45">
        <v>27.22</v>
      </c>
      <c r="G54" s="45">
        <v>2.11</v>
      </c>
      <c r="H54" s="45"/>
      <c r="I54" s="45"/>
    </row>
    <row r="55" spans="1:9" x14ac:dyDescent="0.2">
      <c r="A55" s="44">
        <v>48</v>
      </c>
      <c r="B55" s="45">
        <v>26.76</v>
      </c>
      <c r="C55" s="45">
        <v>2.14</v>
      </c>
      <c r="D55" s="45"/>
      <c r="E55" s="45"/>
      <c r="F55" s="45">
        <v>26.76</v>
      </c>
      <c r="G55" s="45">
        <v>2.14</v>
      </c>
      <c r="H55" s="45"/>
      <c r="I55" s="45"/>
    </row>
    <row r="56" spans="1:9" x14ac:dyDescent="0.2">
      <c r="A56" s="44">
        <v>49</v>
      </c>
      <c r="B56" s="45">
        <v>26.29</v>
      </c>
      <c r="C56" s="45">
        <v>2.16</v>
      </c>
      <c r="D56" s="45"/>
      <c r="E56" s="45"/>
      <c r="F56" s="45">
        <v>26.29</v>
      </c>
      <c r="G56" s="45">
        <v>2.16</v>
      </c>
      <c r="H56" s="45"/>
      <c r="I56" s="45"/>
    </row>
    <row r="57" spans="1:9" x14ac:dyDescent="0.2">
      <c r="A57" s="44">
        <v>50</v>
      </c>
      <c r="B57" s="45">
        <v>25.81</v>
      </c>
      <c r="C57" s="45">
        <v>2.19</v>
      </c>
      <c r="D57" s="45"/>
      <c r="E57" s="45"/>
      <c r="F57" s="45">
        <v>25.81</v>
      </c>
      <c r="G57" s="45">
        <v>2.19</v>
      </c>
      <c r="H57" s="45"/>
      <c r="I57" s="45"/>
    </row>
    <row r="58" spans="1:9" x14ac:dyDescent="0.2">
      <c r="A58" s="44">
        <v>51</v>
      </c>
      <c r="B58" s="45">
        <v>25.32</v>
      </c>
      <c r="C58" s="45">
        <v>2.21</v>
      </c>
      <c r="D58" s="45"/>
      <c r="E58" s="45"/>
      <c r="F58" s="45">
        <v>25.32</v>
      </c>
      <c r="G58" s="45">
        <v>2.21</v>
      </c>
      <c r="H58" s="45"/>
      <c r="I58" s="45"/>
    </row>
    <row r="59" spans="1:9" x14ac:dyDescent="0.2">
      <c r="A59" s="44">
        <v>52</v>
      </c>
      <c r="B59" s="45">
        <v>24.83</v>
      </c>
      <c r="C59" s="45">
        <v>2.2400000000000002</v>
      </c>
      <c r="D59" s="45"/>
      <c r="E59" s="45"/>
      <c r="F59" s="45">
        <v>24.83</v>
      </c>
      <c r="G59" s="45">
        <v>2.2400000000000002</v>
      </c>
      <c r="H59" s="45"/>
      <c r="I59" s="45"/>
    </row>
    <row r="60" spans="1:9" x14ac:dyDescent="0.2">
      <c r="A60" s="44">
        <v>53</v>
      </c>
      <c r="B60" s="45">
        <v>24.33</v>
      </c>
      <c r="C60" s="45">
        <v>2.2599999999999998</v>
      </c>
      <c r="D60" s="45"/>
      <c r="E60" s="45"/>
      <c r="F60" s="45">
        <v>24.33</v>
      </c>
      <c r="G60" s="45">
        <v>2.2599999999999998</v>
      </c>
      <c r="H60" s="45"/>
      <c r="I60" s="45"/>
    </row>
    <row r="61" spans="1:9" x14ac:dyDescent="0.2">
      <c r="A61" s="44">
        <v>54</v>
      </c>
      <c r="B61" s="45">
        <v>23.83</v>
      </c>
      <c r="C61" s="45">
        <v>2.29</v>
      </c>
      <c r="D61" s="45"/>
      <c r="E61" s="45"/>
      <c r="F61" s="45">
        <v>23.83</v>
      </c>
      <c r="G61" s="45">
        <v>2.29</v>
      </c>
      <c r="H61" s="45"/>
      <c r="I61" s="45"/>
    </row>
    <row r="62" spans="1:9" x14ac:dyDescent="0.2">
      <c r="A62" s="44">
        <v>55</v>
      </c>
      <c r="B62" s="45">
        <v>23.32</v>
      </c>
      <c r="C62" s="45">
        <v>2.31</v>
      </c>
      <c r="D62" s="45"/>
      <c r="E62" s="45"/>
      <c r="F62" s="45">
        <v>23.32</v>
      </c>
      <c r="G62" s="45">
        <v>2.31</v>
      </c>
      <c r="H62" s="45"/>
      <c r="I62" s="45"/>
    </row>
    <row r="63" spans="1:9" x14ac:dyDescent="0.2">
      <c r="A63" s="44">
        <v>56</v>
      </c>
      <c r="B63" s="45">
        <v>22.8</v>
      </c>
      <c r="C63" s="45">
        <v>2.33</v>
      </c>
      <c r="D63" s="45"/>
      <c r="E63" s="45"/>
      <c r="F63" s="45">
        <v>22.8</v>
      </c>
      <c r="G63" s="45">
        <v>2.33</v>
      </c>
      <c r="H63" s="45"/>
      <c r="I63" s="45"/>
    </row>
    <row r="64" spans="1:9" x14ac:dyDescent="0.2">
      <c r="A64" s="44">
        <v>57</v>
      </c>
      <c r="B64" s="45">
        <v>22.28</v>
      </c>
      <c r="C64" s="45">
        <v>2.34</v>
      </c>
      <c r="D64" s="45"/>
      <c r="E64" s="45"/>
      <c r="F64" s="45">
        <v>22.28</v>
      </c>
      <c r="G64" s="45">
        <v>2.34</v>
      </c>
      <c r="H64" s="45"/>
      <c r="I64" s="45"/>
    </row>
    <row r="65" spans="1:9" x14ac:dyDescent="0.2">
      <c r="A65" s="44">
        <v>58</v>
      </c>
      <c r="B65" s="45">
        <v>21.75</v>
      </c>
      <c r="C65" s="45">
        <v>2.36</v>
      </c>
      <c r="D65" s="45"/>
      <c r="E65" s="45"/>
      <c r="F65" s="45">
        <v>21.75</v>
      </c>
      <c r="G65" s="45">
        <v>2.36</v>
      </c>
      <c r="H65" s="45"/>
      <c r="I65" s="45"/>
    </row>
    <row r="66" spans="1:9" x14ac:dyDescent="0.2">
      <c r="A66" s="44">
        <v>59</v>
      </c>
      <c r="B66" s="45">
        <v>21.21</v>
      </c>
      <c r="C66" s="45">
        <v>2.38</v>
      </c>
      <c r="D66" s="45"/>
      <c r="E66" s="45"/>
      <c r="F66" s="45">
        <v>21.21</v>
      </c>
      <c r="G66" s="45">
        <v>2.38</v>
      </c>
      <c r="H66" s="45"/>
      <c r="I66" s="45"/>
    </row>
    <row r="67" spans="1:9" x14ac:dyDescent="0.2">
      <c r="A67" s="44">
        <v>60</v>
      </c>
      <c r="B67" s="45">
        <v>20.67</v>
      </c>
      <c r="C67" s="45">
        <v>2.39</v>
      </c>
      <c r="D67" s="45"/>
      <c r="E67" s="45"/>
      <c r="F67" s="45">
        <v>20.67</v>
      </c>
      <c r="G67" s="45">
        <v>2.39</v>
      </c>
      <c r="H67" s="45"/>
      <c r="I67" s="45"/>
    </row>
    <row r="68" spans="1:9" x14ac:dyDescent="0.2">
      <c r="A68" s="44">
        <v>61</v>
      </c>
      <c r="B68" s="45">
        <v>20.12</v>
      </c>
      <c r="C68" s="45">
        <v>2.41</v>
      </c>
      <c r="D68" s="45"/>
      <c r="E68" s="45"/>
      <c r="F68" s="45">
        <v>20.12</v>
      </c>
      <c r="G68" s="45">
        <v>2.41</v>
      </c>
      <c r="H68" s="45"/>
      <c r="I68" s="45"/>
    </row>
    <row r="69" spans="1:9" x14ac:dyDescent="0.2">
      <c r="A69" s="44">
        <v>62</v>
      </c>
      <c r="B69" s="45">
        <v>19.559999999999999</v>
      </c>
      <c r="C69" s="45">
        <v>2.42</v>
      </c>
      <c r="D69" s="45"/>
      <c r="E69" s="45"/>
      <c r="F69" s="45">
        <v>19.559999999999999</v>
      </c>
      <c r="G69" s="45">
        <v>2.42</v>
      </c>
      <c r="H69" s="45"/>
      <c r="I69" s="45"/>
    </row>
    <row r="70" spans="1:9" x14ac:dyDescent="0.2">
      <c r="A70" s="44">
        <v>63</v>
      </c>
      <c r="B70" s="45">
        <v>19</v>
      </c>
      <c r="C70" s="45">
        <v>2.4300000000000002</v>
      </c>
      <c r="D70" s="45"/>
      <c r="E70" s="45"/>
      <c r="F70" s="45">
        <v>19</v>
      </c>
      <c r="G70" s="45">
        <v>2.4300000000000002</v>
      </c>
      <c r="H70" s="45"/>
      <c r="I70" s="45"/>
    </row>
    <row r="71" spans="1:9" x14ac:dyDescent="0.2">
      <c r="A71" s="44">
        <v>64</v>
      </c>
      <c r="B71" s="45">
        <v>18.43</v>
      </c>
      <c r="C71" s="45">
        <v>2.44</v>
      </c>
      <c r="D71" s="45"/>
      <c r="E71" s="45"/>
      <c r="F71" s="45">
        <v>18.43</v>
      </c>
      <c r="G71" s="45">
        <v>2.44</v>
      </c>
      <c r="H71" s="45"/>
      <c r="I71" s="45"/>
    </row>
    <row r="72" spans="1:9" x14ac:dyDescent="0.2">
      <c r="A72" s="44">
        <v>65</v>
      </c>
      <c r="B72" s="45">
        <v>17.850000000000001</v>
      </c>
      <c r="C72" s="45">
        <v>2.4500000000000002</v>
      </c>
      <c r="D72" s="45"/>
      <c r="E72" s="45"/>
      <c r="F72" s="45">
        <v>17.850000000000001</v>
      </c>
      <c r="G72" s="45">
        <v>2.4500000000000002</v>
      </c>
      <c r="H72" s="45"/>
      <c r="I72" s="45"/>
    </row>
    <row r="73" spans="1:9" x14ac:dyDescent="0.2">
      <c r="A73" s="44">
        <v>66</v>
      </c>
      <c r="B73" s="45">
        <v>17.27</v>
      </c>
      <c r="C73" s="45">
        <v>2.46</v>
      </c>
      <c r="D73" s="45"/>
      <c r="E73" s="45"/>
      <c r="F73" s="45">
        <v>17.27</v>
      </c>
      <c r="G73" s="45">
        <v>2.46</v>
      </c>
      <c r="H73" s="45"/>
      <c r="I73" s="45"/>
    </row>
    <row r="74" spans="1:9" x14ac:dyDescent="0.2">
      <c r="A74" s="44">
        <v>67</v>
      </c>
      <c r="B74" s="45">
        <v>16.68</v>
      </c>
      <c r="C74" s="45">
        <v>2.46</v>
      </c>
      <c r="D74" s="45"/>
      <c r="E74" s="45"/>
      <c r="F74" s="45">
        <v>16.68</v>
      </c>
      <c r="G74" s="45">
        <v>2.46</v>
      </c>
      <c r="H74" s="45"/>
      <c r="I74" s="45"/>
    </row>
    <row r="75" spans="1:9" x14ac:dyDescent="0.2">
      <c r="A75" s="44">
        <v>68</v>
      </c>
      <c r="B75" s="45">
        <v>16.07</v>
      </c>
      <c r="C75" s="45">
        <v>2.4700000000000002</v>
      </c>
      <c r="D75" s="45"/>
      <c r="E75" s="45"/>
      <c r="F75" s="45">
        <v>16.07</v>
      </c>
      <c r="G75" s="45">
        <v>2.4700000000000002</v>
      </c>
      <c r="H75" s="45"/>
      <c r="I75" s="45"/>
    </row>
    <row r="76" spans="1:9" x14ac:dyDescent="0.2">
      <c r="A76" s="44">
        <v>69</v>
      </c>
      <c r="B76" s="45">
        <v>15.43</v>
      </c>
      <c r="C76" s="45">
        <v>2.46</v>
      </c>
      <c r="D76" s="45"/>
      <c r="E76" s="45"/>
      <c r="F76" s="45">
        <v>15.43</v>
      </c>
      <c r="G76" s="45">
        <v>2.46</v>
      </c>
      <c r="H76" s="45"/>
      <c r="I76" s="45"/>
    </row>
    <row r="77" spans="1:9" x14ac:dyDescent="0.2">
      <c r="A77" s="44">
        <v>70</v>
      </c>
      <c r="B77" s="45">
        <v>14.8</v>
      </c>
      <c r="C77" s="45">
        <v>2.4500000000000002</v>
      </c>
      <c r="D77" s="45"/>
      <c r="E77" s="45"/>
      <c r="F77" s="45">
        <v>14.8</v>
      </c>
      <c r="G77" s="45">
        <v>2.4500000000000002</v>
      </c>
      <c r="H77" s="45"/>
      <c r="I77" s="45"/>
    </row>
    <row r="78" spans="1:9" x14ac:dyDescent="0.2">
      <c r="A78" s="44">
        <v>71</v>
      </c>
      <c r="B78" s="45">
        <v>14.18</v>
      </c>
      <c r="C78" s="45">
        <v>2.44</v>
      </c>
      <c r="D78" s="45"/>
      <c r="E78" s="45"/>
      <c r="F78" s="45">
        <v>14.18</v>
      </c>
      <c r="G78" s="45">
        <v>2.44</v>
      </c>
      <c r="H78" s="45"/>
      <c r="I78" s="45"/>
    </row>
    <row r="79" spans="1:9" x14ac:dyDescent="0.2">
      <c r="A79" s="44">
        <v>72</v>
      </c>
      <c r="B79" s="45">
        <v>13.56</v>
      </c>
      <c r="C79" s="45">
        <v>2.4300000000000002</v>
      </c>
      <c r="D79" s="45"/>
      <c r="E79" s="45"/>
      <c r="F79" s="45">
        <v>13.56</v>
      </c>
      <c r="G79" s="45">
        <v>2.4300000000000002</v>
      </c>
      <c r="H79" s="45"/>
      <c r="I79" s="45"/>
    </row>
    <row r="80" spans="1:9" x14ac:dyDescent="0.2">
      <c r="A80" s="44">
        <v>73</v>
      </c>
      <c r="B80" s="45">
        <v>12.95</v>
      </c>
      <c r="C80" s="45">
        <v>2.42</v>
      </c>
      <c r="D80" s="45">
        <v>2.2599999999999998</v>
      </c>
      <c r="E80" s="45">
        <v>0.56000000000000005</v>
      </c>
      <c r="F80" s="45">
        <v>12.95</v>
      </c>
      <c r="G80" s="45">
        <v>2.42</v>
      </c>
      <c r="H80" s="45">
        <v>1.94</v>
      </c>
      <c r="I80" s="45">
        <v>0.56000000000000005</v>
      </c>
    </row>
    <row r="81" spans="1:9" x14ac:dyDescent="0.2">
      <c r="A81" s="44">
        <v>74</v>
      </c>
      <c r="B81" s="45">
        <v>12.35</v>
      </c>
      <c r="C81" s="45">
        <v>2.2999999999999998</v>
      </c>
      <c r="D81" s="45">
        <v>2.0699999999999998</v>
      </c>
      <c r="E81" s="45">
        <v>0.51</v>
      </c>
      <c r="F81" s="45">
        <v>12.35</v>
      </c>
      <c r="G81" s="45">
        <v>2.2999999999999998</v>
      </c>
      <c r="H81" s="45">
        <v>1.78</v>
      </c>
      <c r="I81" s="45">
        <v>0.51</v>
      </c>
    </row>
    <row r="82" spans="1:9" x14ac:dyDescent="0.2">
      <c r="A82" s="44">
        <v>75</v>
      </c>
      <c r="B82" s="45">
        <v>11.75</v>
      </c>
      <c r="C82" s="45">
        <v>2.19</v>
      </c>
      <c r="D82" s="45">
        <v>1.89</v>
      </c>
      <c r="E82" s="45">
        <v>0.46</v>
      </c>
      <c r="F82" s="45">
        <v>11.75</v>
      </c>
      <c r="G82" s="45">
        <v>2.19</v>
      </c>
      <c r="H82" s="45">
        <v>1.63</v>
      </c>
      <c r="I82" s="45">
        <v>0.46</v>
      </c>
    </row>
    <row r="83" spans="1:9" x14ac:dyDescent="0.2">
      <c r="A83" s="44">
        <v>76</v>
      </c>
      <c r="B83" s="45">
        <v>11.16</v>
      </c>
      <c r="C83" s="45">
        <v>2.16</v>
      </c>
      <c r="D83" s="45">
        <v>1.74</v>
      </c>
      <c r="E83" s="45">
        <v>0.42</v>
      </c>
      <c r="F83" s="45">
        <v>11.16</v>
      </c>
      <c r="G83" s="45">
        <v>2.16</v>
      </c>
      <c r="H83" s="45">
        <v>1.48</v>
      </c>
      <c r="I83" s="45">
        <v>0.42</v>
      </c>
    </row>
    <row r="84" spans="1:9" x14ac:dyDescent="0.2">
      <c r="A84" s="44">
        <v>77</v>
      </c>
      <c r="B84" s="45">
        <v>10.58</v>
      </c>
      <c r="C84" s="45">
        <v>2.13</v>
      </c>
      <c r="D84" s="45">
        <v>1.59</v>
      </c>
      <c r="E84" s="45">
        <v>0.39</v>
      </c>
      <c r="F84" s="45">
        <v>10.58</v>
      </c>
      <c r="G84" s="45">
        <v>2.13</v>
      </c>
      <c r="H84" s="45">
        <v>1.35</v>
      </c>
      <c r="I84" s="45">
        <v>0.39</v>
      </c>
    </row>
    <row r="85" spans="1:9" x14ac:dyDescent="0.2">
      <c r="A85" s="44">
        <v>78</v>
      </c>
      <c r="B85" s="45">
        <v>10.01</v>
      </c>
      <c r="C85" s="45">
        <v>2.09</v>
      </c>
      <c r="D85" s="45">
        <v>1.44</v>
      </c>
      <c r="E85" s="45">
        <v>0.35</v>
      </c>
      <c r="F85" s="45">
        <v>10.01</v>
      </c>
      <c r="G85" s="45">
        <v>2.09</v>
      </c>
      <c r="H85" s="45">
        <v>1.22</v>
      </c>
      <c r="I85" s="45">
        <v>0.35</v>
      </c>
    </row>
    <row r="86" spans="1:9" x14ac:dyDescent="0.2">
      <c r="A86" s="44">
        <v>79</v>
      </c>
      <c r="B86" s="45">
        <v>9.4499999999999993</v>
      </c>
      <c r="C86" s="45">
        <v>1.95</v>
      </c>
      <c r="D86" s="45">
        <v>1.3</v>
      </c>
      <c r="E86" s="45">
        <v>0.31</v>
      </c>
      <c r="F86" s="45">
        <v>9.4499999999999993</v>
      </c>
      <c r="G86" s="45">
        <v>1.95</v>
      </c>
      <c r="H86" s="45">
        <v>1.1000000000000001</v>
      </c>
      <c r="I86" s="45">
        <v>0.31</v>
      </c>
    </row>
    <row r="87" spans="1:9" x14ac:dyDescent="0.2">
      <c r="A87" s="44">
        <v>80</v>
      </c>
      <c r="B87" s="45">
        <v>8.89</v>
      </c>
      <c r="C87" s="45">
        <v>1.8</v>
      </c>
      <c r="D87" s="45">
        <v>1.1599999999999999</v>
      </c>
      <c r="E87" s="45">
        <v>0.28000000000000003</v>
      </c>
      <c r="F87" s="45">
        <v>8.89</v>
      </c>
      <c r="G87" s="45">
        <v>1.8</v>
      </c>
      <c r="H87" s="45">
        <v>0.98</v>
      </c>
      <c r="I87" s="45">
        <v>0.28000000000000003</v>
      </c>
    </row>
    <row r="88" spans="1:9" x14ac:dyDescent="0.2">
      <c r="A88" s="44">
        <v>81</v>
      </c>
      <c r="B88" s="45">
        <v>8.34</v>
      </c>
      <c r="C88" s="45">
        <v>1.76</v>
      </c>
      <c r="D88" s="45">
        <v>1.04</v>
      </c>
      <c r="E88" s="45">
        <v>0.25</v>
      </c>
      <c r="F88" s="45">
        <v>8.34</v>
      </c>
      <c r="G88" s="45">
        <v>1.76</v>
      </c>
      <c r="H88" s="45">
        <v>0.88</v>
      </c>
      <c r="I88" s="45">
        <v>0.25</v>
      </c>
    </row>
    <row r="89" spans="1:9" x14ac:dyDescent="0.2">
      <c r="A89" s="44">
        <v>82</v>
      </c>
      <c r="B89" s="45">
        <v>7.79</v>
      </c>
      <c r="C89" s="45">
        <v>1.71</v>
      </c>
      <c r="D89" s="45">
        <v>0.93</v>
      </c>
      <c r="E89" s="45">
        <v>0.22</v>
      </c>
      <c r="F89" s="45">
        <v>7.79</v>
      </c>
      <c r="G89" s="45">
        <v>1.71</v>
      </c>
      <c r="H89" s="45">
        <v>0.78</v>
      </c>
      <c r="I89" s="45">
        <v>0.22</v>
      </c>
    </row>
    <row r="90" spans="1:9" x14ac:dyDescent="0.2">
      <c r="A90" s="44">
        <v>83</v>
      </c>
      <c r="B90" s="45">
        <v>7.26</v>
      </c>
      <c r="C90" s="45">
        <v>1.66</v>
      </c>
      <c r="D90" s="45">
        <v>0.82</v>
      </c>
      <c r="E90" s="45">
        <v>0.2</v>
      </c>
      <c r="F90" s="45">
        <v>7.26</v>
      </c>
      <c r="G90" s="45">
        <v>1.66</v>
      </c>
      <c r="H90" s="45">
        <v>0.68</v>
      </c>
      <c r="I90" s="45">
        <v>0.2</v>
      </c>
    </row>
    <row r="91" spans="1:9" x14ac:dyDescent="0.2">
      <c r="A91" s="44">
        <v>84</v>
      </c>
      <c r="B91" s="45">
        <v>6.75</v>
      </c>
      <c r="C91" s="45">
        <v>1.43</v>
      </c>
      <c r="D91" s="45">
        <v>0.71</v>
      </c>
      <c r="E91" s="45">
        <v>0.17</v>
      </c>
      <c r="F91" s="45">
        <v>6.75</v>
      </c>
      <c r="G91" s="45">
        <v>1.43</v>
      </c>
      <c r="H91" s="45">
        <v>0.6</v>
      </c>
      <c r="I91" s="45">
        <v>0.17</v>
      </c>
    </row>
    <row r="92" spans="1:9" x14ac:dyDescent="0.2">
      <c r="A92" s="44">
        <v>85</v>
      </c>
      <c r="B92" s="45">
        <v>6.25</v>
      </c>
      <c r="C92" s="45">
        <v>1.2</v>
      </c>
      <c r="D92" s="45">
        <v>0.61</v>
      </c>
      <c r="E92" s="45">
        <v>0.15</v>
      </c>
      <c r="F92" s="45">
        <v>6.25</v>
      </c>
      <c r="G92" s="45">
        <v>1.2</v>
      </c>
      <c r="H92" s="45">
        <v>0.52</v>
      </c>
      <c r="I92" s="45">
        <v>0.15</v>
      </c>
    </row>
    <row r="93" spans="1:9" x14ac:dyDescent="0.2">
      <c r="A93" s="44">
        <v>86</v>
      </c>
      <c r="B93" s="45">
        <v>5.78</v>
      </c>
      <c r="C93" s="45">
        <v>1.1499999999999999</v>
      </c>
      <c r="D93" s="45">
        <v>0.54</v>
      </c>
      <c r="E93" s="45">
        <v>0.13</v>
      </c>
      <c r="F93" s="45">
        <v>5.78</v>
      </c>
      <c r="G93" s="45">
        <v>1.1499999999999999</v>
      </c>
      <c r="H93" s="45">
        <v>0.45</v>
      </c>
      <c r="I93" s="45">
        <v>0.13</v>
      </c>
    </row>
    <row r="94" spans="1:9" x14ac:dyDescent="0.2">
      <c r="A94" s="44">
        <v>87</v>
      </c>
      <c r="B94" s="45">
        <v>5.34</v>
      </c>
      <c r="C94" s="45">
        <v>1.0900000000000001</v>
      </c>
      <c r="D94" s="45">
        <v>0.47</v>
      </c>
      <c r="E94" s="45">
        <v>0.11</v>
      </c>
      <c r="F94" s="45">
        <v>5.34</v>
      </c>
      <c r="G94" s="45">
        <v>1.0900000000000001</v>
      </c>
      <c r="H94" s="45">
        <v>0.39</v>
      </c>
      <c r="I94" s="45">
        <v>0.11</v>
      </c>
    </row>
    <row r="95" spans="1:9" x14ac:dyDescent="0.2">
      <c r="A95" s="44">
        <v>88</v>
      </c>
      <c r="B95" s="45">
        <v>4.92</v>
      </c>
      <c r="C95" s="45">
        <v>1.03</v>
      </c>
      <c r="D95" s="45">
        <v>0.4</v>
      </c>
      <c r="E95" s="45">
        <v>0.09</v>
      </c>
      <c r="F95" s="45">
        <v>4.92</v>
      </c>
      <c r="G95" s="45">
        <v>1.03</v>
      </c>
      <c r="H95" s="45">
        <v>0.34</v>
      </c>
      <c r="I95" s="45">
        <v>0.09</v>
      </c>
    </row>
    <row r="96" spans="1:9" x14ac:dyDescent="0.2">
      <c r="A96" s="44">
        <v>89</v>
      </c>
      <c r="B96" s="45">
        <v>4.53</v>
      </c>
      <c r="C96" s="45">
        <v>0.97</v>
      </c>
      <c r="D96" s="45">
        <v>0.35</v>
      </c>
      <c r="E96" s="45">
        <v>0.08</v>
      </c>
      <c r="F96" s="45">
        <v>4.53</v>
      </c>
      <c r="G96" s="45">
        <v>0.97</v>
      </c>
      <c r="H96" s="45">
        <v>0.28999999999999998</v>
      </c>
      <c r="I96" s="45">
        <v>0.08</v>
      </c>
    </row>
    <row r="97" spans="1:9" x14ac:dyDescent="0.2">
      <c r="A97" s="44">
        <v>90</v>
      </c>
      <c r="B97" s="45">
        <v>4.1500000000000004</v>
      </c>
      <c r="C97" s="45">
        <v>0.91</v>
      </c>
      <c r="D97" s="45">
        <v>0.3</v>
      </c>
      <c r="E97" s="45">
        <v>7.0000000000000007E-2</v>
      </c>
      <c r="F97" s="45">
        <v>4.1500000000000004</v>
      </c>
      <c r="G97" s="45">
        <v>0.91</v>
      </c>
      <c r="H97" s="45">
        <v>0.25</v>
      </c>
      <c r="I97" s="45">
        <v>7.0000000000000007E-2</v>
      </c>
    </row>
    <row r="98" spans="1:9" x14ac:dyDescent="0.2">
      <c r="A98" s="44">
        <v>91</v>
      </c>
      <c r="B98" s="45">
        <v>3.79</v>
      </c>
      <c r="C98" s="45">
        <v>0.85</v>
      </c>
      <c r="D98" s="45">
        <v>0.26</v>
      </c>
      <c r="E98" s="45">
        <v>0.06</v>
      </c>
      <c r="F98" s="45">
        <v>3.79</v>
      </c>
      <c r="G98" s="45">
        <v>0.85</v>
      </c>
      <c r="H98" s="45">
        <v>0.21</v>
      </c>
      <c r="I98" s="45">
        <v>0.06</v>
      </c>
    </row>
    <row r="99" spans="1:9" x14ac:dyDescent="0.2">
      <c r="A99" s="44">
        <v>92</v>
      </c>
      <c r="B99" s="45">
        <v>3.46</v>
      </c>
      <c r="C99" s="45">
        <v>0.8</v>
      </c>
      <c r="D99" s="45">
        <v>0.22</v>
      </c>
      <c r="E99" s="45">
        <v>0.05</v>
      </c>
      <c r="F99" s="45">
        <v>3.46</v>
      </c>
      <c r="G99" s="45">
        <v>0.8</v>
      </c>
      <c r="H99" s="45">
        <v>0.18</v>
      </c>
      <c r="I99" s="45">
        <v>0.05</v>
      </c>
    </row>
    <row r="100" spans="1:9" x14ac:dyDescent="0.2">
      <c r="A100" s="44">
        <v>93</v>
      </c>
      <c r="B100" s="45">
        <v>3.14</v>
      </c>
      <c r="C100" s="45">
        <v>0.74</v>
      </c>
      <c r="D100" s="45">
        <v>0.18</v>
      </c>
      <c r="E100" s="45">
        <v>0.04</v>
      </c>
      <c r="F100" s="45">
        <v>3.14</v>
      </c>
      <c r="G100" s="45">
        <v>0.74</v>
      </c>
      <c r="H100" s="45">
        <v>0.15</v>
      </c>
      <c r="I100" s="45">
        <v>0.04</v>
      </c>
    </row>
    <row r="101" spans="1:9" x14ac:dyDescent="0.2">
      <c r="A101" s="44">
        <v>94</v>
      </c>
      <c r="B101" s="45">
        <v>2.85</v>
      </c>
      <c r="C101" s="45">
        <v>0.69</v>
      </c>
      <c r="D101" s="45">
        <v>0.15</v>
      </c>
      <c r="E101" s="45">
        <v>0.04</v>
      </c>
      <c r="F101" s="45">
        <v>2.85</v>
      </c>
      <c r="G101" s="45">
        <v>0.69</v>
      </c>
      <c r="H101" s="45">
        <v>0.13</v>
      </c>
      <c r="I101" s="45">
        <v>0.04</v>
      </c>
    </row>
    <row r="102" spans="1:9" x14ac:dyDescent="0.2">
      <c r="A102" s="44">
        <v>95</v>
      </c>
      <c r="B102" s="45">
        <v>2.59</v>
      </c>
      <c r="C102" s="45">
        <v>0.63</v>
      </c>
      <c r="D102" s="45">
        <v>0.13</v>
      </c>
      <c r="E102" s="45">
        <v>0.03</v>
      </c>
      <c r="F102" s="45">
        <v>2.59</v>
      </c>
      <c r="G102" s="45">
        <v>0.63</v>
      </c>
      <c r="H102" s="45">
        <v>0.1</v>
      </c>
      <c r="I102" s="45">
        <v>0.03</v>
      </c>
    </row>
    <row r="103" spans="1:9" x14ac:dyDescent="0.2">
      <c r="A103" s="44">
        <v>96</v>
      </c>
      <c r="B103" s="45">
        <v>2.36</v>
      </c>
      <c r="C103" s="45">
        <v>0.57999999999999996</v>
      </c>
      <c r="D103" s="45">
        <v>0.11</v>
      </c>
      <c r="E103" s="45">
        <v>0.03</v>
      </c>
      <c r="F103" s="45">
        <v>2.36</v>
      </c>
      <c r="G103" s="45">
        <v>0.57999999999999996</v>
      </c>
      <c r="H103" s="45">
        <v>0.09</v>
      </c>
      <c r="I103" s="45">
        <v>0.03</v>
      </c>
    </row>
    <row r="104" spans="1:9" x14ac:dyDescent="0.2">
      <c r="A104" s="44">
        <v>97</v>
      </c>
      <c r="B104" s="45">
        <v>2.16</v>
      </c>
      <c r="C104" s="45">
        <v>0.53</v>
      </c>
      <c r="D104" s="45">
        <v>0.09</v>
      </c>
      <c r="E104" s="45">
        <v>0.02</v>
      </c>
      <c r="F104" s="45">
        <v>2.16</v>
      </c>
      <c r="G104" s="45">
        <v>0.53</v>
      </c>
      <c r="H104" s="45">
        <v>0.08</v>
      </c>
      <c r="I104" s="45">
        <v>0.02</v>
      </c>
    </row>
    <row r="105" spans="1:9" x14ac:dyDescent="0.2">
      <c r="A105" s="44">
        <v>98</v>
      </c>
      <c r="B105" s="45">
        <v>1.99</v>
      </c>
      <c r="C105" s="45">
        <v>0.48</v>
      </c>
      <c r="D105" s="45">
        <v>0.08</v>
      </c>
      <c r="E105" s="45">
        <v>0.02</v>
      </c>
      <c r="F105" s="45">
        <v>1.99</v>
      </c>
      <c r="G105" s="45">
        <v>0.48</v>
      </c>
      <c r="H105" s="45">
        <v>0.06</v>
      </c>
      <c r="I105" s="45">
        <v>0.02</v>
      </c>
    </row>
  </sheetData>
  <sheetProtection algorithmName="SHA-512" hashValue="pDPxj7qTnM8k55wyDIg2IBRNxln8gaFhsd1h0hFME5XgMBgwbDhr8IAU8Xl2EmFHQiS0ENsSL7KEHRejXp5RDA==" saltValue="vr7Fa4xlrTWR8fXP+a2PGg==" spinCount="100000" sheet="1" objects="1" scenarios="1"/>
  <conditionalFormatting sqref="A6:A21">
    <cfRule type="expression" dxfId="885" priority="11" stopIfTrue="1">
      <formula>MOD(ROW(),2)=0</formula>
    </cfRule>
    <cfRule type="expression" dxfId="884" priority="12" stopIfTrue="1">
      <formula>MOD(ROW(),2)&lt;&gt;0</formula>
    </cfRule>
  </conditionalFormatting>
  <conditionalFormatting sqref="A26:A105">
    <cfRule type="expression" dxfId="883" priority="15" stopIfTrue="1">
      <formula>MOD(ROW(),2)=0</formula>
    </cfRule>
    <cfRule type="expression" dxfId="882" priority="16" stopIfTrue="1">
      <formula>MOD(ROW(),2)&lt;&gt;0</formula>
    </cfRule>
  </conditionalFormatting>
  <conditionalFormatting sqref="B18:B19">
    <cfRule type="expression" dxfId="881" priority="1" stopIfTrue="1">
      <formula>MOD(ROW(),2)=0</formula>
    </cfRule>
    <cfRule type="expression" dxfId="880" priority="2" stopIfTrue="1">
      <formula>MOD(ROW(),2)&lt;&gt;0</formula>
    </cfRule>
  </conditionalFormatting>
  <conditionalFormatting sqref="B6:I17 C18:I19 B20:I21">
    <cfRule type="expression" dxfId="879" priority="13" stopIfTrue="1">
      <formula>MOD(ROW(),2)=0</formula>
    </cfRule>
    <cfRule type="expression" dxfId="878" priority="14" stopIfTrue="1">
      <formula>MOD(ROW(),2)&lt;&gt;0</formula>
    </cfRule>
  </conditionalFormatting>
  <conditionalFormatting sqref="B26:I105">
    <cfRule type="expression" dxfId="877" priority="17" stopIfTrue="1">
      <formula>MOD(ROW(),2)=0</formula>
    </cfRule>
    <cfRule type="expression" dxfId="876" priority="18" stopIfTrue="1">
      <formula>MOD(ROW(),2)&lt;&gt;0</formula>
    </cfRule>
  </conditionalFormatting>
  <pageMargins left="0.7" right="0.7" top="0.75" bottom="0.75" header="0.3" footer="0.3"/>
  <tableParts count="1">
    <tablePart r:id="rId1"/>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D0B5D-E722-4306-8F87-EFFE93722A7C}">
  <sheetPr codeName="Sheet27"/>
  <dimension ref="A1:K75"/>
  <sheetViews>
    <sheetView showGridLines="0" workbookViewId="0">
      <selection activeCell="A6" sqref="A6"/>
    </sheetView>
  </sheetViews>
  <sheetFormatPr defaultRowHeight="12.75" x14ac:dyDescent="0.2"/>
  <cols>
    <col min="1" max="1" width="31.5703125" customWidth="1"/>
    <col min="2" max="11" width="22.5703125" customWidth="1"/>
  </cols>
  <sheetData>
    <row r="1" spans="1:11" s="1" customFormat="1" ht="20.25" x14ac:dyDescent="0.3">
      <c r="A1" s="2" t="s">
        <v>0</v>
      </c>
    </row>
    <row r="2" spans="1:11" s="1" customFormat="1" ht="15.75" x14ac:dyDescent="0.25">
      <c r="A2" s="30" t="s">
        <v>1</v>
      </c>
      <c r="B2" s="3" t="str">
        <f>wb_title</f>
        <v>PCSPS_EW - Consolidated Factor Spreadsheet</v>
      </c>
    </row>
    <row r="3" spans="1:11" s="1" customFormat="1" ht="15.75" x14ac:dyDescent="0.25">
      <c r="A3" s="30" t="s">
        <v>2</v>
      </c>
      <c r="B3" s="3" t="str">
        <f>TABLE_FACTOR_TYPE_1 &amp; " - x-" &amp; TABLE_SERIES_NUMBER_1</f>
        <v>Pensioner CE - x-303</v>
      </c>
    </row>
    <row r="6" spans="1:11" x14ac:dyDescent="0.2">
      <c r="A6" s="41" t="s">
        <v>540</v>
      </c>
      <c r="B6" s="49" t="s">
        <v>541</v>
      </c>
      <c r="C6" s="49"/>
      <c r="D6" s="49"/>
      <c r="E6" s="49"/>
      <c r="F6" s="49"/>
      <c r="G6" s="49"/>
      <c r="H6" s="49"/>
      <c r="I6" s="49"/>
      <c r="J6" s="49"/>
      <c r="K6" s="49"/>
    </row>
    <row r="7" spans="1:11" x14ac:dyDescent="0.2">
      <c r="A7" s="41" t="s">
        <v>542</v>
      </c>
      <c r="B7" s="49" t="s">
        <v>32</v>
      </c>
      <c r="C7" s="49"/>
      <c r="D7" s="49"/>
      <c r="E7" s="49"/>
      <c r="F7" s="49"/>
      <c r="G7" s="49"/>
      <c r="H7" s="49"/>
      <c r="I7" s="49"/>
      <c r="J7" s="49"/>
      <c r="K7" s="49"/>
    </row>
    <row r="8" spans="1:11" x14ac:dyDescent="0.2">
      <c r="A8" s="41" t="s">
        <v>112</v>
      </c>
      <c r="B8" s="49" t="s">
        <v>197</v>
      </c>
      <c r="C8" s="49"/>
      <c r="D8" s="49"/>
      <c r="E8" s="49"/>
      <c r="F8" s="49"/>
      <c r="G8" s="49"/>
      <c r="H8" s="49"/>
      <c r="I8" s="49"/>
      <c r="J8" s="49"/>
      <c r="K8" s="49"/>
    </row>
    <row r="9" spans="1:11" x14ac:dyDescent="0.2">
      <c r="A9" s="41" t="s">
        <v>113</v>
      </c>
      <c r="B9" s="49" t="s">
        <v>190</v>
      </c>
      <c r="C9" s="49"/>
      <c r="D9" s="49"/>
      <c r="E9" s="49"/>
      <c r="F9" s="49"/>
      <c r="G9" s="49"/>
      <c r="H9" s="49"/>
      <c r="I9" s="49"/>
      <c r="J9" s="49"/>
      <c r="K9" s="49"/>
    </row>
    <row r="10" spans="1:11" x14ac:dyDescent="0.2">
      <c r="A10" s="41" t="s">
        <v>6</v>
      </c>
      <c r="B10" s="49" t="s">
        <v>198</v>
      </c>
      <c r="C10" s="49"/>
      <c r="D10" s="49"/>
      <c r="E10" s="49"/>
      <c r="F10" s="49"/>
      <c r="G10" s="49"/>
      <c r="H10" s="49"/>
      <c r="I10" s="49"/>
      <c r="J10" s="49"/>
      <c r="K10" s="49"/>
    </row>
    <row r="11" spans="1:11" x14ac:dyDescent="0.2">
      <c r="A11" s="41" t="s">
        <v>114</v>
      </c>
      <c r="B11" s="49" t="s">
        <v>128</v>
      </c>
      <c r="C11" s="49"/>
      <c r="D11" s="49"/>
      <c r="E11" s="49"/>
      <c r="F11" s="49"/>
      <c r="G11" s="49"/>
      <c r="H11" s="49"/>
      <c r="I11" s="49"/>
      <c r="J11" s="49"/>
      <c r="K11" s="49"/>
    </row>
    <row r="12" spans="1:11" x14ac:dyDescent="0.2">
      <c r="A12" s="41" t="s">
        <v>115</v>
      </c>
      <c r="B12" s="49" t="s">
        <v>129</v>
      </c>
      <c r="C12" s="49"/>
      <c r="D12" s="49"/>
      <c r="E12" s="49"/>
      <c r="F12" s="49"/>
      <c r="G12" s="49"/>
      <c r="H12" s="49"/>
      <c r="I12" s="49"/>
      <c r="J12" s="49"/>
      <c r="K12" s="49"/>
    </row>
    <row r="13" spans="1:11" x14ac:dyDescent="0.2">
      <c r="A13" s="41" t="s">
        <v>543</v>
      </c>
      <c r="B13" s="49">
        <v>1</v>
      </c>
      <c r="C13" s="49"/>
      <c r="D13" s="49"/>
      <c r="E13" s="49"/>
      <c r="F13" s="49"/>
      <c r="G13" s="49"/>
      <c r="H13" s="49"/>
      <c r="I13" s="49"/>
      <c r="J13" s="49"/>
      <c r="K13" s="49"/>
    </row>
    <row r="14" spans="1:11" x14ac:dyDescent="0.2">
      <c r="A14" s="41" t="s">
        <v>117</v>
      </c>
      <c r="B14" s="49">
        <v>303</v>
      </c>
      <c r="C14" s="49"/>
      <c r="D14" s="49"/>
      <c r="E14" s="49"/>
      <c r="F14" s="49"/>
      <c r="G14" s="49"/>
      <c r="H14" s="49"/>
      <c r="I14" s="49"/>
      <c r="J14" s="49"/>
      <c r="K14" s="49"/>
    </row>
    <row r="15" spans="1:11" x14ac:dyDescent="0.2">
      <c r="A15" s="41" t="s">
        <v>544</v>
      </c>
      <c r="B15" s="49" t="s">
        <v>199</v>
      </c>
      <c r="C15" s="49"/>
      <c r="D15" s="49"/>
      <c r="E15" s="49"/>
      <c r="F15" s="49"/>
      <c r="G15" s="49"/>
      <c r="H15" s="49"/>
      <c r="I15" s="49"/>
      <c r="J15" s="49"/>
      <c r="K15" s="49"/>
    </row>
    <row r="16" spans="1:11" x14ac:dyDescent="0.2">
      <c r="A16" s="41" t="s">
        <v>119</v>
      </c>
      <c r="B16" s="49" t="s">
        <v>200</v>
      </c>
      <c r="C16" s="49"/>
      <c r="D16" s="49"/>
      <c r="E16" s="49"/>
      <c r="F16" s="49"/>
      <c r="G16" s="49"/>
      <c r="H16" s="49"/>
      <c r="I16" s="49"/>
      <c r="J16" s="49"/>
      <c r="K16" s="49"/>
    </row>
    <row r="17" spans="1:11" x14ac:dyDescent="0.2">
      <c r="A17" s="42" t="s">
        <v>545</v>
      </c>
      <c r="B17" s="49"/>
      <c r="C17" s="49"/>
      <c r="D17" s="49"/>
      <c r="E17" s="49"/>
      <c r="F17" s="49"/>
      <c r="G17" s="49"/>
      <c r="H17" s="49"/>
      <c r="I17" s="49"/>
      <c r="J17" s="49"/>
      <c r="K17" s="49"/>
    </row>
    <row r="18" spans="1:11" x14ac:dyDescent="0.2">
      <c r="A18" s="41" t="s">
        <v>121</v>
      </c>
      <c r="B18" s="50">
        <v>46171</v>
      </c>
      <c r="C18" s="50"/>
      <c r="D18" s="50"/>
      <c r="E18" s="50"/>
      <c r="F18" s="50"/>
      <c r="G18" s="50"/>
      <c r="H18" s="50"/>
      <c r="I18" s="50"/>
      <c r="J18" s="50"/>
      <c r="K18" s="50"/>
    </row>
    <row r="19" spans="1:11" x14ac:dyDescent="0.2">
      <c r="A19" s="41" t="s">
        <v>122</v>
      </c>
      <c r="B19" s="50">
        <v>46161</v>
      </c>
      <c r="C19" s="49"/>
      <c r="D19" s="49"/>
      <c r="E19" s="49"/>
      <c r="F19" s="49"/>
      <c r="G19" s="49"/>
      <c r="H19" s="49"/>
      <c r="I19" s="49"/>
      <c r="J19" s="49"/>
      <c r="K19" s="49"/>
    </row>
    <row r="20" spans="1:11" x14ac:dyDescent="0.2">
      <c r="A20" s="41" t="s">
        <v>123</v>
      </c>
      <c r="B20" s="49" t="s">
        <v>132</v>
      </c>
      <c r="C20" s="49"/>
      <c r="D20" s="49"/>
      <c r="E20" s="49"/>
      <c r="F20" s="49"/>
      <c r="G20" s="49"/>
      <c r="H20" s="49"/>
      <c r="I20" s="49"/>
      <c r="J20" s="49"/>
      <c r="K20" s="49"/>
    </row>
    <row r="21" spans="1:11" x14ac:dyDescent="0.2">
      <c r="A21" s="41" t="s">
        <v>546</v>
      </c>
      <c r="B21" s="49" t="s">
        <v>45</v>
      </c>
      <c r="C21" s="49"/>
      <c r="D21" s="49"/>
      <c r="E21" s="49"/>
      <c r="F21" s="49"/>
      <c r="G21" s="49"/>
      <c r="H21" s="49"/>
      <c r="I21" s="49"/>
      <c r="J21" s="49"/>
      <c r="K21" s="49"/>
    </row>
    <row r="23" spans="1:11" x14ac:dyDescent="0.2">
      <c r="A23" s="23" t="str">
        <f>HYPERLINK("#'Factor List'!A1", "Back to Factor List")</f>
        <v>Back to Factor List</v>
      </c>
      <c r="B23" s="23" t="str">
        <f>HYPERLINK("#'Assumptions'!A1", "Assumptions")</f>
        <v>Assumptions</v>
      </c>
    </row>
    <row r="26" spans="1:11" s="55" customFormat="1" ht="38.25" x14ac:dyDescent="0.2">
      <c r="A26" s="54" t="s">
        <v>174</v>
      </c>
      <c r="B26" s="54" t="s">
        <v>569</v>
      </c>
      <c r="C26" s="54" t="s">
        <v>570</v>
      </c>
      <c r="D26" s="54" t="s">
        <v>581</v>
      </c>
      <c r="E26" s="54" t="s">
        <v>571</v>
      </c>
      <c r="F26" s="54" t="s">
        <v>572</v>
      </c>
      <c r="G26" s="54" t="s">
        <v>573</v>
      </c>
      <c r="H26" s="54" t="s">
        <v>574</v>
      </c>
      <c r="I26" s="54" t="s">
        <v>582</v>
      </c>
      <c r="J26" s="54" t="s">
        <v>575</v>
      </c>
      <c r="K26" s="54" t="s">
        <v>580</v>
      </c>
    </row>
    <row r="27" spans="1:11" x14ac:dyDescent="0.2">
      <c r="A27" s="44">
        <v>50</v>
      </c>
      <c r="B27" s="45">
        <v>25.81</v>
      </c>
      <c r="C27" s="45">
        <v>2.19</v>
      </c>
      <c r="D27" s="45">
        <v>0</v>
      </c>
      <c r="E27" s="45"/>
      <c r="F27" s="45"/>
      <c r="G27" s="45">
        <v>25.81</v>
      </c>
      <c r="H27" s="45">
        <v>2.19</v>
      </c>
      <c r="I27" s="45">
        <v>0</v>
      </c>
      <c r="J27" s="45"/>
      <c r="K27" s="45"/>
    </row>
    <row r="28" spans="1:11" x14ac:dyDescent="0.2">
      <c r="A28" s="44">
        <v>51</v>
      </c>
      <c r="B28" s="45">
        <v>25.32</v>
      </c>
      <c r="C28" s="45">
        <v>2.21</v>
      </c>
      <c r="D28" s="45">
        <v>0</v>
      </c>
      <c r="E28" s="45"/>
      <c r="F28" s="45"/>
      <c r="G28" s="45">
        <v>25.32</v>
      </c>
      <c r="H28" s="45">
        <v>2.21</v>
      </c>
      <c r="I28" s="45">
        <v>0</v>
      </c>
      <c r="J28" s="45"/>
      <c r="K28" s="45"/>
    </row>
    <row r="29" spans="1:11" x14ac:dyDescent="0.2">
      <c r="A29" s="44">
        <v>52</v>
      </c>
      <c r="B29" s="45">
        <v>24.83</v>
      </c>
      <c r="C29" s="45">
        <v>2.2400000000000002</v>
      </c>
      <c r="D29" s="45">
        <v>0</v>
      </c>
      <c r="E29" s="45"/>
      <c r="F29" s="45"/>
      <c r="G29" s="45">
        <v>24.83</v>
      </c>
      <c r="H29" s="45">
        <v>2.2400000000000002</v>
      </c>
      <c r="I29" s="45">
        <v>0</v>
      </c>
      <c r="J29" s="45"/>
      <c r="K29" s="45"/>
    </row>
    <row r="30" spans="1:11" x14ac:dyDescent="0.2">
      <c r="A30" s="44">
        <v>53</v>
      </c>
      <c r="B30" s="45">
        <v>24.33</v>
      </c>
      <c r="C30" s="45">
        <v>2.2599999999999998</v>
      </c>
      <c r="D30" s="45">
        <v>0</v>
      </c>
      <c r="E30" s="45"/>
      <c r="F30" s="45"/>
      <c r="G30" s="45">
        <v>24.33</v>
      </c>
      <c r="H30" s="45">
        <v>2.2599999999999998</v>
      </c>
      <c r="I30" s="45">
        <v>0</v>
      </c>
      <c r="J30" s="45"/>
      <c r="K30" s="45"/>
    </row>
    <row r="31" spans="1:11" x14ac:dyDescent="0.2">
      <c r="A31" s="44">
        <v>54</v>
      </c>
      <c r="B31" s="45">
        <v>23.83</v>
      </c>
      <c r="C31" s="45">
        <v>2.29</v>
      </c>
      <c r="D31" s="45">
        <v>0</v>
      </c>
      <c r="E31" s="45"/>
      <c r="F31" s="45"/>
      <c r="G31" s="45">
        <v>23.83</v>
      </c>
      <c r="H31" s="45">
        <v>2.29</v>
      </c>
      <c r="I31" s="45">
        <v>0</v>
      </c>
      <c r="J31" s="45"/>
      <c r="K31" s="45"/>
    </row>
    <row r="32" spans="1:11" x14ac:dyDescent="0.2">
      <c r="A32" s="44">
        <v>55</v>
      </c>
      <c r="B32" s="45">
        <v>23.32</v>
      </c>
      <c r="C32" s="45">
        <v>2.31</v>
      </c>
      <c r="D32" s="45">
        <v>0</v>
      </c>
      <c r="E32" s="45"/>
      <c r="F32" s="45"/>
      <c r="G32" s="45">
        <v>23.32</v>
      </c>
      <c r="H32" s="45">
        <v>2.31</v>
      </c>
      <c r="I32" s="45">
        <v>0</v>
      </c>
      <c r="J32" s="45"/>
      <c r="K32" s="45"/>
    </row>
    <row r="33" spans="1:11" x14ac:dyDescent="0.2">
      <c r="A33" s="44">
        <v>56</v>
      </c>
      <c r="B33" s="45">
        <v>22.8</v>
      </c>
      <c r="C33" s="45">
        <v>2.33</v>
      </c>
      <c r="D33" s="45">
        <v>0</v>
      </c>
      <c r="E33" s="45"/>
      <c r="F33" s="45"/>
      <c r="G33" s="45">
        <v>22.8</v>
      </c>
      <c r="H33" s="45">
        <v>2.33</v>
      </c>
      <c r="I33" s="45">
        <v>0</v>
      </c>
      <c r="J33" s="45"/>
      <c r="K33" s="45"/>
    </row>
    <row r="34" spans="1:11" x14ac:dyDescent="0.2">
      <c r="A34" s="44">
        <v>57</v>
      </c>
      <c r="B34" s="45">
        <v>22.28</v>
      </c>
      <c r="C34" s="45">
        <v>2.34</v>
      </c>
      <c r="D34" s="45">
        <v>0</v>
      </c>
      <c r="E34" s="45"/>
      <c r="F34" s="45"/>
      <c r="G34" s="45">
        <v>22.28</v>
      </c>
      <c r="H34" s="45">
        <v>2.34</v>
      </c>
      <c r="I34" s="45">
        <v>0</v>
      </c>
      <c r="J34" s="45"/>
      <c r="K34" s="45"/>
    </row>
    <row r="35" spans="1:11" x14ac:dyDescent="0.2">
      <c r="A35" s="44">
        <v>58</v>
      </c>
      <c r="B35" s="45">
        <v>21.75</v>
      </c>
      <c r="C35" s="45">
        <v>2.36</v>
      </c>
      <c r="D35" s="45">
        <v>0</v>
      </c>
      <c r="E35" s="45"/>
      <c r="F35" s="45"/>
      <c r="G35" s="45">
        <v>21.75</v>
      </c>
      <c r="H35" s="45">
        <v>2.36</v>
      </c>
      <c r="I35" s="45">
        <v>0</v>
      </c>
      <c r="J35" s="45"/>
      <c r="K35" s="45"/>
    </row>
    <row r="36" spans="1:11" x14ac:dyDescent="0.2">
      <c r="A36" s="44">
        <v>59</v>
      </c>
      <c r="B36" s="45">
        <v>21.21</v>
      </c>
      <c r="C36" s="45">
        <v>2.38</v>
      </c>
      <c r="D36" s="45">
        <v>0</v>
      </c>
      <c r="E36" s="45"/>
      <c r="F36" s="45"/>
      <c r="G36" s="45">
        <v>21.21</v>
      </c>
      <c r="H36" s="45">
        <v>2.38</v>
      </c>
      <c r="I36" s="45">
        <v>0</v>
      </c>
      <c r="J36" s="45"/>
      <c r="K36" s="45"/>
    </row>
    <row r="37" spans="1:11" x14ac:dyDescent="0.2">
      <c r="A37" s="44">
        <v>60</v>
      </c>
      <c r="B37" s="45">
        <v>20.66</v>
      </c>
      <c r="C37" s="45">
        <v>2.39</v>
      </c>
      <c r="D37" s="45">
        <v>0</v>
      </c>
      <c r="E37" s="45"/>
      <c r="F37" s="45"/>
      <c r="G37" s="45">
        <v>20.66</v>
      </c>
      <c r="H37" s="45">
        <v>2.39</v>
      </c>
      <c r="I37" s="45">
        <v>0</v>
      </c>
      <c r="J37" s="45"/>
      <c r="K37" s="45"/>
    </row>
    <row r="38" spans="1:11" x14ac:dyDescent="0.2">
      <c r="A38" s="44">
        <v>61</v>
      </c>
      <c r="B38" s="45">
        <v>20.09</v>
      </c>
      <c r="C38" s="45">
        <v>2.41</v>
      </c>
      <c r="D38" s="45">
        <v>0</v>
      </c>
      <c r="E38" s="45"/>
      <c r="F38" s="45"/>
      <c r="G38" s="45">
        <v>20.09</v>
      </c>
      <c r="H38" s="45">
        <v>2.41</v>
      </c>
      <c r="I38" s="45">
        <v>0</v>
      </c>
      <c r="J38" s="45"/>
      <c r="K38" s="45"/>
    </row>
    <row r="39" spans="1:11" x14ac:dyDescent="0.2">
      <c r="A39" s="44">
        <v>62</v>
      </c>
      <c r="B39" s="45">
        <v>19.52</v>
      </c>
      <c r="C39" s="45">
        <v>2.42</v>
      </c>
      <c r="D39" s="45">
        <v>0</v>
      </c>
      <c r="E39" s="45"/>
      <c r="F39" s="45"/>
      <c r="G39" s="45">
        <v>19.52</v>
      </c>
      <c r="H39" s="45">
        <v>2.42</v>
      </c>
      <c r="I39" s="45">
        <v>0</v>
      </c>
      <c r="J39" s="45"/>
      <c r="K39" s="45"/>
    </row>
    <row r="40" spans="1:11" x14ac:dyDescent="0.2">
      <c r="A40" s="44">
        <v>63</v>
      </c>
      <c r="B40" s="45">
        <v>18.940000000000001</v>
      </c>
      <c r="C40" s="45">
        <v>2.4300000000000002</v>
      </c>
      <c r="D40" s="45">
        <v>0</v>
      </c>
      <c r="E40" s="45"/>
      <c r="F40" s="45"/>
      <c r="G40" s="45">
        <v>18.940000000000001</v>
      </c>
      <c r="H40" s="45">
        <v>2.4300000000000002</v>
      </c>
      <c r="I40" s="45">
        <v>0</v>
      </c>
      <c r="J40" s="45"/>
      <c r="K40" s="45"/>
    </row>
    <row r="41" spans="1:11" x14ac:dyDescent="0.2">
      <c r="A41" s="44">
        <v>64</v>
      </c>
      <c r="B41" s="45">
        <v>18.350000000000001</v>
      </c>
      <c r="C41" s="45">
        <v>2.44</v>
      </c>
      <c r="D41" s="45">
        <v>0</v>
      </c>
      <c r="E41" s="45"/>
      <c r="F41" s="45"/>
      <c r="G41" s="45">
        <v>18.350000000000001</v>
      </c>
      <c r="H41" s="45">
        <v>2.44</v>
      </c>
      <c r="I41" s="45">
        <v>0</v>
      </c>
      <c r="J41" s="45"/>
      <c r="K41" s="45"/>
    </row>
    <row r="42" spans="1:11" x14ac:dyDescent="0.2">
      <c r="A42" s="44">
        <v>65</v>
      </c>
      <c r="B42" s="45">
        <v>17.77</v>
      </c>
      <c r="C42" s="45">
        <v>2.4500000000000002</v>
      </c>
      <c r="D42" s="45">
        <v>0</v>
      </c>
      <c r="E42" s="45"/>
      <c r="F42" s="45"/>
      <c r="G42" s="45">
        <v>17.77</v>
      </c>
      <c r="H42" s="45">
        <v>2.4500000000000002</v>
      </c>
      <c r="I42" s="45">
        <v>0</v>
      </c>
      <c r="J42" s="45"/>
      <c r="K42" s="45"/>
    </row>
    <row r="43" spans="1:11" x14ac:dyDescent="0.2">
      <c r="A43" s="44">
        <v>66</v>
      </c>
      <c r="B43" s="45">
        <v>17.170000000000002</v>
      </c>
      <c r="C43" s="45">
        <v>2.46</v>
      </c>
      <c r="D43" s="45">
        <v>0</v>
      </c>
      <c r="E43" s="45"/>
      <c r="F43" s="45"/>
      <c r="G43" s="45">
        <v>17.170000000000002</v>
      </c>
      <c r="H43" s="45">
        <v>2.46</v>
      </c>
      <c r="I43" s="45">
        <v>0</v>
      </c>
      <c r="J43" s="45"/>
      <c r="K43" s="45"/>
    </row>
    <row r="44" spans="1:11" x14ac:dyDescent="0.2">
      <c r="A44" s="44">
        <v>67</v>
      </c>
      <c r="B44" s="45">
        <v>16.579999999999998</v>
      </c>
      <c r="C44" s="45">
        <v>2.46</v>
      </c>
      <c r="D44" s="45">
        <v>0</v>
      </c>
      <c r="E44" s="45"/>
      <c r="F44" s="45"/>
      <c r="G44" s="45">
        <v>16.579999999999998</v>
      </c>
      <c r="H44" s="45">
        <v>2.46</v>
      </c>
      <c r="I44" s="45">
        <v>0</v>
      </c>
      <c r="J44" s="45"/>
      <c r="K44" s="45"/>
    </row>
    <row r="45" spans="1:11" x14ac:dyDescent="0.2">
      <c r="A45" s="44">
        <v>68</v>
      </c>
      <c r="B45" s="45">
        <v>15.98</v>
      </c>
      <c r="C45" s="45">
        <v>2.4700000000000002</v>
      </c>
      <c r="D45" s="45">
        <v>0</v>
      </c>
      <c r="E45" s="45"/>
      <c r="F45" s="45"/>
      <c r="G45" s="45">
        <v>15.98</v>
      </c>
      <c r="H45" s="45">
        <v>2.4700000000000002</v>
      </c>
      <c r="I45" s="45">
        <v>0</v>
      </c>
      <c r="J45" s="45"/>
      <c r="K45" s="45"/>
    </row>
    <row r="46" spans="1:11" x14ac:dyDescent="0.2">
      <c r="A46" s="44">
        <v>69</v>
      </c>
      <c r="B46" s="45">
        <v>15.37</v>
      </c>
      <c r="C46" s="45">
        <v>2.46</v>
      </c>
      <c r="D46" s="45"/>
      <c r="E46" s="45"/>
      <c r="F46" s="45"/>
      <c r="G46" s="45">
        <v>15.37</v>
      </c>
      <c r="H46" s="45">
        <v>2.46</v>
      </c>
      <c r="I46" s="45"/>
      <c r="J46" s="45"/>
      <c r="K46" s="45"/>
    </row>
    <row r="47" spans="1:11" x14ac:dyDescent="0.2">
      <c r="A47" s="44">
        <v>70</v>
      </c>
      <c r="B47" s="45">
        <v>14.77</v>
      </c>
      <c r="C47" s="45">
        <v>2.4500000000000002</v>
      </c>
      <c r="D47" s="45"/>
      <c r="E47" s="45"/>
      <c r="F47" s="45"/>
      <c r="G47" s="45">
        <v>14.77</v>
      </c>
      <c r="H47" s="45">
        <v>2.4500000000000002</v>
      </c>
      <c r="I47" s="45"/>
      <c r="J47" s="45"/>
      <c r="K47" s="45"/>
    </row>
    <row r="48" spans="1:11" x14ac:dyDescent="0.2">
      <c r="A48" s="44">
        <v>71</v>
      </c>
      <c r="B48" s="45">
        <v>14.16</v>
      </c>
      <c r="C48" s="45">
        <v>2.44</v>
      </c>
      <c r="D48" s="45"/>
      <c r="E48" s="45"/>
      <c r="F48" s="45"/>
      <c r="G48" s="45">
        <v>14.16</v>
      </c>
      <c r="H48" s="45">
        <v>2.44</v>
      </c>
      <c r="I48" s="45"/>
      <c r="J48" s="45"/>
      <c r="K48" s="45"/>
    </row>
    <row r="49" spans="1:11" x14ac:dyDescent="0.2">
      <c r="A49" s="44">
        <v>72</v>
      </c>
      <c r="B49" s="45">
        <v>13.55</v>
      </c>
      <c r="C49" s="45">
        <v>2.4300000000000002</v>
      </c>
      <c r="D49" s="45"/>
      <c r="E49" s="45"/>
      <c r="F49" s="45"/>
      <c r="G49" s="45">
        <v>13.55</v>
      </c>
      <c r="H49" s="45">
        <v>2.4300000000000002</v>
      </c>
      <c r="I49" s="45"/>
      <c r="J49" s="45"/>
      <c r="K49" s="45"/>
    </row>
    <row r="50" spans="1:11" x14ac:dyDescent="0.2">
      <c r="A50" s="44">
        <v>73</v>
      </c>
      <c r="B50" s="45">
        <v>12.95</v>
      </c>
      <c r="C50" s="45">
        <v>2.42</v>
      </c>
      <c r="D50" s="45"/>
      <c r="E50" s="45">
        <v>2.2599999999999998</v>
      </c>
      <c r="F50" s="45">
        <v>0.56000000000000005</v>
      </c>
      <c r="G50" s="45">
        <v>12.95</v>
      </c>
      <c r="H50" s="45">
        <v>2.42</v>
      </c>
      <c r="I50" s="45"/>
      <c r="J50" s="45">
        <v>1.94</v>
      </c>
      <c r="K50" s="45">
        <v>0.56000000000000005</v>
      </c>
    </row>
    <row r="51" spans="1:11" x14ac:dyDescent="0.2">
      <c r="A51" s="44">
        <v>74</v>
      </c>
      <c r="B51" s="45">
        <v>12.35</v>
      </c>
      <c r="C51" s="45">
        <v>2.2999999999999998</v>
      </c>
      <c r="D51" s="45"/>
      <c r="E51" s="45">
        <v>2.0699999999999998</v>
      </c>
      <c r="F51" s="45">
        <v>0.51</v>
      </c>
      <c r="G51" s="45">
        <v>12.35</v>
      </c>
      <c r="H51" s="45">
        <v>2.2999999999999998</v>
      </c>
      <c r="I51" s="45"/>
      <c r="J51" s="45">
        <v>1.78</v>
      </c>
      <c r="K51" s="45">
        <v>0.51</v>
      </c>
    </row>
    <row r="52" spans="1:11" x14ac:dyDescent="0.2">
      <c r="A52" s="44">
        <v>75</v>
      </c>
      <c r="B52" s="45">
        <v>11.75</v>
      </c>
      <c r="C52" s="45">
        <v>2.19</v>
      </c>
      <c r="D52" s="45"/>
      <c r="E52" s="45">
        <v>1.89</v>
      </c>
      <c r="F52" s="45">
        <v>0.46</v>
      </c>
      <c r="G52" s="45">
        <v>11.75</v>
      </c>
      <c r="H52" s="45">
        <v>2.19</v>
      </c>
      <c r="I52" s="45"/>
      <c r="J52" s="45">
        <v>1.63</v>
      </c>
      <c r="K52" s="45">
        <v>0.46</v>
      </c>
    </row>
    <row r="53" spans="1:11" x14ac:dyDescent="0.2">
      <c r="A53" s="44">
        <v>76</v>
      </c>
      <c r="B53" s="45">
        <v>11.16</v>
      </c>
      <c r="C53" s="45">
        <v>2.16</v>
      </c>
      <c r="D53" s="45"/>
      <c r="E53" s="45">
        <v>1.74</v>
      </c>
      <c r="F53" s="45">
        <v>0.42</v>
      </c>
      <c r="G53" s="45">
        <v>11.16</v>
      </c>
      <c r="H53" s="45">
        <v>2.16</v>
      </c>
      <c r="I53" s="45"/>
      <c r="J53" s="45">
        <v>1.48</v>
      </c>
      <c r="K53" s="45">
        <v>0.42</v>
      </c>
    </row>
    <row r="54" spans="1:11" x14ac:dyDescent="0.2">
      <c r="A54" s="44">
        <v>77</v>
      </c>
      <c r="B54" s="45">
        <v>10.58</v>
      </c>
      <c r="C54" s="45">
        <v>2.13</v>
      </c>
      <c r="D54" s="45"/>
      <c r="E54" s="45">
        <v>1.59</v>
      </c>
      <c r="F54" s="45">
        <v>0.39</v>
      </c>
      <c r="G54" s="45">
        <v>10.58</v>
      </c>
      <c r="H54" s="45">
        <v>2.13</v>
      </c>
      <c r="I54" s="45"/>
      <c r="J54" s="45">
        <v>1.35</v>
      </c>
      <c r="K54" s="45">
        <v>0.39</v>
      </c>
    </row>
    <row r="55" spans="1:11" x14ac:dyDescent="0.2">
      <c r="A55" s="44">
        <v>78</v>
      </c>
      <c r="B55" s="45">
        <v>10.01</v>
      </c>
      <c r="C55" s="45">
        <v>2.09</v>
      </c>
      <c r="D55" s="45"/>
      <c r="E55" s="45">
        <v>1.44</v>
      </c>
      <c r="F55" s="45">
        <v>0.35</v>
      </c>
      <c r="G55" s="45">
        <v>10.01</v>
      </c>
      <c r="H55" s="45">
        <v>2.09</v>
      </c>
      <c r="I55" s="45"/>
      <c r="J55" s="45">
        <v>1.22</v>
      </c>
      <c r="K55" s="45">
        <v>0.35</v>
      </c>
    </row>
    <row r="56" spans="1:11" x14ac:dyDescent="0.2">
      <c r="A56" s="44">
        <v>79</v>
      </c>
      <c r="B56" s="45">
        <v>9.4499999999999993</v>
      </c>
      <c r="C56" s="45">
        <v>1.95</v>
      </c>
      <c r="D56" s="45"/>
      <c r="E56" s="45">
        <v>1.3</v>
      </c>
      <c r="F56" s="45">
        <v>0.31</v>
      </c>
      <c r="G56" s="45">
        <v>9.4499999999999993</v>
      </c>
      <c r="H56" s="45">
        <v>1.95</v>
      </c>
      <c r="I56" s="45"/>
      <c r="J56" s="45">
        <v>1.1000000000000001</v>
      </c>
      <c r="K56" s="45">
        <v>0.31</v>
      </c>
    </row>
    <row r="57" spans="1:11" x14ac:dyDescent="0.2">
      <c r="A57" s="44">
        <v>80</v>
      </c>
      <c r="B57" s="45">
        <v>8.89</v>
      </c>
      <c r="C57" s="45">
        <v>1.8</v>
      </c>
      <c r="D57" s="45"/>
      <c r="E57" s="45">
        <v>1.1599999999999999</v>
      </c>
      <c r="F57" s="45">
        <v>0.28000000000000003</v>
      </c>
      <c r="G57" s="45">
        <v>8.89</v>
      </c>
      <c r="H57" s="45">
        <v>1.8</v>
      </c>
      <c r="I57" s="45"/>
      <c r="J57" s="45">
        <v>0.98</v>
      </c>
      <c r="K57" s="45">
        <v>0.28000000000000003</v>
      </c>
    </row>
    <row r="58" spans="1:11" x14ac:dyDescent="0.2">
      <c r="A58" s="44">
        <v>81</v>
      </c>
      <c r="B58" s="45">
        <v>8.34</v>
      </c>
      <c r="C58" s="45">
        <v>1.76</v>
      </c>
      <c r="D58" s="45"/>
      <c r="E58" s="45">
        <v>1.04</v>
      </c>
      <c r="F58" s="45">
        <v>0.25</v>
      </c>
      <c r="G58" s="45">
        <v>8.34</v>
      </c>
      <c r="H58" s="45">
        <v>1.76</v>
      </c>
      <c r="I58" s="45"/>
      <c r="J58" s="45">
        <v>0.88</v>
      </c>
      <c r="K58" s="45">
        <v>0.25</v>
      </c>
    </row>
    <row r="59" spans="1:11" x14ac:dyDescent="0.2">
      <c r="A59" s="44">
        <v>82</v>
      </c>
      <c r="B59" s="45">
        <v>7.79</v>
      </c>
      <c r="C59" s="45">
        <v>1.71</v>
      </c>
      <c r="D59" s="45"/>
      <c r="E59" s="45">
        <v>0.93</v>
      </c>
      <c r="F59" s="45">
        <v>0.22</v>
      </c>
      <c r="G59" s="45">
        <v>7.79</v>
      </c>
      <c r="H59" s="45">
        <v>1.71</v>
      </c>
      <c r="I59" s="45"/>
      <c r="J59" s="45">
        <v>0.78</v>
      </c>
      <c r="K59" s="45">
        <v>0.22</v>
      </c>
    </row>
    <row r="60" spans="1:11" x14ac:dyDescent="0.2">
      <c r="A60" s="44">
        <v>83</v>
      </c>
      <c r="B60" s="45">
        <v>7.26</v>
      </c>
      <c r="C60" s="45">
        <v>1.66</v>
      </c>
      <c r="D60" s="45"/>
      <c r="E60" s="45">
        <v>0.82</v>
      </c>
      <c r="F60" s="45">
        <v>0.2</v>
      </c>
      <c r="G60" s="45">
        <v>7.26</v>
      </c>
      <c r="H60" s="45">
        <v>1.66</v>
      </c>
      <c r="I60" s="45"/>
      <c r="J60" s="45">
        <v>0.68</v>
      </c>
      <c r="K60" s="45">
        <v>0.2</v>
      </c>
    </row>
    <row r="61" spans="1:11" x14ac:dyDescent="0.2">
      <c r="A61" s="44">
        <v>84</v>
      </c>
      <c r="B61" s="45">
        <v>6.75</v>
      </c>
      <c r="C61" s="45">
        <v>1.43</v>
      </c>
      <c r="D61" s="45"/>
      <c r="E61" s="45">
        <v>0.71</v>
      </c>
      <c r="F61" s="45">
        <v>0.17</v>
      </c>
      <c r="G61" s="45">
        <v>6.75</v>
      </c>
      <c r="H61" s="45">
        <v>1.43</v>
      </c>
      <c r="I61" s="45"/>
      <c r="J61" s="45">
        <v>0.6</v>
      </c>
      <c r="K61" s="45">
        <v>0.17</v>
      </c>
    </row>
    <row r="62" spans="1:11" x14ac:dyDescent="0.2">
      <c r="A62" s="44">
        <v>85</v>
      </c>
      <c r="B62" s="45">
        <v>6.25</v>
      </c>
      <c r="C62" s="45">
        <v>1.2</v>
      </c>
      <c r="D62" s="45"/>
      <c r="E62" s="45">
        <v>0.61</v>
      </c>
      <c r="F62" s="45">
        <v>0.15</v>
      </c>
      <c r="G62" s="45">
        <v>6.25</v>
      </c>
      <c r="H62" s="45">
        <v>1.2</v>
      </c>
      <c r="I62" s="45"/>
      <c r="J62" s="45">
        <v>0.52</v>
      </c>
      <c r="K62" s="45">
        <v>0.15</v>
      </c>
    </row>
    <row r="63" spans="1:11" x14ac:dyDescent="0.2">
      <c r="A63" s="44">
        <v>86</v>
      </c>
      <c r="B63" s="45">
        <v>5.78</v>
      </c>
      <c r="C63" s="45">
        <v>1.1499999999999999</v>
      </c>
      <c r="D63" s="45"/>
      <c r="E63" s="45">
        <v>0.54</v>
      </c>
      <c r="F63" s="45">
        <v>0.13</v>
      </c>
      <c r="G63" s="45">
        <v>5.78</v>
      </c>
      <c r="H63" s="45">
        <v>1.1499999999999999</v>
      </c>
      <c r="I63" s="45"/>
      <c r="J63" s="45">
        <v>0.45</v>
      </c>
      <c r="K63" s="45">
        <v>0.13</v>
      </c>
    </row>
    <row r="64" spans="1:11" x14ac:dyDescent="0.2">
      <c r="A64" s="44">
        <v>87</v>
      </c>
      <c r="B64" s="45">
        <v>5.34</v>
      </c>
      <c r="C64" s="45">
        <v>1.0900000000000001</v>
      </c>
      <c r="D64" s="45"/>
      <c r="E64" s="45">
        <v>0.47</v>
      </c>
      <c r="F64" s="45">
        <v>0.11</v>
      </c>
      <c r="G64" s="45">
        <v>5.34</v>
      </c>
      <c r="H64" s="45">
        <v>1.0900000000000001</v>
      </c>
      <c r="I64" s="45"/>
      <c r="J64" s="45">
        <v>0.39</v>
      </c>
      <c r="K64" s="45">
        <v>0.11</v>
      </c>
    </row>
    <row r="65" spans="1:11" x14ac:dyDescent="0.2">
      <c r="A65" s="44">
        <v>88</v>
      </c>
      <c r="B65" s="45">
        <v>4.92</v>
      </c>
      <c r="C65" s="45">
        <v>1.03</v>
      </c>
      <c r="D65" s="45"/>
      <c r="E65" s="45">
        <v>0.4</v>
      </c>
      <c r="F65" s="45">
        <v>0.09</v>
      </c>
      <c r="G65" s="45">
        <v>4.92</v>
      </c>
      <c r="H65" s="45">
        <v>1.03</v>
      </c>
      <c r="I65" s="45"/>
      <c r="J65" s="45">
        <v>0.34</v>
      </c>
      <c r="K65" s="45">
        <v>0.09</v>
      </c>
    </row>
    <row r="66" spans="1:11" x14ac:dyDescent="0.2">
      <c r="A66" s="44">
        <v>89</v>
      </c>
      <c r="B66" s="45">
        <v>4.53</v>
      </c>
      <c r="C66" s="45">
        <v>0.97</v>
      </c>
      <c r="D66" s="45"/>
      <c r="E66" s="45">
        <v>0.35</v>
      </c>
      <c r="F66" s="45">
        <v>0.08</v>
      </c>
      <c r="G66" s="45">
        <v>4.53</v>
      </c>
      <c r="H66" s="45">
        <v>0.97</v>
      </c>
      <c r="I66" s="45"/>
      <c r="J66" s="45">
        <v>0.28999999999999998</v>
      </c>
      <c r="K66" s="45">
        <v>0.08</v>
      </c>
    </row>
    <row r="67" spans="1:11" x14ac:dyDescent="0.2">
      <c r="A67" s="44">
        <v>90</v>
      </c>
      <c r="B67" s="45">
        <v>4.1500000000000004</v>
      </c>
      <c r="C67" s="45">
        <v>0.91</v>
      </c>
      <c r="D67" s="45"/>
      <c r="E67" s="45">
        <v>0.3</v>
      </c>
      <c r="F67" s="45">
        <v>7.0000000000000007E-2</v>
      </c>
      <c r="G67" s="45">
        <v>4.1500000000000004</v>
      </c>
      <c r="H67" s="45">
        <v>0.91</v>
      </c>
      <c r="I67" s="45"/>
      <c r="J67" s="45">
        <v>0.25</v>
      </c>
      <c r="K67" s="45">
        <v>7.0000000000000007E-2</v>
      </c>
    </row>
    <row r="68" spans="1:11" x14ac:dyDescent="0.2">
      <c r="A68" s="44">
        <v>91</v>
      </c>
      <c r="B68" s="45">
        <v>3.79</v>
      </c>
      <c r="C68" s="45">
        <v>0.85</v>
      </c>
      <c r="D68" s="45"/>
      <c r="E68" s="45">
        <v>0.26</v>
      </c>
      <c r="F68" s="45">
        <v>0.06</v>
      </c>
      <c r="G68" s="45">
        <v>3.79</v>
      </c>
      <c r="H68" s="45">
        <v>0.85</v>
      </c>
      <c r="I68" s="45"/>
      <c r="J68" s="45">
        <v>0.21</v>
      </c>
      <c r="K68" s="45">
        <v>0.06</v>
      </c>
    </row>
    <row r="69" spans="1:11" x14ac:dyDescent="0.2">
      <c r="A69" s="44">
        <v>92</v>
      </c>
      <c r="B69" s="45">
        <v>3.46</v>
      </c>
      <c r="C69" s="45">
        <v>0.8</v>
      </c>
      <c r="D69" s="45"/>
      <c r="E69" s="45">
        <v>0.22</v>
      </c>
      <c r="F69" s="45">
        <v>0.05</v>
      </c>
      <c r="G69" s="45">
        <v>3.46</v>
      </c>
      <c r="H69" s="45">
        <v>0.8</v>
      </c>
      <c r="I69" s="45"/>
      <c r="J69" s="45">
        <v>0.18</v>
      </c>
      <c r="K69" s="45">
        <v>0.05</v>
      </c>
    </row>
    <row r="70" spans="1:11" x14ac:dyDescent="0.2">
      <c r="A70" s="44">
        <v>93</v>
      </c>
      <c r="B70" s="45">
        <v>3.14</v>
      </c>
      <c r="C70" s="45">
        <v>0.74</v>
      </c>
      <c r="D70" s="45"/>
      <c r="E70" s="45">
        <v>0.18</v>
      </c>
      <c r="F70" s="45">
        <v>0.04</v>
      </c>
      <c r="G70" s="45">
        <v>3.14</v>
      </c>
      <c r="H70" s="45">
        <v>0.74</v>
      </c>
      <c r="I70" s="45"/>
      <c r="J70" s="45">
        <v>0.15</v>
      </c>
      <c r="K70" s="45">
        <v>0.04</v>
      </c>
    </row>
    <row r="71" spans="1:11" x14ac:dyDescent="0.2">
      <c r="A71" s="44">
        <v>94</v>
      </c>
      <c r="B71" s="45">
        <v>2.85</v>
      </c>
      <c r="C71" s="45">
        <v>0.69</v>
      </c>
      <c r="D71" s="45"/>
      <c r="E71" s="45">
        <v>0.15</v>
      </c>
      <c r="F71" s="45">
        <v>0.04</v>
      </c>
      <c r="G71" s="45">
        <v>2.85</v>
      </c>
      <c r="H71" s="45">
        <v>0.69</v>
      </c>
      <c r="I71" s="45"/>
      <c r="J71" s="45">
        <v>0.13</v>
      </c>
      <c r="K71" s="45">
        <v>0.04</v>
      </c>
    </row>
    <row r="72" spans="1:11" x14ac:dyDescent="0.2">
      <c r="A72" s="44">
        <v>95</v>
      </c>
      <c r="B72" s="45">
        <v>2.59</v>
      </c>
      <c r="C72" s="45">
        <v>0.63</v>
      </c>
      <c r="D72" s="45"/>
      <c r="E72" s="45">
        <v>0.13</v>
      </c>
      <c r="F72" s="45">
        <v>0.03</v>
      </c>
      <c r="G72" s="45">
        <v>2.59</v>
      </c>
      <c r="H72" s="45">
        <v>0.63</v>
      </c>
      <c r="I72" s="45"/>
      <c r="J72" s="45">
        <v>0.1</v>
      </c>
      <c r="K72" s="45">
        <v>0.03</v>
      </c>
    </row>
    <row r="73" spans="1:11" x14ac:dyDescent="0.2">
      <c r="A73" s="44">
        <v>96</v>
      </c>
      <c r="B73" s="45">
        <v>2.36</v>
      </c>
      <c r="C73" s="45">
        <v>0.57999999999999996</v>
      </c>
      <c r="D73" s="45"/>
      <c r="E73" s="45">
        <v>0.11</v>
      </c>
      <c r="F73" s="45">
        <v>0.03</v>
      </c>
      <c r="G73" s="45">
        <v>2.36</v>
      </c>
      <c r="H73" s="45">
        <v>0.57999999999999996</v>
      </c>
      <c r="I73" s="45"/>
      <c r="J73" s="45">
        <v>0.09</v>
      </c>
      <c r="K73" s="45">
        <v>0.03</v>
      </c>
    </row>
    <row r="74" spans="1:11" x14ac:dyDescent="0.2">
      <c r="A74" s="44">
        <v>97</v>
      </c>
      <c r="B74" s="45">
        <v>2.16</v>
      </c>
      <c r="C74" s="45">
        <v>0.53</v>
      </c>
      <c r="D74" s="45"/>
      <c r="E74" s="45">
        <v>0.09</v>
      </c>
      <c r="F74" s="45">
        <v>0.02</v>
      </c>
      <c r="G74" s="45">
        <v>2.16</v>
      </c>
      <c r="H74" s="45">
        <v>0.53</v>
      </c>
      <c r="I74" s="45"/>
      <c r="J74" s="45">
        <v>0.08</v>
      </c>
      <c r="K74" s="45">
        <v>0.02</v>
      </c>
    </row>
    <row r="75" spans="1:11" x14ac:dyDescent="0.2">
      <c r="A75" s="44">
        <v>98</v>
      </c>
      <c r="B75" s="45">
        <v>1.99</v>
      </c>
      <c r="C75" s="45">
        <v>0.48</v>
      </c>
      <c r="D75" s="45"/>
      <c r="E75" s="45">
        <v>0.08</v>
      </c>
      <c r="F75" s="45">
        <v>0.02</v>
      </c>
      <c r="G75" s="45">
        <v>1.99</v>
      </c>
      <c r="H75" s="45">
        <v>0.48</v>
      </c>
      <c r="I75" s="45"/>
      <c r="J75" s="45">
        <v>0.06</v>
      </c>
      <c r="K75" s="45">
        <v>0.02</v>
      </c>
    </row>
  </sheetData>
  <sheetProtection algorithmName="SHA-512" hashValue="g6YBuq2AkkmZW8OJa3sUG6rwO4HYc/FC5VsDIIte8NMo3GIFvF+1/JgAXKIKcLlEa8tgNdN6NcbEi4zCGN2ghA==" saltValue="ti7DiMaOKngFu16wqMpcMA==" spinCount="100000" sheet="1" objects="1" scenarios="1"/>
  <conditionalFormatting sqref="A6:A21">
    <cfRule type="expression" dxfId="875" priority="11" stopIfTrue="1">
      <formula>MOD(ROW(),2)=0</formula>
    </cfRule>
    <cfRule type="expression" dxfId="874" priority="12" stopIfTrue="1">
      <formula>MOD(ROW(),2)&lt;&gt;0</formula>
    </cfRule>
  </conditionalFormatting>
  <conditionalFormatting sqref="A26:A75">
    <cfRule type="expression" dxfId="873" priority="15" stopIfTrue="1">
      <formula>MOD(ROW(),2)=0</formula>
    </cfRule>
    <cfRule type="expression" dxfId="872" priority="16" stopIfTrue="1">
      <formula>MOD(ROW(),2)&lt;&gt;0</formula>
    </cfRule>
  </conditionalFormatting>
  <conditionalFormatting sqref="B18:B19">
    <cfRule type="expression" dxfId="871" priority="1" stopIfTrue="1">
      <formula>MOD(ROW(),2)=0</formula>
    </cfRule>
    <cfRule type="expression" dxfId="870" priority="2" stopIfTrue="1">
      <formula>MOD(ROW(),2)&lt;&gt;0</formula>
    </cfRule>
  </conditionalFormatting>
  <conditionalFormatting sqref="B6:K17 C18:K19 B20:K21">
    <cfRule type="expression" dxfId="869" priority="13" stopIfTrue="1">
      <formula>MOD(ROW(),2)=0</formula>
    </cfRule>
    <cfRule type="expression" dxfId="868" priority="14" stopIfTrue="1">
      <formula>MOD(ROW(),2)&lt;&gt;0</formula>
    </cfRule>
  </conditionalFormatting>
  <conditionalFormatting sqref="B26:K75">
    <cfRule type="expression" dxfId="867" priority="17" stopIfTrue="1">
      <formula>MOD(ROW(),2)=0</formula>
    </cfRule>
    <cfRule type="expression" dxfId="866" priority="18" stopIfTrue="1">
      <formula>MOD(ROW(),2)&lt;&gt;0</formula>
    </cfRule>
  </conditionalFormatting>
  <pageMargins left="0.7" right="0.7" top="0.75" bottom="0.75" header="0.3" footer="0.3"/>
  <tableParts count="1">
    <tablePart r:id="rId1"/>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C6AD3-4B2A-4D90-87C6-EDCDD7151049}">
  <sheetPr codeName="Sheet28"/>
  <dimension ref="A1:K105"/>
  <sheetViews>
    <sheetView showGridLines="0" workbookViewId="0">
      <selection activeCell="A6" sqref="A6"/>
    </sheetView>
  </sheetViews>
  <sheetFormatPr defaultRowHeight="12.75" x14ac:dyDescent="0.2"/>
  <cols>
    <col min="1" max="1" width="31.5703125" customWidth="1"/>
    <col min="2" max="11" width="22.5703125" customWidth="1"/>
  </cols>
  <sheetData>
    <row r="1" spans="1:11" s="1" customFormat="1" ht="20.25" x14ac:dyDescent="0.3">
      <c r="A1" s="2" t="s">
        <v>0</v>
      </c>
    </row>
    <row r="2" spans="1:11" s="1" customFormat="1" ht="15.75" x14ac:dyDescent="0.25">
      <c r="A2" s="30" t="s">
        <v>1</v>
      </c>
      <c r="B2" s="3" t="str">
        <f>wb_title</f>
        <v>PCSPS_EW - Consolidated Factor Spreadsheet</v>
      </c>
    </row>
    <row r="3" spans="1:11" s="1" customFormat="1" ht="15.75" x14ac:dyDescent="0.25">
      <c r="A3" s="30" t="s">
        <v>2</v>
      </c>
      <c r="B3" s="3" t="str">
        <f>TABLE_FACTOR_TYPE_1 &amp; " - x-" &amp; TABLE_SERIES_NUMBER_1</f>
        <v>Pensioner CE - x-304</v>
      </c>
    </row>
    <row r="6" spans="1:11" x14ac:dyDescent="0.2">
      <c r="A6" s="41" t="s">
        <v>540</v>
      </c>
      <c r="B6" s="49" t="s">
        <v>541</v>
      </c>
      <c r="C6" s="49"/>
      <c r="D6" s="49"/>
      <c r="E6" s="49"/>
      <c r="F6" s="49"/>
      <c r="G6" s="49"/>
      <c r="H6" s="49"/>
      <c r="I6" s="49"/>
      <c r="J6" s="49"/>
      <c r="K6" s="49"/>
    </row>
    <row r="7" spans="1:11" x14ac:dyDescent="0.2">
      <c r="A7" s="41" t="s">
        <v>542</v>
      </c>
      <c r="B7" s="49" t="s">
        <v>32</v>
      </c>
      <c r="C7" s="49"/>
      <c r="D7" s="49"/>
      <c r="E7" s="49"/>
      <c r="F7" s="49"/>
      <c r="G7" s="49"/>
      <c r="H7" s="49"/>
      <c r="I7" s="49"/>
      <c r="J7" s="49"/>
      <c r="K7" s="49"/>
    </row>
    <row r="8" spans="1:11" x14ac:dyDescent="0.2">
      <c r="A8" s="41" t="s">
        <v>112</v>
      </c>
      <c r="B8" s="49" t="s">
        <v>197</v>
      </c>
      <c r="C8" s="49"/>
      <c r="D8" s="49"/>
      <c r="E8" s="49"/>
      <c r="F8" s="49"/>
      <c r="G8" s="49"/>
      <c r="H8" s="49"/>
      <c r="I8" s="49"/>
      <c r="J8" s="49"/>
      <c r="K8" s="49"/>
    </row>
    <row r="9" spans="1:11" x14ac:dyDescent="0.2">
      <c r="A9" s="41" t="s">
        <v>113</v>
      </c>
      <c r="B9" s="49" t="s">
        <v>190</v>
      </c>
      <c r="C9" s="49"/>
      <c r="D9" s="49"/>
      <c r="E9" s="49"/>
      <c r="F9" s="49"/>
      <c r="G9" s="49"/>
      <c r="H9" s="49"/>
      <c r="I9" s="49"/>
      <c r="J9" s="49"/>
      <c r="K9" s="49"/>
    </row>
    <row r="10" spans="1:11" x14ac:dyDescent="0.2">
      <c r="A10" s="41" t="s">
        <v>6</v>
      </c>
      <c r="B10" s="49" t="s">
        <v>194</v>
      </c>
      <c r="C10" s="49"/>
      <c r="D10" s="49"/>
      <c r="E10" s="49"/>
      <c r="F10" s="49"/>
      <c r="G10" s="49"/>
      <c r="H10" s="49"/>
      <c r="I10" s="49"/>
      <c r="J10" s="49"/>
      <c r="K10" s="49"/>
    </row>
    <row r="11" spans="1:11" x14ac:dyDescent="0.2">
      <c r="A11" s="41" t="s">
        <v>114</v>
      </c>
      <c r="B11" s="49" t="s">
        <v>128</v>
      </c>
      <c r="C11" s="49"/>
      <c r="D11" s="49"/>
      <c r="E11" s="49"/>
      <c r="F11" s="49"/>
      <c r="G11" s="49"/>
      <c r="H11" s="49"/>
      <c r="I11" s="49"/>
      <c r="J11" s="49"/>
      <c r="K11" s="49"/>
    </row>
    <row r="12" spans="1:11" x14ac:dyDescent="0.2">
      <c r="A12" s="41" t="s">
        <v>115</v>
      </c>
      <c r="B12" s="49" t="s">
        <v>129</v>
      </c>
      <c r="C12" s="49"/>
      <c r="D12" s="49"/>
      <c r="E12" s="49"/>
      <c r="F12" s="49"/>
      <c r="G12" s="49"/>
      <c r="H12" s="49"/>
      <c r="I12" s="49"/>
      <c r="J12" s="49"/>
      <c r="K12" s="49"/>
    </row>
    <row r="13" spans="1:11" x14ac:dyDescent="0.2">
      <c r="A13" s="41" t="s">
        <v>543</v>
      </c>
      <c r="B13" s="49">
        <v>1</v>
      </c>
      <c r="C13" s="49"/>
      <c r="D13" s="49"/>
      <c r="E13" s="49"/>
      <c r="F13" s="49"/>
      <c r="G13" s="49"/>
      <c r="H13" s="49"/>
      <c r="I13" s="49"/>
      <c r="J13" s="49"/>
      <c r="K13" s="49"/>
    </row>
    <row r="14" spans="1:11" x14ac:dyDescent="0.2">
      <c r="A14" s="41" t="s">
        <v>117</v>
      </c>
      <c r="B14" s="49">
        <v>304</v>
      </c>
      <c r="C14" s="49"/>
      <c r="D14" s="49"/>
      <c r="E14" s="49"/>
      <c r="F14" s="49"/>
      <c r="G14" s="49"/>
      <c r="H14" s="49"/>
      <c r="I14" s="49"/>
      <c r="J14" s="49"/>
      <c r="K14" s="49"/>
    </row>
    <row r="15" spans="1:11" x14ac:dyDescent="0.2">
      <c r="A15" s="41" t="s">
        <v>544</v>
      </c>
      <c r="B15" s="49" t="s">
        <v>201</v>
      </c>
      <c r="C15" s="49"/>
      <c r="D15" s="49"/>
      <c r="E15" s="49"/>
      <c r="F15" s="49"/>
      <c r="G15" s="49"/>
      <c r="H15" s="49"/>
      <c r="I15" s="49"/>
      <c r="J15" s="49"/>
      <c r="K15" s="49"/>
    </row>
    <row r="16" spans="1:11" x14ac:dyDescent="0.2">
      <c r="A16" s="41" t="s">
        <v>119</v>
      </c>
      <c r="B16" s="49" t="s">
        <v>202</v>
      </c>
      <c r="C16" s="49"/>
      <c r="D16" s="49"/>
      <c r="E16" s="49"/>
      <c r="F16" s="49"/>
      <c r="G16" s="49"/>
      <c r="H16" s="49"/>
      <c r="I16" s="49"/>
      <c r="J16" s="49"/>
      <c r="K16" s="49"/>
    </row>
    <row r="17" spans="1:11" x14ac:dyDescent="0.2">
      <c r="A17" s="42" t="s">
        <v>545</v>
      </c>
      <c r="B17" s="49"/>
      <c r="C17" s="49"/>
      <c r="D17" s="49"/>
      <c r="E17" s="49"/>
      <c r="F17" s="49"/>
      <c r="G17" s="49"/>
      <c r="H17" s="49"/>
      <c r="I17" s="49"/>
      <c r="J17" s="49"/>
      <c r="K17" s="49"/>
    </row>
    <row r="18" spans="1:11" x14ac:dyDescent="0.2">
      <c r="A18" s="41" t="s">
        <v>121</v>
      </c>
      <c r="B18" s="50">
        <v>46171</v>
      </c>
      <c r="C18" s="50"/>
      <c r="D18" s="50"/>
      <c r="E18" s="50"/>
      <c r="F18" s="50"/>
      <c r="G18" s="50"/>
      <c r="H18" s="50"/>
      <c r="I18" s="50"/>
      <c r="J18" s="50"/>
      <c r="K18" s="50"/>
    </row>
    <row r="19" spans="1:11" x14ac:dyDescent="0.2">
      <c r="A19" s="41" t="s">
        <v>122</v>
      </c>
      <c r="B19" s="50">
        <v>46161</v>
      </c>
      <c r="C19" s="49"/>
      <c r="D19" s="49"/>
      <c r="E19" s="49"/>
      <c r="F19" s="49"/>
      <c r="G19" s="49"/>
      <c r="H19" s="49"/>
      <c r="I19" s="49"/>
      <c r="J19" s="49"/>
      <c r="K19" s="49"/>
    </row>
    <row r="20" spans="1:11" x14ac:dyDescent="0.2">
      <c r="A20" s="41" t="s">
        <v>123</v>
      </c>
      <c r="B20" s="49" t="s">
        <v>132</v>
      </c>
      <c r="C20" s="49"/>
      <c r="D20" s="49"/>
      <c r="E20" s="49"/>
      <c r="F20" s="49"/>
      <c r="G20" s="49"/>
      <c r="H20" s="49"/>
      <c r="I20" s="49"/>
      <c r="J20" s="49"/>
      <c r="K20" s="49"/>
    </row>
    <row r="21" spans="1:11" x14ac:dyDescent="0.2">
      <c r="A21" s="41" t="s">
        <v>546</v>
      </c>
      <c r="B21" s="49" t="s">
        <v>45</v>
      </c>
      <c r="C21" s="49"/>
      <c r="D21" s="49"/>
      <c r="E21" s="49"/>
      <c r="F21" s="49"/>
      <c r="G21" s="49"/>
      <c r="H21" s="49"/>
      <c r="I21" s="49"/>
      <c r="J21" s="49"/>
      <c r="K21" s="49"/>
    </row>
    <row r="23" spans="1:11" x14ac:dyDescent="0.2">
      <c r="A23" s="23" t="str">
        <f>HYPERLINK("#'Factor List'!A1", "Back to Factor List")</f>
        <v>Back to Factor List</v>
      </c>
      <c r="B23" s="23" t="str">
        <f>HYPERLINK("#'Assumptions'!A1", "Assumptions")</f>
        <v>Assumptions</v>
      </c>
    </row>
    <row r="26" spans="1:11" s="55" customFormat="1" ht="38.25" x14ac:dyDescent="0.2">
      <c r="A26" s="54" t="s">
        <v>174</v>
      </c>
      <c r="B26" s="54" t="s">
        <v>569</v>
      </c>
      <c r="C26" s="54" t="s">
        <v>570</v>
      </c>
      <c r="D26" s="54" t="s">
        <v>581</v>
      </c>
      <c r="E26" s="54" t="s">
        <v>577</v>
      </c>
      <c r="F26" s="54" t="s">
        <v>578</v>
      </c>
      <c r="G26" s="54" t="s">
        <v>573</v>
      </c>
      <c r="H26" s="54" t="s">
        <v>574</v>
      </c>
      <c r="I26" s="54" t="s">
        <v>582</v>
      </c>
      <c r="J26" s="54" t="s">
        <v>579</v>
      </c>
      <c r="K26" s="54" t="s">
        <v>580</v>
      </c>
    </row>
    <row r="27" spans="1:11" x14ac:dyDescent="0.2">
      <c r="A27" s="44">
        <v>20</v>
      </c>
      <c r="B27" s="45">
        <v>37.1</v>
      </c>
      <c r="C27" s="45">
        <v>1.35</v>
      </c>
      <c r="D27" s="45">
        <v>0</v>
      </c>
      <c r="E27" s="45"/>
      <c r="F27" s="45"/>
      <c r="G27" s="45">
        <v>37.1</v>
      </c>
      <c r="H27" s="45">
        <v>1.35</v>
      </c>
      <c r="I27" s="45">
        <v>0</v>
      </c>
      <c r="J27" s="45"/>
      <c r="K27" s="45"/>
    </row>
    <row r="28" spans="1:11" x14ac:dyDescent="0.2">
      <c r="A28" s="44">
        <v>21</v>
      </c>
      <c r="B28" s="45">
        <v>36.82</v>
      </c>
      <c r="C28" s="45">
        <v>1.38</v>
      </c>
      <c r="D28" s="45">
        <v>0</v>
      </c>
      <c r="E28" s="45"/>
      <c r="F28" s="45"/>
      <c r="G28" s="45">
        <v>36.82</v>
      </c>
      <c r="H28" s="45">
        <v>1.38</v>
      </c>
      <c r="I28" s="45">
        <v>0</v>
      </c>
      <c r="J28" s="45"/>
      <c r="K28" s="45"/>
    </row>
    <row r="29" spans="1:11" x14ac:dyDescent="0.2">
      <c r="A29" s="44">
        <v>22</v>
      </c>
      <c r="B29" s="45">
        <v>36.54</v>
      </c>
      <c r="C29" s="45">
        <v>1.4</v>
      </c>
      <c r="D29" s="45">
        <v>0</v>
      </c>
      <c r="E29" s="45"/>
      <c r="F29" s="45"/>
      <c r="G29" s="45">
        <v>36.54</v>
      </c>
      <c r="H29" s="45">
        <v>1.4</v>
      </c>
      <c r="I29" s="45">
        <v>0</v>
      </c>
      <c r="J29" s="45"/>
      <c r="K29" s="45"/>
    </row>
    <row r="30" spans="1:11" x14ac:dyDescent="0.2">
      <c r="A30" s="44">
        <v>23</v>
      </c>
      <c r="B30" s="45">
        <v>36.24</v>
      </c>
      <c r="C30" s="45">
        <v>1.43</v>
      </c>
      <c r="D30" s="45">
        <v>0</v>
      </c>
      <c r="E30" s="45"/>
      <c r="F30" s="45"/>
      <c r="G30" s="45">
        <v>36.24</v>
      </c>
      <c r="H30" s="45">
        <v>1.43</v>
      </c>
      <c r="I30" s="45">
        <v>0</v>
      </c>
      <c r="J30" s="45"/>
      <c r="K30" s="45"/>
    </row>
    <row r="31" spans="1:11" x14ac:dyDescent="0.2">
      <c r="A31" s="44">
        <v>24</v>
      </c>
      <c r="B31" s="45">
        <v>35.950000000000003</v>
      </c>
      <c r="C31" s="45">
        <v>1.45</v>
      </c>
      <c r="D31" s="45">
        <v>0</v>
      </c>
      <c r="E31" s="45"/>
      <c r="F31" s="45"/>
      <c r="G31" s="45">
        <v>35.950000000000003</v>
      </c>
      <c r="H31" s="45">
        <v>1.45</v>
      </c>
      <c r="I31" s="45">
        <v>0</v>
      </c>
      <c r="J31" s="45"/>
      <c r="K31" s="45"/>
    </row>
    <row r="32" spans="1:11" x14ac:dyDescent="0.2">
      <c r="A32" s="44">
        <v>25</v>
      </c>
      <c r="B32" s="45">
        <v>35.64</v>
      </c>
      <c r="C32" s="45">
        <v>1.48</v>
      </c>
      <c r="D32" s="45">
        <v>0</v>
      </c>
      <c r="E32" s="45"/>
      <c r="F32" s="45"/>
      <c r="G32" s="45">
        <v>35.64</v>
      </c>
      <c r="H32" s="45">
        <v>1.48</v>
      </c>
      <c r="I32" s="45">
        <v>0</v>
      </c>
      <c r="J32" s="45"/>
      <c r="K32" s="45"/>
    </row>
    <row r="33" spans="1:11" x14ac:dyDescent="0.2">
      <c r="A33" s="44">
        <v>26</v>
      </c>
      <c r="B33" s="45">
        <v>35.33</v>
      </c>
      <c r="C33" s="45">
        <v>1.5</v>
      </c>
      <c r="D33" s="45">
        <v>0</v>
      </c>
      <c r="E33" s="45"/>
      <c r="F33" s="45"/>
      <c r="G33" s="45">
        <v>35.33</v>
      </c>
      <c r="H33" s="45">
        <v>1.5</v>
      </c>
      <c r="I33" s="45">
        <v>0</v>
      </c>
      <c r="J33" s="45"/>
      <c r="K33" s="45"/>
    </row>
    <row r="34" spans="1:11" x14ac:dyDescent="0.2">
      <c r="A34" s="44">
        <v>27</v>
      </c>
      <c r="B34" s="45">
        <v>35.01</v>
      </c>
      <c r="C34" s="45">
        <v>1.53</v>
      </c>
      <c r="D34" s="45">
        <v>0</v>
      </c>
      <c r="E34" s="45"/>
      <c r="F34" s="45"/>
      <c r="G34" s="45">
        <v>35.01</v>
      </c>
      <c r="H34" s="45">
        <v>1.53</v>
      </c>
      <c r="I34" s="45">
        <v>0</v>
      </c>
      <c r="J34" s="45"/>
      <c r="K34" s="45"/>
    </row>
    <row r="35" spans="1:11" x14ac:dyDescent="0.2">
      <c r="A35" s="44">
        <v>28</v>
      </c>
      <c r="B35" s="45">
        <v>34.69</v>
      </c>
      <c r="C35" s="45">
        <v>1.56</v>
      </c>
      <c r="D35" s="45">
        <v>0</v>
      </c>
      <c r="E35" s="45"/>
      <c r="F35" s="45"/>
      <c r="G35" s="45">
        <v>34.69</v>
      </c>
      <c r="H35" s="45">
        <v>1.56</v>
      </c>
      <c r="I35" s="45">
        <v>0</v>
      </c>
      <c r="J35" s="45"/>
      <c r="K35" s="45"/>
    </row>
    <row r="36" spans="1:11" x14ac:dyDescent="0.2">
      <c r="A36" s="44">
        <v>29</v>
      </c>
      <c r="B36" s="45">
        <v>34.36</v>
      </c>
      <c r="C36" s="45">
        <v>1.58</v>
      </c>
      <c r="D36" s="45">
        <v>0</v>
      </c>
      <c r="E36" s="45"/>
      <c r="F36" s="45"/>
      <c r="G36" s="45">
        <v>34.36</v>
      </c>
      <c r="H36" s="45">
        <v>1.58</v>
      </c>
      <c r="I36" s="45">
        <v>0</v>
      </c>
      <c r="J36" s="45"/>
      <c r="K36" s="45"/>
    </row>
    <row r="37" spans="1:11" x14ac:dyDescent="0.2">
      <c r="A37" s="44">
        <v>30</v>
      </c>
      <c r="B37" s="45">
        <v>34.020000000000003</v>
      </c>
      <c r="C37" s="45">
        <v>1.61</v>
      </c>
      <c r="D37" s="45">
        <v>0</v>
      </c>
      <c r="E37" s="45"/>
      <c r="F37" s="45"/>
      <c r="G37" s="45">
        <v>34.020000000000003</v>
      </c>
      <c r="H37" s="45">
        <v>1.61</v>
      </c>
      <c r="I37" s="45">
        <v>0</v>
      </c>
      <c r="J37" s="45"/>
      <c r="K37" s="45"/>
    </row>
    <row r="38" spans="1:11" x14ac:dyDescent="0.2">
      <c r="A38" s="44">
        <v>31</v>
      </c>
      <c r="B38" s="45">
        <v>33.68</v>
      </c>
      <c r="C38" s="45">
        <v>1.64</v>
      </c>
      <c r="D38" s="45">
        <v>0</v>
      </c>
      <c r="E38" s="45"/>
      <c r="F38" s="45"/>
      <c r="G38" s="45">
        <v>33.68</v>
      </c>
      <c r="H38" s="45">
        <v>1.64</v>
      </c>
      <c r="I38" s="45">
        <v>0</v>
      </c>
      <c r="J38" s="45"/>
      <c r="K38" s="45"/>
    </row>
    <row r="39" spans="1:11" x14ac:dyDescent="0.2">
      <c r="A39" s="44">
        <v>32</v>
      </c>
      <c r="B39" s="45">
        <v>33.33</v>
      </c>
      <c r="C39" s="45">
        <v>1.67</v>
      </c>
      <c r="D39" s="45">
        <v>0</v>
      </c>
      <c r="E39" s="45"/>
      <c r="F39" s="45"/>
      <c r="G39" s="45">
        <v>33.33</v>
      </c>
      <c r="H39" s="45">
        <v>1.67</v>
      </c>
      <c r="I39" s="45">
        <v>0</v>
      </c>
      <c r="J39" s="45"/>
      <c r="K39" s="45"/>
    </row>
    <row r="40" spans="1:11" x14ac:dyDescent="0.2">
      <c r="A40" s="44">
        <v>33</v>
      </c>
      <c r="B40" s="45">
        <v>32.97</v>
      </c>
      <c r="C40" s="45">
        <v>1.7</v>
      </c>
      <c r="D40" s="45">
        <v>0</v>
      </c>
      <c r="E40" s="45"/>
      <c r="F40" s="45"/>
      <c r="G40" s="45">
        <v>32.97</v>
      </c>
      <c r="H40" s="45">
        <v>1.7</v>
      </c>
      <c r="I40" s="45">
        <v>0</v>
      </c>
      <c r="J40" s="45"/>
      <c r="K40" s="45"/>
    </row>
    <row r="41" spans="1:11" x14ac:dyDescent="0.2">
      <c r="A41" s="44">
        <v>34</v>
      </c>
      <c r="B41" s="45">
        <v>32.61</v>
      </c>
      <c r="C41" s="45">
        <v>1.73</v>
      </c>
      <c r="D41" s="45">
        <v>0</v>
      </c>
      <c r="E41" s="45"/>
      <c r="F41" s="45"/>
      <c r="G41" s="45">
        <v>32.61</v>
      </c>
      <c r="H41" s="45">
        <v>1.73</v>
      </c>
      <c r="I41" s="45">
        <v>0</v>
      </c>
      <c r="J41" s="45"/>
      <c r="K41" s="45"/>
    </row>
    <row r="42" spans="1:11" x14ac:dyDescent="0.2">
      <c r="A42" s="44">
        <v>35</v>
      </c>
      <c r="B42" s="45">
        <v>32.229999999999997</v>
      </c>
      <c r="C42" s="45">
        <v>1.76</v>
      </c>
      <c r="D42" s="45">
        <v>0</v>
      </c>
      <c r="E42" s="45"/>
      <c r="F42" s="45"/>
      <c r="G42" s="45">
        <v>32.229999999999997</v>
      </c>
      <c r="H42" s="45">
        <v>1.76</v>
      </c>
      <c r="I42" s="45">
        <v>0</v>
      </c>
      <c r="J42" s="45"/>
      <c r="K42" s="45"/>
    </row>
    <row r="43" spans="1:11" x14ac:dyDescent="0.2">
      <c r="A43" s="44">
        <v>36</v>
      </c>
      <c r="B43" s="45">
        <v>31.85</v>
      </c>
      <c r="C43" s="45">
        <v>1.79</v>
      </c>
      <c r="D43" s="45">
        <v>0</v>
      </c>
      <c r="E43" s="45"/>
      <c r="F43" s="45"/>
      <c r="G43" s="45">
        <v>31.85</v>
      </c>
      <c r="H43" s="45">
        <v>1.79</v>
      </c>
      <c r="I43" s="45">
        <v>0</v>
      </c>
      <c r="J43" s="45"/>
      <c r="K43" s="45"/>
    </row>
    <row r="44" spans="1:11" x14ac:dyDescent="0.2">
      <c r="A44" s="44">
        <v>37</v>
      </c>
      <c r="B44" s="45">
        <v>31.47</v>
      </c>
      <c r="C44" s="45">
        <v>1.82</v>
      </c>
      <c r="D44" s="45">
        <v>0</v>
      </c>
      <c r="E44" s="45"/>
      <c r="F44" s="45"/>
      <c r="G44" s="45">
        <v>31.47</v>
      </c>
      <c r="H44" s="45">
        <v>1.82</v>
      </c>
      <c r="I44" s="45">
        <v>0</v>
      </c>
      <c r="J44" s="45"/>
      <c r="K44" s="45"/>
    </row>
    <row r="45" spans="1:11" x14ac:dyDescent="0.2">
      <c r="A45" s="44">
        <v>38</v>
      </c>
      <c r="B45" s="45">
        <v>31.08</v>
      </c>
      <c r="C45" s="45">
        <v>1.85</v>
      </c>
      <c r="D45" s="45">
        <v>0</v>
      </c>
      <c r="E45" s="45"/>
      <c r="F45" s="45"/>
      <c r="G45" s="45">
        <v>31.08</v>
      </c>
      <c r="H45" s="45">
        <v>1.85</v>
      </c>
      <c r="I45" s="45">
        <v>0</v>
      </c>
      <c r="J45" s="45"/>
      <c r="K45" s="45"/>
    </row>
    <row r="46" spans="1:11" x14ac:dyDescent="0.2">
      <c r="A46" s="44">
        <v>39</v>
      </c>
      <c r="B46" s="45">
        <v>30.68</v>
      </c>
      <c r="C46" s="45">
        <v>1.88</v>
      </c>
      <c r="D46" s="45">
        <v>0</v>
      </c>
      <c r="E46" s="45"/>
      <c r="F46" s="45"/>
      <c r="G46" s="45">
        <v>30.68</v>
      </c>
      <c r="H46" s="45">
        <v>1.88</v>
      </c>
      <c r="I46" s="45">
        <v>0</v>
      </c>
      <c r="J46" s="45"/>
      <c r="K46" s="45"/>
    </row>
    <row r="47" spans="1:11" x14ac:dyDescent="0.2">
      <c r="A47" s="44">
        <v>40</v>
      </c>
      <c r="B47" s="45">
        <v>30.27</v>
      </c>
      <c r="C47" s="45">
        <v>1.91</v>
      </c>
      <c r="D47" s="45">
        <v>0</v>
      </c>
      <c r="E47" s="45"/>
      <c r="F47" s="45"/>
      <c r="G47" s="45">
        <v>30.27</v>
      </c>
      <c r="H47" s="45">
        <v>1.91</v>
      </c>
      <c r="I47" s="45">
        <v>0</v>
      </c>
      <c r="J47" s="45"/>
      <c r="K47" s="45"/>
    </row>
    <row r="48" spans="1:11" x14ac:dyDescent="0.2">
      <c r="A48" s="44">
        <v>41</v>
      </c>
      <c r="B48" s="45">
        <v>29.86</v>
      </c>
      <c r="C48" s="45">
        <v>1.94</v>
      </c>
      <c r="D48" s="45">
        <v>0</v>
      </c>
      <c r="E48" s="45"/>
      <c r="F48" s="45"/>
      <c r="G48" s="45">
        <v>29.86</v>
      </c>
      <c r="H48" s="45">
        <v>1.94</v>
      </c>
      <c r="I48" s="45">
        <v>0</v>
      </c>
      <c r="J48" s="45"/>
      <c r="K48" s="45"/>
    </row>
    <row r="49" spans="1:11" x14ac:dyDescent="0.2">
      <c r="A49" s="44">
        <v>42</v>
      </c>
      <c r="B49" s="45">
        <v>29.43</v>
      </c>
      <c r="C49" s="45">
        <v>1.97</v>
      </c>
      <c r="D49" s="45">
        <v>0</v>
      </c>
      <c r="E49" s="45"/>
      <c r="F49" s="45"/>
      <c r="G49" s="45">
        <v>29.43</v>
      </c>
      <c r="H49" s="45">
        <v>1.97</v>
      </c>
      <c r="I49" s="45">
        <v>0</v>
      </c>
      <c r="J49" s="45"/>
      <c r="K49" s="45"/>
    </row>
    <row r="50" spans="1:11" x14ac:dyDescent="0.2">
      <c r="A50" s="44">
        <v>43</v>
      </c>
      <c r="B50" s="45">
        <v>29</v>
      </c>
      <c r="C50" s="45">
        <v>2</v>
      </c>
      <c r="D50" s="45">
        <v>0</v>
      </c>
      <c r="E50" s="45"/>
      <c r="F50" s="45"/>
      <c r="G50" s="45">
        <v>29</v>
      </c>
      <c r="H50" s="45">
        <v>2</v>
      </c>
      <c r="I50" s="45">
        <v>0</v>
      </c>
      <c r="J50" s="45"/>
      <c r="K50" s="45"/>
    </row>
    <row r="51" spans="1:11" x14ac:dyDescent="0.2">
      <c r="A51" s="44">
        <v>44</v>
      </c>
      <c r="B51" s="45">
        <v>28.57</v>
      </c>
      <c r="C51" s="45">
        <v>2.0299999999999998</v>
      </c>
      <c r="D51" s="45">
        <v>0</v>
      </c>
      <c r="E51" s="45"/>
      <c r="F51" s="45"/>
      <c r="G51" s="45">
        <v>28.57</v>
      </c>
      <c r="H51" s="45">
        <v>2.0299999999999998</v>
      </c>
      <c r="I51" s="45">
        <v>0</v>
      </c>
      <c r="J51" s="45"/>
      <c r="K51" s="45"/>
    </row>
    <row r="52" spans="1:11" x14ac:dyDescent="0.2">
      <c r="A52" s="44">
        <v>45</v>
      </c>
      <c r="B52" s="45">
        <v>28.13</v>
      </c>
      <c r="C52" s="45">
        <v>2.0499999999999998</v>
      </c>
      <c r="D52" s="45">
        <v>0</v>
      </c>
      <c r="E52" s="45"/>
      <c r="F52" s="45"/>
      <c r="G52" s="45">
        <v>28.13</v>
      </c>
      <c r="H52" s="45">
        <v>2.0499999999999998</v>
      </c>
      <c r="I52" s="45">
        <v>0</v>
      </c>
      <c r="J52" s="45"/>
      <c r="K52" s="45"/>
    </row>
    <row r="53" spans="1:11" x14ac:dyDescent="0.2">
      <c r="A53" s="44">
        <v>46</v>
      </c>
      <c r="B53" s="45">
        <v>27.68</v>
      </c>
      <c r="C53" s="45">
        <v>2.08</v>
      </c>
      <c r="D53" s="45">
        <v>0</v>
      </c>
      <c r="E53" s="45"/>
      <c r="F53" s="45"/>
      <c r="G53" s="45">
        <v>27.68</v>
      </c>
      <c r="H53" s="45">
        <v>2.08</v>
      </c>
      <c r="I53" s="45">
        <v>0</v>
      </c>
      <c r="J53" s="45"/>
      <c r="K53" s="45"/>
    </row>
    <row r="54" spans="1:11" x14ac:dyDescent="0.2">
      <c r="A54" s="44">
        <v>47</v>
      </c>
      <c r="B54" s="45">
        <v>27.22</v>
      </c>
      <c r="C54" s="45">
        <v>2.11</v>
      </c>
      <c r="D54" s="45">
        <v>0</v>
      </c>
      <c r="E54" s="45"/>
      <c r="F54" s="45"/>
      <c r="G54" s="45">
        <v>27.22</v>
      </c>
      <c r="H54" s="45">
        <v>2.11</v>
      </c>
      <c r="I54" s="45">
        <v>0</v>
      </c>
      <c r="J54" s="45"/>
      <c r="K54" s="45"/>
    </row>
    <row r="55" spans="1:11" x14ac:dyDescent="0.2">
      <c r="A55" s="44">
        <v>48</v>
      </c>
      <c r="B55" s="45">
        <v>26.76</v>
      </c>
      <c r="C55" s="45">
        <v>2.14</v>
      </c>
      <c r="D55" s="45">
        <v>0</v>
      </c>
      <c r="E55" s="45"/>
      <c r="F55" s="45"/>
      <c r="G55" s="45">
        <v>26.76</v>
      </c>
      <c r="H55" s="45">
        <v>2.14</v>
      </c>
      <c r="I55" s="45">
        <v>0</v>
      </c>
      <c r="J55" s="45"/>
      <c r="K55" s="45"/>
    </row>
    <row r="56" spans="1:11" x14ac:dyDescent="0.2">
      <c r="A56" s="44">
        <v>49</v>
      </c>
      <c r="B56" s="45">
        <v>26.29</v>
      </c>
      <c r="C56" s="45">
        <v>2.16</v>
      </c>
      <c r="D56" s="45">
        <v>0</v>
      </c>
      <c r="E56" s="45"/>
      <c r="F56" s="45"/>
      <c r="G56" s="45">
        <v>26.29</v>
      </c>
      <c r="H56" s="45">
        <v>2.16</v>
      </c>
      <c r="I56" s="45">
        <v>0</v>
      </c>
      <c r="J56" s="45"/>
      <c r="K56" s="45"/>
    </row>
    <row r="57" spans="1:11" x14ac:dyDescent="0.2">
      <c r="A57" s="44">
        <v>50</v>
      </c>
      <c r="B57" s="45">
        <v>25.81</v>
      </c>
      <c r="C57" s="45">
        <v>2.19</v>
      </c>
      <c r="D57" s="45">
        <v>0</v>
      </c>
      <c r="E57" s="45"/>
      <c r="F57" s="45"/>
      <c r="G57" s="45">
        <v>25.81</v>
      </c>
      <c r="H57" s="45">
        <v>2.19</v>
      </c>
      <c r="I57" s="45">
        <v>0</v>
      </c>
      <c r="J57" s="45"/>
      <c r="K57" s="45"/>
    </row>
    <row r="58" spans="1:11" x14ac:dyDescent="0.2">
      <c r="A58" s="44">
        <v>51</v>
      </c>
      <c r="B58" s="45">
        <v>25.32</v>
      </c>
      <c r="C58" s="45">
        <v>2.21</v>
      </c>
      <c r="D58" s="45">
        <v>0</v>
      </c>
      <c r="E58" s="45"/>
      <c r="F58" s="45"/>
      <c r="G58" s="45">
        <v>25.32</v>
      </c>
      <c r="H58" s="45">
        <v>2.21</v>
      </c>
      <c r="I58" s="45">
        <v>0</v>
      </c>
      <c r="J58" s="45"/>
      <c r="K58" s="45"/>
    </row>
    <row r="59" spans="1:11" x14ac:dyDescent="0.2">
      <c r="A59" s="44">
        <v>52</v>
      </c>
      <c r="B59" s="45">
        <v>24.83</v>
      </c>
      <c r="C59" s="45">
        <v>2.2400000000000002</v>
      </c>
      <c r="D59" s="45">
        <v>0</v>
      </c>
      <c r="E59" s="45"/>
      <c r="F59" s="45"/>
      <c r="G59" s="45">
        <v>24.83</v>
      </c>
      <c r="H59" s="45">
        <v>2.2400000000000002</v>
      </c>
      <c r="I59" s="45">
        <v>0</v>
      </c>
      <c r="J59" s="45"/>
      <c r="K59" s="45"/>
    </row>
    <row r="60" spans="1:11" x14ac:dyDescent="0.2">
      <c r="A60" s="44">
        <v>53</v>
      </c>
      <c r="B60" s="45">
        <v>24.33</v>
      </c>
      <c r="C60" s="45">
        <v>2.2599999999999998</v>
      </c>
      <c r="D60" s="45">
        <v>0</v>
      </c>
      <c r="E60" s="45"/>
      <c r="F60" s="45"/>
      <c r="G60" s="45">
        <v>24.33</v>
      </c>
      <c r="H60" s="45">
        <v>2.2599999999999998</v>
      </c>
      <c r="I60" s="45">
        <v>0</v>
      </c>
      <c r="J60" s="45"/>
      <c r="K60" s="45"/>
    </row>
    <row r="61" spans="1:11" x14ac:dyDescent="0.2">
      <c r="A61" s="44">
        <v>54</v>
      </c>
      <c r="B61" s="45">
        <v>23.83</v>
      </c>
      <c r="C61" s="45">
        <v>2.29</v>
      </c>
      <c r="D61" s="45">
        <v>0</v>
      </c>
      <c r="E61" s="45"/>
      <c r="F61" s="45"/>
      <c r="G61" s="45">
        <v>23.83</v>
      </c>
      <c r="H61" s="45">
        <v>2.29</v>
      </c>
      <c r="I61" s="45">
        <v>0</v>
      </c>
      <c r="J61" s="45"/>
      <c r="K61" s="45"/>
    </row>
    <row r="62" spans="1:11" x14ac:dyDescent="0.2">
      <c r="A62" s="44">
        <v>55</v>
      </c>
      <c r="B62" s="45">
        <v>23.32</v>
      </c>
      <c r="C62" s="45">
        <v>2.31</v>
      </c>
      <c r="D62" s="45">
        <v>0</v>
      </c>
      <c r="E62" s="45"/>
      <c r="F62" s="45"/>
      <c r="G62" s="45">
        <v>23.32</v>
      </c>
      <c r="H62" s="45">
        <v>2.31</v>
      </c>
      <c r="I62" s="45">
        <v>0</v>
      </c>
      <c r="J62" s="45"/>
      <c r="K62" s="45"/>
    </row>
    <row r="63" spans="1:11" x14ac:dyDescent="0.2">
      <c r="A63" s="44">
        <v>56</v>
      </c>
      <c r="B63" s="45">
        <v>22.8</v>
      </c>
      <c r="C63" s="45">
        <v>2.33</v>
      </c>
      <c r="D63" s="45">
        <v>0</v>
      </c>
      <c r="E63" s="45"/>
      <c r="F63" s="45"/>
      <c r="G63" s="45">
        <v>22.8</v>
      </c>
      <c r="H63" s="45">
        <v>2.33</v>
      </c>
      <c r="I63" s="45">
        <v>0</v>
      </c>
      <c r="J63" s="45"/>
      <c r="K63" s="45"/>
    </row>
    <row r="64" spans="1:11" x14ac:dyDescent="0.2">
      <c r="A64" s="44">
        <v>57</v>
      </c>
      <c r="B64" s="45">
        <v>22.28</v>
      </c>
      <c r="C64" s="45">
        <v>2.34</v>
      </c>
      <c r="D64" s="45">
        <v>0</v>
      </c>
      <c r="E64" s="45"/>
      <c r="F64" s="45"/>
      <c r="G64" s="45">
        <v>22.28</v>
      </c>
      <c r="H64" s="45">
        <v>2.34</v>
      </c>
      <c r="I64" s="45">
        <v>0</v>
      </c>
      <c r="J64" s="45"/>
      <c r="K64" s="45"/>
    </row>
    <row r="65" spans="1:11" x14ac:dyDescent="0.2">
      <c r="A65" s="44">
        <v>58</v>
      </c>
      <c r="B65" s="45">
        <v>21.75</v>
      </c>
      <c r="C65" s="45">
        <v>2.36</v>
      </c>
      <c r="D65" s="45">
        <v>0</v>
      </c>
      <c r="E65" s="45"/>
      <c r="F65" s="45"/>
      <c r="G65" s="45">
        <v>21.75</v>
      </c>
      <c r="H65" s="45">
        <v>2.36</v>
      </c>
      <c r="I65" s="45">
        <v>0</v>
      </c>
      <c r="J65" s="45"/>
      <c r="K65" s="45"/>
    </row>
    <row r="66" spans="1:11" x14ac:dyDescent="0.2">
      <c r="A66" s="44">
        <v>59</v>
      </c>
      <c r="B66" s="45">
        <v>21.21</v>
      </c>
      <c r="C66" s="45">
        <v>2.38</v>
      </c>
      <c r="D66" s="45">
        <v>0</v>
      </c>
      <c r="E66" s="45"/>
      <c r="F66" s="45"/>
      <c r="G66" s="45">
        <v>21.21</v>
      </c>
      <c r="H66" s="45">
        <v>2.38</v>
      </c>
      <c r="I66" s="45">
        <v>0</v>
      </c>
      <c r="J66" s="45"/>
      <c r="K66" s="45"/>
    </row>
    <row r="67" spans="1:11" x14ac:dyDescent="0.2">
      <c r="A67" s="44">
        <v>60</v>
      </c>
      <c r="B67" s="45">
        <v>20.66</v>
      </c>
      <c r="C67" s="45">
        <v>2.39</v>
      </c>
      <c r="D67" s="45">
        <v>0</v>
      </c>
      <c r="E67" s="45"/>
      <c r="F67" s="45"/>
      <c r="G67" s="45">
        <v>20.66</v>
      </c>
      <c r="H67" s="45">
        <v>2.39</v>
      </c>
      <c r="I67" s="45">
        <v>0</v>
      </c>
      <c r="J67" s="45"/>
      <c r="K67" s="45"/>
    </row>
    <row r="68" spans="1:11" x14ac:dyDescent="0.2">
      <c r="A68" s="44">
        <v>61</v>
      </c>
      <c r="B68" s="45">
        <v>20.09</v>
      </c>
      <c r="C68" s="45">
        <v>2.41</v>
      </c>
      <c r="D68" s="45">
        <v>0</v>
      </c>
      <c r="E68" s="45"/>
      <c r="F68" s="45"/>
      <c r="G68" s="45">
        <v>20.09</v>
      </c>
      <c r="H68" s="45">
        <v>2.41</v>
      </c>
      <c r="I68" s="45">
        <v>0</v>
      </c>
      <c r="J68" s="45"/>
      <c r="K68" s="45"/>
    </row>
    <row r="69" spans="1:11" x14ac:dyDescent="0.2">
      <c r="A69" s="44">
        <v>62</v>
      </c>
      <c r="B69" s="45">
        <v>19.52</v>
      </c>
      <c r="C69" s="45">
        <v>2.42</v>
      </c>
      <c r="D69" s="45">
        <v>0</v>
      </c>
      <c r="E69" s="45"/>
      <c r="F69" s="45"/>
      <c r="G69" s="45">
        <v>19.52</v>
      </c>
      <c r="H69" s="45">
        <v>2.42</v>
      </c>
      <c r="I69" s="45">
        <v>0</v>
      </c>
      <c r="J69" s="45"/>
      <c r="K69" s="45"/>
    </row>
    <row r="70" spans="1:11" x14ac:dyDescent="0.2">
      <c r="A70" s="44">
        <v>63</v>
      </c>
      <c r="B70" s="45">
        <v>18.940000000000001</v>
      </c>
      <c r="C70" s="45">
        <v>2.4300000000000002</v>
      </c>
      <c r="D70" s="45">
        <v>0</v>
      </c>
      <c r="E70" s="45"/>
      <c r="F70" s="45"/>
      <c r="G70" s="45">
        <v>18.940000000000001</v>
      </c>
      <c r="H70" s="45">
        <v>2.4300000000000002</v>
      </c>
      <c r="I70" s="45">
        <v>0</v>
      </c>
      <c r="J70" s="45"/>
      <c r="K70" s="45"/>
    </row>
    <row r="71" spans="1:11" x14ac:dyDescent="0.2">
      <c r="A71" s="44">
        <v>64</v>
      </c>
      <c r="B71" s="45">
        <v>18.350000000000001</v>
      </c>
      <c r="C71" s="45">
        <v>2.44</v>
      </c>
      <c r="D71" s="45">
        <v>0</v>
      </c>
      <c r="E71" s="45"/>
      <c r="F71" s="45"/>
      <c r="G71" s="45">
        <v>18.350000000000001</v>
      </c>
      <c r="H71" s="45">
        <v>2.44</v>
      </c>
      <c r="I71" s="45">
        <v>0</v>
      </c>
      <c r="J71" s="45"/>
      <c r="K71" s="45"/>
    </row>
    <row r="72" spans="1:11" x14ac:dyDescent="0.2">
      <c r="A72" s="44">
        <v>65</v>
      </c>
      <c r="B72" s="45">
        <v>17.77</v>
      </c>
      <c r="C72" s="45">
        <v>2.4500000000000002</v>
      </c>
      <c r="D72" s="45">
        <v>0</v>
      </c>
      <c r="E72" s="45"/>
      <c r="F72" s="45"/>
      <c r="G72" s="45">
        <v>17.77</v>
      </c>
      <c r="H72" s="45">
        <v>2.4500000000000002</v>
      </c>
      <c r="I72" s="45">
        <v>0</v>
      </c>
      <c r="J72" s="45"/>
      <c r="K72" s="45"/>
    </row>
    <row r="73" spans="1:11" x14ac:dyDescent="0.2">
      <c r="A73" s="44">
        <v>66</v>
      </c>
      <c r="B73" s="45">
        <v>17.170000000000002</v>
      </c>
      <c r="C73" s="45">
        <v>2.46</v>
      </c>
      <c r="D73" s="45">
        <v>0</v>
      </c>
      <c r="E73" s="45"/>
      <c r="F73" s="45"/>
      <c r="G73" s="45">
        <v>17.170000000000002</v>
      </c>
      <c r="H73" s="45">
        <v>2.46</v>
      </c>
      <c r="I73" s="45">
        <v>0</v>
      </c>
      <c r="J73" s="45"/>
      <c r="K73" s="45"/>
    </row>
    <row r="74" spans="1:11" x14ac:dyDescent="0.2">
      <c r="A74" s="44">
        <v>67</v>
      </c>
      <c r="B74" s="45">
        <v>16.579999999999998</v>
      </c>
      <c r="C74" s="45">
        <v>2.46</v>
      </c>
      <c r="D74" s="45">
        <v>0</v>
      </c>
      <c r="E74" s="45"/>
      <c r="F74" s="45"/>
      <c r="G74" s="45">
        <v>16.579999999999998</v>
      </c>
      <c r="H74" s="45">
        <v>2.46</v>
      </c>
      <c r="I74" s="45">
        <v>0</v>
      </c>
      <c r="J74" s="45"/>
      <c r="K74" s="45"/>
    </row>
    <row r="75" spans="1:11" x14ac:dyDescent="0.2">
      <c r="A75" s="44">
        <v>68</v>
      </c>
      <c r="B75" s="45">
        <v>15.98</v>
      </c>
      <c r="C75" s="45">
        <v>2.4700000000000002</v>
      </c>
      <c r="D75" s="45">
        <v>0</v>
      </c>
      <c r="E75" s="45"/>
      <c r="F75" s="45"/>
      <c r="G75" s="45">
        <v>15.98</v>
      </c>
      <c r="H75" s="45">
        <v>2.4700000000000002</v>
      </c>
      <c r="I75" s="45">
        <v>0</v>
      </c>
      <c r="J75" s="45"/>
      <c r="K75" s="45"/>
    </row>
    <row r="76" spans="1:11" x14ac:dyDescent="0.2">
      <c r="A76" s="44">
        <v>69</v>
      </c>
      <c r="B76" s="45">
        <v>15.37</v>
      </c>
      <c r="C76" s="45">
        <v>2.46</v>
      </c>
      <c r="D76" s="45"/>
      <c r="E76" s="45"/>
      <c r="F76" s="45"/>
      <c r="G76" s="45">
        <v>15.37</v>
      </c>
      <c r="H76" s="45">
        <v>2.46</v>
      </c>
      <c r="I76" s="45"/>
      <c r="J76" s="45"/>
      <c r="K76" s="45"/>
    </row>
    <row r="77" spans="1:11" x14ac:dyDescent="0.2">
      <c r="A77" s="44">
        <v>70</v>
      </c>
      <c r="B77" s="45">
        <v>14.77</v>
      </c>
      <c r="C77" s="45">
        <v>2.4500000000000002</v>
      </c>
      <c r="D77" s="45"/>
      <c r="E77" s="45"/>
      <c r="F77" s="45"/>
      <c r="G77" s="45">
        <v>14.77</v>
      </c>
      <c r="H77" s="45">
        <v>2.4500000000000002</v>
      </c>
      <c r="I77" s="45"/>
      <c r="J77" s="45"/>
      <c r="K77" s="45"/>
    </row>
    <row r="78" spans="1:11" x14ac:dyDescent="0.2">
      <c r="A78" s="44">
        <v>71</v>
      </c>
      <c r="B78" s="45">
        <v>14.16</v>
      </c>
      <c r="C78" s="45">
        <v>2.44</v>
      </c>
      <c r="D78" s="45"/>
      <c r="E78" s="45"/>
      <c r="F78" s="45"/>
      <c r="G78" s="45">
        <v>14.16</v>
      </c>
      <c r="H78" s="45">
        <v>2.44</v>
      </c>
      <c r="I78" s="45"/>
      <c r="J78" s="45"/>
      <c r="K78" s="45"/>
    </row>
    <row r="79" spans="1:11" x14ac:dyDescent="0.2">
      <c r="A79" s="44">
        <v>72</v>
      </c>
      <c r="B79" s="45">
        <v>13.55</v>
      </c>
      <c r="C79" s="45">
        <v>2.4300000000000002</v>
      </c>
      <c r="D79" s="45"/>
      <c r="E79" s="45"/>
      <c r="F79" s="45"/>
      <c r="G79" s="45">
        <v>13.55</v>
      </c>
      <c r="H79" s="45">
        <v>2.4300000000000002</v>
      </c>
      <c r="I79" s="45"/>
      <c r="J79" s="45"/>
      <c r="K79" s="45"/>
    </row>
    <row r="80" spans="1:11" x14ac:dyDescent="0.2">
      <c r="A80" s="44">
        <v>73</v>
      </c>
      <c r="B80" s="45">
        <v>12.95</v>
      </c>
      <c r="C80" s="45">
        <v>2.42</v>
      </c>
      <c r="D80" s="45"/>
      <c r="E80" s="45">
        <v>2.2599999999999998</v>
      </c>
      <c r="F80" s="45">
        <v>0.56000000000000005</v>
      </c>
      <c r="G80" s="45">
        <v>12.95</v>
      </c>
      <c r="H80" s="45">
        <v>2.42</v>
      </c>
      <c r="I80" s="45"/>
      <c r="J80" s="45">
        <v>1.94</v>
      </c>
      <c r="K80" s="45">
        <v>0.56000000000000005</v>
      </c>
    </row>
    <row r="81" spans="1:11" x14ac:dyDescent="0.2">
      <c r="A81" s="44">
        <v>74</v>
      </c>
      <c r="B81" s="45">
        <v>12.35</v>
      </c>
      <c r="C81" s="45">
        <v>2.2999999999999998</v>
      </c>
      <c r="D81" s="45"/>
      <c r="E81" s="45">
        <v>2.0699999999999998</v>
      </c>
      <c r="F81" s="45">
        <v>0.51</v>
      </c>
      <c r="G81" s="45">
        <v>12.35</v>
      </c>
      <c r="H81" s="45">
        <v>2.2999999999999998</v>
      </c>
      <c r="I81" s="45"/>
      <c r="J81" s="45">
        <v>1.78</v>
      </c>
      <c r="K81" s="45">
        <v>0.51</v>
      </c>
    </row>
    <row r="82" spans="1:11" x14ac:dyDescent="0.2">
      <c r="A82" s="44">
        <v>75</v>
      </c>
      <c r="B82" s="45">
        <v>11.75</v>
      </c>
      <c r="C82" s="45">
        <v>2.19</v>
      </c>
      <c r="D82" s="45"/>
      <c r="E82" s="45">
        <v>1.89</v>
      </c>
      <c r="F82" s="45">
        <v>0.46</v>
      </c>
      <c r="G82" s="45">
        <v>11.75</v>
      </c>
      <c r="H82" s="45">
        <v>2.19</v>
      </c>
      <c r="I82" s="45"/>
      <c r="J82" s="45">
        <v>1.63</v>
      </c>
      <c r="K82" s="45">
        <v>0.46</v>
      </c>
    </row>
    <row r="83" spans="1:11" x14ac:dyDescent="0.2">
      <c r="A83" s="44">
        <v>76</v>
      </c>
      <c r="B83" s="45">
        <v>11.16</v>
      </c>
      <c r="C83" s="45">
        <v>2.16</v>
      </c>
      <c r="D83" s="45"/>
      <c r="E83" s="45">
        <v>1.74</v>
      </c>
      <c r="F83" s="45">
        <v>0.42</v>
      </c>
      <c r="G83" s="45">
        <v>11.16</v>
      </c>
      <c r="H83" s="45">
        <v>2.16</v>
      </c>
      <c r="I83" s="45"/>
      <c r="J83" s="45">
        <v>1.48</v>
      </c>
      <c r="K83" s="45">
        <v>0.42</v>
      </c>
    </row>
    <row r="84" spans="1:11" x14ac:dyDescent="0.2">
      <c r="A84" s="44">
        <v>77</v>
      </c>
      <c r="B84" s="45">
        <v>10.58</v>
      </c>
      <c r="C84" s="45">
        <v>2.13</v>
      </c>
      <c r="D84" s="45"/>
      <c r="E84" s="45">
        <v>1.59</v>
      </c>
      <c r="F84" s="45">
        <v>0.39</v>
      </c>
      <c r="G84" s="45">
        <v>10.58</v>
      </c>
      <c r="H84" s="45">
        <v>2.13</v>
      </c>
      <c r="I84" s="45"/>
      <c r="J84" s="45">
        <v>1.35</v>
      </c>
      <c r="K84" s="45">
        <v>0.39</v>
      </c>
    </row>
    <row r="85" spans="1:11" x14ac:dyDescent="0.2">
      <c r="A85" s="44">
        <v>78</v>
      </c>
      <c r="B85" s="45">
        <v>10.01</v>
      </c>
      <c r="C85" s="45">
        <v>2.09</v>
      </c>
      <c r="D85" s="45"/>
      <c r="E85" s="45">
        <v>1.44</v>
      </c>
      <c r="F85" s="45">
        <v>0.35</v>
      </c>
      <c r="G85" s="45">
        <v>10.01</v>
      </c>
      <c r="H85" s="45">
        <v>2.09</v>
      </c>
      <c r="I85" s="45"/>
      <c r="J85" s="45">
        <v>1.22</v>
      </c>
      <c r="K85" s="45">
        <v>0.35</v>
      </c>
    </row>
    <row r="86" spans="1:11" x14ac:dyDescent="0.2">
      <c r="A86" s="44">
        <v>79</v>
      </c>
      <c r="B86" s="45">
        <v>9.4499999999999993</v>
      </c>
      <c r="C86" s="45">
        <v>1.95</v>
      </c>
      <c r="D86" s="45"/>
      <c r="E86" s="45">
        <v>1.3</v>
      </c>
      <c r="F86" s="45">
        <v>0.31</v>
      </c>
      <c r="G86" s="45">
        <v>9.4499999999999993</v>
      </c>
      <c r="H86" s="45">
        <v>1.95</v>
      </c>
      <c r="I86" s="45"/>
      <c r="J86" s="45">
        <v>1.1000000000000001</v>
      </c>
      <c r="K86" s="45">
        <v>0.31</v>
      </c>
    </row>
    <row r="87" spans="1:11" x14ac:dyDescent="0.2">
      <c r="A87" s="44">
        <v>80</v>
      </c>
      <c r="B87" s="45">
        <v>8.89</v>
      </c>
      <c r="C87" s="45">
        <v>1.8</v>
      </c>
      <c r="D87" s="45"/>
      <c r="E87" s="45">
        <v>1.1599999999999999</v>
      </c>
      <c r="F87" s="45">
        <v>0.28000000000000003</v>
      </c>
      <c r="G87" s="45">
        <v>8.89</v>
      </c>
      <c r="H87" s="45">
        <v>1.8</v>
      </c>
      <c r="I87" s="45"/>
      <c r="J87" s="45">
        <v>0.98</v>
      </c>
      <c r="K87" s="45">
        <v>0.28000000000000003</v>
      </c>
    </row>
    <row r="88" spans="1:11" x14ac:dyDescent="0.2">
      <c r="A88" s="44">
        <v>81</v>
      </c>
      <c r="B88" s="45">
        <v>8.34</v>
      </c>
      <c r="C88" s="45">
        <v>1.76</v>
      </c>
      <c r="D88" s="45"/>
      <c r="E88" s="45">
        <v>1.04</v>
      </c>
      <c r="F88" s="45">
        <v>0.25</v>
      </c>
      <c r="G88" s="45">
        <v>8.34</v>
      </c>
      <c r="H88" s="45">
        <v>1.76</v>
      </c>
      <c r="I88" s="45"/>
      <c r="J88" s="45">
        <v>0.88</v>
      </c>
      <c r="K88" s="45">
        <v>0.25</v>
      </c>
    </row>
    <row r="89" spans="1:11" x14ac:dyDescent="0.2">
      <c r="A89" s="44">
        <v>82</v>
      </c>
      <c r="B89" s="45">
        <v>7.79</v>
      </c>
      <c r="C89" s="45">
        <v>1.71</v>
      </c>
      <c r="D89" s="45"/>
      <c r="E89" s="45">
        <v>0.93</v>
      </c>
      <c r="F89" s="45">
        <v>0.22</v>
      </c>
      <c r="G89" s="45">
        <v>7.79</v>
      </c>
      <c r="H89" s="45">
        <v>1.71</v>
      </c>
      <c r="I89" s="45"/>
      <c r="J89" s="45">
        <v>0.78</v>
      </c>
      <c r="K89" s="45">
        <v>0.22</v>
      </c>
    </row>
    <row r="90" spans="1:11" x14ac:dyDescent="0.2">
      <c r="A90" s="44">
        <v>83</v>
      </c>
      <c r="B90" s="45">
        <v>7.26</v>
      </c>
      <c r="C90" s="45">
        <v>1.66</v>
      </c>
      <c r="D90" s="45"/>
      <c r="E90" s="45">
        <v>0.82</v>
      </c>
      <c r="F90" s="45">
        <v>0.2</v>
      </c>
      <c r="G90" s="45">
        <v>7.26</v>
      </c>
      <c r="H90" s="45">
        <v>1.66</v>
      </c>
      <c r="I90" s="45"/>
      <c r="J90" s="45">
        <v>0.68</v>
      </c>
      <c r="K90" s="45">
        <v>0.2</v>
      </c>
    </row>
    <row r="91" spans="1:11" x14ac:dyDescent="0.2">
      <c r="A91" s="44">
        <v>84</v>
      </c>
      <c r="B91" s="45">
        <v>6.75</v>
      </c>
      <c r="C91" s="45">
        <v>1.43</v>
      </c>
      <c r="D91" s="45"/>
      <c r="E91" s="45">
        <v>0.71</v>
      </c>
      <c r="F91" s="45">
        <v>0.17</v>
      </c>
      <c r="G91" s="45">
        <v>6.75</v>
      </c>
      <c r="H91" s="45">
        <v>1.43</v>
      </c>
      <c r="I91" s="45"/>
      <c r="J91" s="45">
        <v>0.6</v>
      </c>
      <c r="K91" s="45">
        <v>0.17</v>
      </c>
    </row>
    <row r="92" spans="1:11" x14ac:dyDescent="0.2">
      <c r="A92" s="44">
        <v>85</v>
      </c>
      <c r="B92" s="45">
        <v>6.25</v>
      </c>
      <c r="C92" s="45">
        <v>1.2</v>
      </c>
      <c r="D92" s="45"/>
      <c r="E92" s="45">
        <v>0.61</v>
      </c>
      <c r="F92" s="45">
        <v>0.15</v>
      </c>
      <c r="G92" s="45">
        <v>6.25</v>
      </c>
      <c r="H92" s="45">
        <v>1.2</v>
      </c>
      <c r="I92" s="45"/>
      <c r="J92" s="45">
        <v>0.52</v>
      </c>
      <c r="K92" s="45">
        <v>0.15</v>
      </c>
    </row>
    <row r="93" spans="1:11" x14ac:dyDescent="0.2">
      <c r="A93" s="44">
        <v>86</v>
      </c>
      <c r="B93" s="45">
        <v>5.78</v>
      </c>
      <c r="C93" s="45">
        <v>1.1499999999999999</v>
      </c>
      <c r="D93" s="45"/>
      <c r="E93" s="45">
        <v>0.54</v>
      </c>
      <c r="F93" s="45">
        <v>0.13</v>
      </c>
      <c r="G93" s="45">
        <v>5.78</v>
      </c>
      <c r="H93" s="45">
        <v>1.1499999999999999</v>
      </c>
      <c r="I93" s="45"/>
      <c r="J93" s="45">
        <v>0.45</v>
      </c>
      <c r="K93" s="45">
        <v>0.13</v>
      </c>
    </row>
    <row r="94" spans="1:11" x14ac:dyDescent="0.2">
      <c r="A94" s="44">
        <v>87</v>
      </c>
      <c r="B94" s="45">
        <v>5.34</v>
      </c>
      <c r="C94" s="45">
        <v>1.0900000000000001</v>
      </c>
      <c r="D94" s="45"/>
      <c r="E94" s="45">
        <v>0.47</v>
      </c>
      <c r="F94" s="45">
        <v>0.11</v>
      </c>
      <c r="G94" s="45">
        <v>5.34</v>
      </c>
      <c r="H94" s="45">
        <v>1.0900000000000001</v>
      </c>
      <c r="I94" s="45"/>
      <c r="J94" s="45">
        <v>0.39</v>
      </c>
      <c r="K94" s="45">
        <v>0.11</v>
      </c>
    </row>
    <row r="95" spans="1:11" x14ac:dyDescent="0.2">
      <c r="A95" s="44">
        <v>88</v>
      </c>
      <c r="B95" s="45">
        <v>4.92</v>
      </c>
      <c r="C95" s="45">
        <v>1.03</v>
      </c>
      <c r="D95" s="45"/>
      <c r="E95" s="45">
        <v>0.4</v>
      </c>
      <c r="F95" s="45">
        <v>0.09</v>
      </c>
      <c r="G95" s="45">
        <v>4.92</v>
      </c>
      <c r="H95" s="45">
        <v>1.03</v>
      </c>
      <c r="I95" s="45"/>
      <c r="J95" s="45">
        <v>0.34</v>
      </c>
      <c r="K95" s="45">
        <v>0.09</v>
      </c>
    </row>
    <row r="96" spans="1:11" x14ac:dyDescent="0.2">
      <c r="A96" s="44">
        <v>89</v>
      </c>
      <c r="B96" s="45">
        <v>4.53</v>
      </c>
      <c r="C96" s="45">
        <v>0.97</v>
      </c>
      <c r="D96" s="45"/>
      <c r="E96" s="45">
        <v>0.35</v>
      </c>
      <c r="F96" s="45">
        <v>0.08</v>
      </c>
      <c r="G96" s="45">
        <v>4.53</v>
      </c>
      <c r="H96" s="45">
        <v>0.97</v>
      </c>
      <c r="I96" s="45"/>
      <c r="J96" s="45">
        <v>0.28999999999999998</v>
      </c>
      <c r="K96" s="45">
        <v>0.08</v>
      </c>
    </row>
    <row r="97" spans="1:11" x14ac:dyDescent="0.2">
      <c r="A97" s="44">
        <v>90</v>
      </c>
      <c r="B97" s="45">
        <v>4.1500000000000004</v>
      </c>
      <c r="C97" s="45">
        <v>0.91</v>
      </c>
      <c r="D97" s="45"/>
      <c r="E97" s="45">
        <v>0.3</v>
      </c>
      <c r="F97" s="45">
        <v>7.0000000000000007E-2</v>
      </c>
      <c r="G97" s="45">
        <v>4.1500000000000004</v>
      </c>
      <c r="H97" s="45">
        <v>0.91</v>
      </c>
      <c r="I97" s="45"/>
      <c r="J97" s="45">
        <v>0.25</v>
      </c>
      <c r="K97" s="45">
        <v>7.0000000000000007E-2</v>
      </c>
    </row>
    <row r="98" spans="1:11" x14ac:dyDescent="0.2">
      <c r="A98" s="44">
        <v>91</v>
      </c>
      <c r="B98" s="45">
        <v>3.79</v>
      </c>
      <c r="C98" s="45">
        <v>0.85</v>
      </c>
      <c r="D98" s="45"/>
      <c r="E98" s="45">
        <v>0.26</v>
      </c>
      <c r="F98" s="45">
        <v>0.06</v>
      </c>
      <c r="G98" s="45">
        <v>3.79</v>
      </c>
      <c r="H98" s="45">
        <v>0.85</v>
      </c>
      <c r="I98" s="45"/>
      <c r="J98" s="45">
        <v>0.21</v>
      </c>
      <c r="K98" s="45">
        <v>0.06</v>
      </c>
    </row>
    <row r="99" spans="1:11" x14ac:dyDescent="0.2">
      <c r="A99" s="44">
        <v>92</v>
      </c>
      <c r="B99" s="45">
        <v>3.46</v>
      </c>
      <c r="C99" s="45">
        <v>0.8</v>
      </c>
      <c r="D99" s="45"/>
      <c r="E99" s="45">
        <v>0.22</v>
      </c>
      <c r="F99" s="45">
        <v>0.05</v>
      </c>
      <c r="G99" s="45">
        <v>3.46</v>
      </c>
      <c r="H99" s="45">
        <v>0.8</v>
      </c>
      <c r="I99" s="45"/>
      <c r="J99" s="45">
        <v>0.18</v>
      </c>
      <c r="K99" s="45">
        <v>0.05</v>
      </c>
    </row>
    <row r="100" spans="1:11" x14ac:dyDescent="0.2">
      <c r="A100" s="44">
        <v>93</v>
      </c>
      <c r="B100" s="45">
        <v>3.14</v>
      </c>
      <c r="C100" s="45">
        <v>0.74</v>
      </c>
      <c r="D100" s="45"/>
      <c r="E100" s="45">
        <v>0.18</v>
      </c>
      <c r="F100" s="45">
        <v>0.04</v>
      </c>
      <c r="G100" s="45">
        <v>3.14</v>
      </c>
      <c r="H100" s="45">
        <v>0.74</v>
      </c>
      <c r="I100" s="45"/>
      <c r="J100" s="45">
        <v>0.15</v>
      </c>
      <c r="K100" s="45">
        <v>0.04</v>
      </c>
    </row>
    <row r="101" spans="1:11" x14ac:dyDescent="0.2">
      <c r="A101" s="44">
        <v>94</v>
      </c>
      <c r="B101" s="45">
        <v>2.85</v>
      </c>
      <c r="C101" s="45">
        <v>0.69</v>
      </c>
      <c r="D101" s="45"/>
      <c r="E101" s="45">
        <v>0.15</v>
      </c>
      <c r="F101" s="45">
        <v>0.04</v>
      </c>
      <c r="G101" s="45">
        <v>2.85</v>
      </c>
      <c r="H101" s="45">
        <v>0.69</v>
      </c>
      <c r="I101" s="45"/>
      <c r="J101" s="45">
        <v>0.13</v>
      </c>
      <c r="K101" s="45">
        <v>0.04</v>
      </c>
    </row>
    <row r="102" spans="1:11" x14ac:dyDescent="0.2">
      <c r="A102" s="44">
        <v>95</v>
      </c>
      <c r="B102" s="45">
        <v>2.59</v>
      </c>
      <c r="C102" s="45">
        <v>0.63</v>
      </c>
      <c r="D102" s="45"/>
      <c r="E102" s="45">
        <v>0.13</v>
      </c>
      <c r="F102" s="45">
        <v>0.03</v>
      </c>
      <c r="G102" s="45">
        <v>2.59</v>
      </c>
      <c r="H102" s="45">
        <v>0.63</v>
      </c>
      <c r="I102" s="45"/>
      <c r="J102" s="45">
        <v>0.1</v>
      </c>
      <c r="K102" s="45">
        <v>0.03</v>
      </c>
    </row>
    <row r="103" spans="1:11" x14ac:dyDescent="0.2">
      <c r="A103" s="44">
        <v>96</v>
      </c>
      <c r="B103" s="45">
        <v>2.36</v>
      </c>
      <c r="C103" s="45">
        <v>0.57999999999999996</v>
      </c>
      <c r="D103" s="45"/>
      <c r="E103" s="45">
        <v>0.11</v>
      </c>
      <c r="F103" s="45">
        <v>0.03</v>
      </c>
      <c r="G103" s="45">
        <v>2.36</v>
      </c>
      <c r="H103" s="45">
        <v>0.57999999999999996</v>
      </c>
      <c r="I103" s="45"/>
      <c r="J103" s="45">
        <v>0.09</v>
      </c>
      <c r="K103" s="45">
        <v>0.03</v>
      </c>
    </row>
    <row r="104" spans="1:11" x14ac:dyDescent="0.2">
      <c r="A104" s="44">
        <v>97</v>
      </c>
      <c r="B104" s="45">
        <v>2.16</v>
      </c>
      <c r="C104" s="45">
        <v>0.53</v>
      </c>
      <c r="D104" s="45"/>
      <c r="E104" s="45">
        <v>0.09</v>
      </c>
      <c r="F104" s="45">
        <v>0.02</v>
      </c>
      <c r="G104" s="45">
        <v>2.16</v>
      </c>
      <c r="H104" s="45">
        <v>0.53</v>
      </c>
      <c r="I104" s="45"/>
      <c r="J104" s="45">
        <v>0.08</v>
      </c>
      <c r="K104" s="45">
        <v>0.02</v>
      </c>
    </row>
    <row r="105" spans="1:11" x14ac:dyDescent="0.2">
      <c r="A105" s="44">
        <v>98</v>
      </c>
      <c r="B105" s="45">
        <v>1.99</v>
      </c>
      <c r="C105" s="45">
        <v>0.48</v>
      </c>
      <c r="D105" s="45"/>
      <c r="E105" s="45">
        <v>0.08</v>
      </c>
      <c r="F105" s="45">
        <v>0.02</v>
      </c>
      <c r="G105" s="45">
        <v>1.99</v>
      </c>
      <c r="H105" s="45">
        <v>0.48</v>
      </c>
      <c r="I105" s="45"/>
      <c r="J105" s="45">
        <v>0.06</v>
      </c>
      <c r="K105" s="45">
        <v>0.02</v>
      </c>
    </row>
  </sheetData>
  <sheetProtection algorithmName="SHA-512" hashValue="BnXwaS6N+YxPNzmEdZt68mnMpHXU0hUD4c+DcnXdb+glMZVZCzDgX1SmUlcD6CzBvgE1GZILmc01Krx2XJ3s2Q==" saltValue="JJ/C0orXcrkDwzTnZzOaTg==" spinCount="100000" sheet="1" objects="1" scenarios="1"/>
  <conditionalFormatting sqref="A6:A21">
    <cfRule type="expression" dxfId="865" priority="11" stopIfTrue="1">
      <formula>MOD(ROW(),2)=0</formula>
    </cfRule>
    <cfRule type="expression" dxfId="864" priority="12" stopIfTrue="1">
      <formula>MOD(ROW(),2)&lt;&gt;0</formula>
    </cfRule>
  </conditionalFormatting>
  <conditionalFormatting sqref="A26:A105">
    <cfRule type="expression" dxfId="863" priority="15" stopIfTrue="1">
      <formula>MOD(ROW(),2)=0</formula>
    </cfRule>
    <cfRule type="expression" dxfId="862" priority="16" stopIfTrue="1">
      <formula>MOD(ROW(),2)&lt;&gt;0</formula>
    </cfRule>
  </conditionalFormatting>
  <conditionalFormatting sqref="B18:B19">
    <cfRule type="expression" dxfId="861" priority="1" stopIfTrue="1">
      <formula>MOD(ROW(),2)=0</formula>
    </cfRule>
    <cfRule type="expression" dxfId="860" priority="2" stopIfTrue="1">
      <formula>MOD(ROW(),2)&lt;&gt;0</formula>
    </cfRule>
  </conditionalFormatting>
  <conditionalFormatting sqref="B6:K17 C18:K19 B20:K21">
    <cfRule type="expression" dxfId="859" priority="13" stopIfTrue="1">
      <formula>MOD(ROW(),2)=0</formula>
    </cfRule>
    <cfRule type="expression" dxfId="858" priority="14" stopIfTrue="1">
      <formula>MOD(ROW(),2)&lt;&gt;0</formula>
    </cfRule>
  </conditionalFormatting>
  <conditionalFormatting sqref="B26:K105">
    <cfRule type="expression" dxfId="857" priority="17" stopIfTrue="1">
      <formula>MOD(ROW(),2)=0</formula>
    </cfRule>
    <cfRule type="expression" dxfId="856" priority="18" stopIfTrue="1">
      <formula>MOD(ROW(),2)&lt;&gt;0</formula>
    </cfRule>
  </conditionalFormatting>
  <pageMargins left="0.7" right="0.7" top="0.75" bottom="0.75" header="0.3" footer="0.3"/>
  <tableParts count="1">
    <tablePart r:id="rId1"/>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32F44-B119-472B-BF37-76170DEC5973}">
  <sheetPr codeName="Sheet29"/>
  <dimension ref="A1:L108"/>
  <sheetViews>
    <sheetView showGridLines="0" workbookViewId="0">
      <selection activeCell="A6" sqref="A6"/>
    </sheetView>
  </sheetViews>
  <sheetFormatPr defaultRowHeight="12.75" x14ac:dyDescent="0.2"/>
  <cols>
    <col min="1" max="1" width="31.5703125" customWidth="1"/>
    <col min="2" max="5" width="22.5703125" customWidth="1"/>
    <col min="8" max="8" width="31.5703125" customWidth="1"/>
    <col min="9" max="12" width="22.5703125" customWidth="1"/>
  </cols>
  <sheetData>
    <row r="1" spans="1:12" s="1" customFormat="1" ht="20.25" x14ac:dyDescent="0.3">
      <c r="A1" s="2" t="s">
        <v>0</v>
      </c>
    </row>
    <row r="2" spans="1:12" s="1" customFormat="1" ht="15.75" x14ac:dyDescent="0.25">
      <c r="A2" s="30" t="s">
        <v>1</v>
      </c>
      <c r="B2" s="3" t="str">
        <f>wb_title</f>
        <v>PCSPS_EW - Consolidated Factor Spreadsheet</v>
      </c>
    </row>
    <row r="3" spans="1:12" s="1" customFormat="1" ht="15.75" x14ac:dyDescent="0.25">
      <c r="A3" s="30" t="s">
        <v>2</v>
      </c>
      <c r="B3" s="3" t="str">
        <f>TABLE_FACTOR_TYPE_1 &amp; " - x-" &amp; TABLE_SERIES_NUMBER_1</f>
        <v>Pension Credit - x-305</v>
      </c>
    </row>
    <row r="6" spans="1:12" x14ac:dyDescent="0.2">
      <c r="A6" s="41" t="s">
        <v>540</v>
      </c>
      <c r="B6" s="49" t="s">
        <v>541</v>
      </c>
      <c r="C6" s="49"/>
      <c r="D6" s="49"/>
      <c r="E6" s="49"/>
      <c r="H6" s="41" t="s">
        <v>540</v>
      </c>
      <c r="I6" s="49" t="s">
        <v>541</v>
      </c>
      <c r="J6" s="49"/>
      <c r="K6" s="49"/>
      <c r="L6" s="49"/>
    </row>
    <row r="7" spans="1:12" x14ac:dyDescent="0.2">
      <c r="A7" s="41" t="s">
        <v>542</v>
      </c>
      <c r="B7" s="49" t="s">
        <v>31</v>
      </c>
      <c r="C7" s="49"/>
      <c r="D7" s="49"/>
      <c r="E7" s="49"/>
      <c r="H7" s="41" t="s">
        <v>542</v>
      </c>
      <c r="I7" s="49" t="s">
        <v>31</v>
      </c>
      <c r="J7" s="49"/>
      <c r="K7" s="49"/>
      <c r="L7" s="49"/>
    </row>
    <row r="8" spans="1:12" x14ac:dyDescent="0.2">
      <c r="A8" s="41" t="s">
        <v>112</v>
      </c>
      <c r="B8" s="49" t="s">
        <v>125</v>
      </c>
      <c r="C8" s="49"/>
      <c r="D8" s="49"/>
      <c r="E8" s="49"/>
      <c r="H8" s="41" t="s">
        <v>112</v>
      </c>
      <c r="I8" s="49" t="s">
        <v>125</v>
      </c>
      <c r="J8" s="49"/>
      <c r="K8" s="49"/>
      <c r="L8" s="49"/>
    </row>
    <row r="9" spans="1:12" x14ac:dyDescent="0.2">
      <c r="A9" s="41" t="s">
        <v>113</v>
      </c>
      <c r="B9" s="49" t="s">
        <v>203</v>
      </c>
      <c r="C9" s="49"/>
      <c r="D9" s="49"/>
      <c r="E9" s="49"/>
      <c r="H9" s="41" t="s">
        <v>113</v>
      </c>
      <c r="I9" s="49" t="s">
        <v>203</v>
      </c>
      <c r="J9" s="49"/>
      <c r="K9" s="49"/>
      <c r="L9" s="49"/>
    </row>
    <row r="10" spans="1:12" x14ac:dyDescent="0.2">
      <c r="A10" s="41" t="s">
        <v>6</v>
      </c>
      <c r="B10" s="49" t="s">
        <v>204</v>
      </c>
      <c r="C10" s="49"/>
      <c r="D10" s="49"/>
      <c r="E10" s="49"/>
      <c r="H10" s="41" t="s">
        <v>6</v>
      </c>
      <c r="I10" s="49" t="s">
        <v>209</v>
      </c>
      <c r="J10" s="49"/>
      <c r="K10" s="49"/>
      <c r="L10" s="49"/>
    </row>
    <row r="11" spans="1:12" x14ac:dyDescent="0.2">
      <c r="A11" s="41" t="s">
        <v>114</v>
      </c>
      <c r="B11" s="49" t="s">
        <v>205</v>
      </c>
      <c r="C11" s="49"/>
      <c r="D11" s="49"/>
      <c r="E11" s="49"/>
      <c r="H11" s="41" t="s">
        <v>114</v>
      </c>
      <c r="I11" s="49" t="s">
        <v>210</v>
      </c>
      <c r="J11" s="49"/>
      <c r="K11" s="49"/>
      <c r="L11" s="49"/>
    </row>
    <row r="12" spans="1:12" x14ac:dyDescent="0.2">
      <c r="A12" s="41" t="s">
        <v>115</v>
      </c>
      <c r="B12" s="49" t="s">
        <v>206</v>
      </c>
      <c r="C12" s="49"/>
      <c r="D12" s="49"/>
      <c r="E12" s="49"/>
      <c r="H12" s="41" t="s">
        <v>115</v>
      </c>
      <c r="I12" s="49" t="s">
        <v>206</v>
      </c>
      <c r="J12" s="49"/>
      <c r="K12" s="49"/>
      <c r="L12" s="49"/>
    </row>
    <row r="13" spans="1:12" x14ac:dyDescent="0.2">
      <c r="A13" s="41" t="s">
        <v>543</v>
      </c>
      <c r="B13" s="49">
        <v>0</v>
      </c>
      <c r="C13" s="49"/>
      <c r="D13" s="49"/>
      <c r="E13" s="49"/>
      <c r="H13" s="41" t="s">
        <v>543</v>
      </c>
      <c r="I13" s="49">
        <v>0</v>
      </c>
      <c r="J13" s="49"/>
      <c r="K13" s="49"/>
      <c r="L13" s="49"/>
    </row>
    <row r="14" spans="1:12" x14ac:dyDescent="0.2">
      <c r="A14" s="41" t="s">
        <v>117</v>
      </c>
      <c r="B14" s="49">
        <v>305</v>
      </c>
      <c r="C14" s="49"/>
      <c r="D14" s="49"/>
      <c r="E14" s="49"/>
      <c r="H14" s="41" t="s">
        <v>117</v>
      </c>
      <c r="I14" s="49">
        <v>305</v>
      </c>
      <c r="J14" s="49"/>
      <c r="K14" s="49"/>
      <c r="L14" s="49"/>
    </row>
    <row r="15" spans="1:12" x14ac:dyDescent="0.2">
      <c r="A15" s="41" t="s">
        <v>544</v>
      </c>
      <c r="B15" s="49" t="s">
        <v>207</v>
      </c>
      <c r="C15" s="49"/>
      <c r="D15" s="49"/>
      <c r="E15" s="49"/>
      <c r="H15" s="41" t="s">
        <v>544</v>
      </c>
      <c r="I15" s="49" t="s">
        <v>211</v>
      </c>
      <c r="J15" s="49"/>
      <c r="K15" s="49"/>
      <c r="L15" s="49"/>
    </row>
    <row r="16" spans="1:12" x14ac:dyDescent="0.2">
      <c r="A16" s="41" t="s">
        <v>119</v>
      </c>
      <c r="B16" s="49" t="s">
        <v>208</v>
      </c>
      <c r="C16" s="49"/>
      <c r="D16" s="49"/>
      <c r="E16" s="49"/>
      <c r="H16" s="41" t="s">
        <v>119</v>
      </c>
      <c r="I16" s="49" t="s">
        <v>212</v>
      </c>
      <c r="J16" s="49"/>
      <c r="K16" s="49"/>
      <c r="L16" s="49"/>
    </row>
    <row r="17" spans="1:12" x14ac:dyDescent="0.2">
      <c r="A17" s="42" t="s">
        <v>545</v>
      </c>
      <c r="B17" s="49"/>
      <c r="C17" s="49"/>
      <c r="D17" s="49"/>
      <c r="E17" s="49"/>
      <c r="H17" s="42" t="s">
        <v>545</v>
      </c>
      <c r="I17" s="49"/>
      <c r="J17" s="49"/>
      <c r="K17" s="49"/>
      <c r="L17" s="49"/>
    </row>
    <row r="18" spans="1:12" x14ac:dyDescent="0.2">
      <c r="A18" s="41" t="s">
        <v>121</v>
      </c>
      <c r="B18" s="50">
        <v>46171</v>
      </c>
      <c r="C18" s="50"/>
      <c r="D18" s="50"/>
      <c r="E18" s="50"/>
      <c r="H18" s="41" t="s">
        <v>121</v>
      </c>
      <c r="I18" s="50">
        <v>46171</v>
      </c>
      <c r="J18" s="50"/>
      <c r="K18" s="50"/>
      <c r="L18" s="50"/>
    </row>
    <row r="19" spans="1:12" x14ac:dyDescent="0.2">
      <c r="A19" s="41" t="s">
        <v>122</v>
      </c>
      <c r="B19" s="50">
        <v>46161</v>
      </c>
      <c r="C19" s="49"/>
      <c r="D19" s="49"/>
      <c r="E19" s="49"/>
      <c r="H19" s="41" t="s">
        <v>122</v>
      </c>
      <c r="I19" s="50">
        <v>46161</v>
      </c>
      <c r="J19" s="49"/>
      <c r="K19" s="49"/>
      <c r="L19" s="49"/>
    </row>
    <row r="20" spans="1:12" x14ac:dyDescent="0.2">
      <c r="A20" s="41" t="s">
        <v>123</v>
      </c>
      <c r="B20" s="49" t="s">
        <v>132</v>
      </c>
      <c r="C20" s="49"/>
      <c r="D20" s="49"/>
      <c r="E20" s="49"/>
      <c r="H20" s="41" t="s">
        <v>123</v>
      </c>
      <c r="I20" s="49" t="s">
        <v>132</v>
      </c>
      <c r="J20" s="49"/>
      <c r="K20" s="49"/>
      <c r="L20" s="49"/>
    </row>
    <row r="21" spans="1:12" x14ac:dyDescent="0.2">
      <c r="A21" s="41" t="s">
        <v>546</v>
      </c>
      <c r="B21" s="49" t="s">
        <v>45</v>
      </c>
      <c r="C21" s="49"/>
      <c r="D21" s="49"/>
      <c r="E21" s="49"/>
      <c r="H21" s="41" t="s">
        <v>546</v>
      </c>
      <c r="I21" s="49" t="s">
        <v>45</v>
      </c>
      <c r="J21" s="49"/>
      <c r="K21" s="49"/>
      <c r="L21" s="49"/>
    </row>
    <row r="23" spans="1:12" x14ac:dyDescent="0.2">
      <c r="A23" s="23" t="str">
        <f>HYPERLINK("#'Factor List'!A1", "Back to Factor List")</f>
        <v>Back to Factor List</v>
      </c>
      <c r="B23" s="23" t="str">
        <f>HYPERLINK("#'Assumptions'!A1", "Assumptions")</f>
        <v>Assumptions</v>
      </c>
    </row>
    <row r="26" spans="1:12" s="55" customFormat="1" ht="25.5" x14ac:dyDescent="0.2">
      <c r="A26" s="54" t="s">
        <v>174</v>
      </c>
      <c r="B26" s="54" t="s">
        <v>583</v>
      </c>
      <c r="C26" s="54" t="s">
        <v>584</v>
      </c>
      <c r="D26" s="54" t="s">
        <v>585</v>
      </c>
      <c r="E26" s="54" t="s">
        <v>586</v>
      </c>
      <c r="H26" s="54" t="s">
        <v>174</v>
      </c>
      <c r="I26" s="54" t="s">
        <v>587</v>
      </c>
      <c r="J26" s="54" t="s">
        <v>584</v>
      </c>
      <c r="K26" s="54" t="s">
        <v>585</v>
      </c>
      <c r="L26" s="54" t="s">
        <v>586</v>
      </c>
    </row>
    <row r="27" spans="1:12" x14ac:dyDescent="0.2">
      <c r="A27" s="44">
        <v>17</v>
      </c>
      <c r="B27" s="45">
        <v>2.93</v>
      </c>
      <c r="C27" s="45">
        <v>2.73</v>
      </c>
      <c r="D27" s="45">
        <v>2.54</v>
      </c>
      <c r="E27" s="45">
        <v>2.37</v>
      </c>
      <c r="H27" s="44">
        <v>17</v>
      </c>
      <c r="I27" s="45">
        <v>2.93</v>
      </c>
      <c r="J27" s="45">
        <v>2.73</v>
      </c>
      <c r="K27" s="45">
        <v>2.54</v>
      </c>
      <c r="L27" s="45">
        <v>2.37</v>
      </c>
    </row>
    <row r="28" spans="1:12" x14ac:dyDescent="0.2">
      <c r="A28" s="44">
        <v>18</v>
      </c>
      <c r="B28" s="45">
        <v>3.04</v>
      </c>
      <c r="C28" s="45">
        <v>2.83</v>
      </c>
      <c r="D28" s="45">
        <v>2.64</v>
      </c>
      <c r="E28" s="45">
        <v>2.4500000000000002</v>
      </c>
      <c r="H28" s="44">
        <v>18</v>
      </c>
      <c r="I28" s="45">
        <v>3.04</v>
      </c>
      <c r="J28" s="45">
        <v>2.83</v>
      </c>
      <c r="K28" s="45">
        <v>2.64</v>
      </c>
      <c r="L28" s="45">
        <v>2.4500000000000002</v>
      </c>
    </row>
    <row r="29" spans="1:12" x14ac:dyDescent="0.2">
      <c r="A29" s="44">
        <v>19</v>
      </c>
      <c r="B29" s="45">
        <v>3.15</v>
      </c>
      <c r="C29" s="45">
        <v>2.94</v>
      </c>
      <c r="D29" s="45">
        <v>2.74</v>
      </c>
      <c r="E29" s="45">
        <v>2.5499999999999998</v>
      </c>
      <c r="H29" s="44">
        <v>19</v>
      </c>
      <c r="I29" s="45">
        <v>3.15</v>
      </c>
      <c r="J29" s="45">
        <v>2.94</v>
      </c>
      <c r="K29" s="45">
        <v>2.74</v>
      </c>
      <c r="L29" s="45">
        <v>2.5499999999999998</v>
      </c>
    </row>
    <row r="30" spans="1:12" x14ac:dyDescent="0.2">
      <c r="A30" s="44">
        <v>20</v>
      </c>
      <c r="B30" s="45">
        <v>3.27</v>
      </c>
      <c r="C30" s="45">
        <v>3.05</v>
      </c>
      <c r="D30" s="45">
        <v>2.84</v>
      </c>
      <c r="E30" s="45">
        <v>2.64</v>
      </c>
      <c r="H30" s="44">
        <v>20</v>
      </c>
      <c r="I30" s="45">
        <v>3.27</v>
      </c>
      <c r="J30" s="45">
        <v>3.05</v>
      </c>
      <c r="K30" s="45">
        <v>2.84</v>
      </c>
      <c r="L30" s="45">
        <v>2.64</v>
      </c>
    </row>
    <row r="31" spans="1:12" x14ac:dyDescent="0.2">
      <c r="A31" s="44">
        <v>21</v>
      </c>
      <c r="B31" s="45">
        <v>3.4</v>
      </c>
      <c r="C31" s="45">
        <v>3.17</v>
      </c>
      <c r="D31" s="45">
        <v>2.95</v>
      </c>
      <c r="E31" s="45">
        <v>2.74</v>
      </c>
      <c r="H31" s="44">
        <v>21</v>
      </c>
      <c r="I31" s="45">
        <v>3.4</v>
      </c>
      <c r="J31" s="45">
        <v>3.17</v>
      </c>
      <c r="K31" s="45">
        <v>2.95</v>
      </c>
      <c r="L31" s="45">
        <v>2.74</v>
      </c>
    </row>
    <row r="32" spans="1:12" x14ac:dyDescent="0.2">
      <c r="A32" s="44">
        <v>22</v>
      </c>
      <c r="B32" s="45">
        <v>3.53</v>
      </c>
      <c r="C32" s="45">
        <v>3.29</v>
      </c>
      <c r="D32" s="45">
        <v>3.06</v>
      </c>
      <c r="E32" s="45">
        <v>2.85</v>
      </c>
      <c r="H32" s="44">
        <v>22</v>
      </c>
      <c r="I32" s="45">
        <v>3.53</v>
      </c>
      <c r="J32" s="45">
        <v>3.29</v>
      </c>
      <c r="K32" s="45">
        <v>3.06</v>
      </c>
      <c r="L32" s="45">
        <v>2.85</v>
      </c>
    </row>
    <row r="33" spans="1:12" x14ac:dyDescent="0.2">
      <c r="A33" s="44">
        <v>23</v>
      </c>
      <c r="B33" s="45">
        <v>3.66</v>
      </c>
      <c r="C33" s="45">
        <v>3.41</v>
      </c>
      <c r="D33" s="45">
        <v>3.18</v>
      </c>
      <c r="E33" s="45">
        <v>2.95</v>
      </c>
      <c r="H33" s="44">
        <v>23</v>
      </c>
      <c r="I33" s="45">
        <v>3.66</v>
      </c>
      <c r="J33" s="45">
        <v>3.41</v>
      </c>
      <c r="K33" s="45">
        <v>3.18</v>
      </c>
      <c r="L33" s="45">
        <v>2.95</v>
      </c>
    </row>
    <row r="34" spans="1:12" x14ac:dyDescent="0.2">
      <c r="A34" s="44">
        <v>24</v>
      </c>
      <c r="B34" s="45">
        <v>3.8</v>
      </c>
      <c r="C34" s="45">
        <v>3.54</v>
      </c>
      <c r="D34" s="45">
        <v>3.3</v>
      </c>
      <c r="E34" s="45">
        <v>3.06</v>
      </c>
      <c r="H34" s="44">
        <v>24</v>
      </c>
      <c r="I34" s="45">
        <v>3.8</v>
      </c>
      <c r="J34" s="45">
        <v>3.54</v>
      </c>
      <c r="K34" s="45">
        <v>3.3</v>
      </c>
      <c r="L34" s="45">
        <v>3.06</v>
      </c>
    </row>
    <row r="35" spans="1:12" x14ac:dyDescent="0.2">
      <c r="A35" s="44">
        <v>25</v>
      </c>
      <c r="B35" s="45">
        <v>3.95</v>
      </c>
      <c r="C35" s="45">
        <v>3.68</v>
      </c>
      <c r="D35" s="45">
        <v>3.42</v>
      </c>
      <c r="E35" s="45">
        <v>3.18</v>
      </c>
      <c r="H35" s="44">
        <v>25</v>
      </c>
      <c r="I35" s="45">
        <v>3.95</v>
      </c>
      <c r="J35" s="45">
        <v>3.68</v>
      </c>
      <c r="K35" s="45">
        <v>3.42</v>
      </c>
      <c r="L35" s="45">
        <v>3.18</v>
      </c>
    </row>
    <row r="36" spans="1:12" x14ac:dyDescent="0.2">
      <c r="A36" s="44">
        <v>26</v>
      </c>
      <c r="B36" s="45">
        <v>4.0999999999999996</v>
      </c>
      <c r="C36" s="45">
        <v>3.82</v>
      </c>
      <c r="D36" s="45">
        <v>3.55</v>
      </c>
      <c r="E36" s="45">
        <v>3.3</v>
      </c>
      <c r="H36" s="44">
        <v>26</v>
      </c>
      <c r="I36" s="45">
        <v>4.0999999999999996</v>
      </c>
      <c r="J36" s="45">
        <v>3.82</v>
      </c>
      <c r="K36" s="45">
        <v>3.55</v>
      </c>
      <c r="L36" s="45">
        <v>3.3</v>
      </c>
    </row>
    <row r="37" spans="1:12" x14ac:dyDescent="0.2">
      <c r="A37" s="44">
        <v>27</v>
      </c>
      <c r="B37" s="45">
        <v>4.25</v>
      </c>
      <c r="C37" s="45">
        <v>3.96</v>
      </c>
      <c r="D37" s="45">
        <v>3.68</v>
      </c>
      <c r="E37" s="45">
        <v>3.42</v>
      </c>
      <c r="H37" s="44">
        <v>27</v>
      </c>
      <c r="I37" s="45">
        <v>4.25</v>
      </c>
      <c r="J37" s="45">
        <v>3.96</v>
      </c>
      <c r="K37" s="45">
        <v>3.68</v>
      </c>
      <c r="L37" s="45">
        <v>3.42</v>
      </c>
    </row>
    <row r="38" spans="1:12" x14ac:dyDescent="0.2">
      <c r="A38" s="44">
        <v>28</v>
      </c>
      <c r="B38" s="45">
        <v>4.41</v>
      </c>
      <c r="C38" s="45">
        <v>4.1100000000000003</v>
      </c>
      <c r="D38" s="45">
        <v>3.82</v>
      </c>
      <c r="E38" s="45">
        <v>3.55</v>
      </c>
      <c r="H38" s="44">
        <v>28</v>
      </c>
      <c r="I38" s="45">
        <v>4.41</v>
      </c>
      <c r="J38" s="45">
        <v>4.1100000000000003</v>
      </c>
      <c r="K38" s="45">
        <v>3.82</v>
      </c>
      <c r="L38" s="45">
        <v>3.55</v>
      </c>
    </row>
    <row r="39" spans="1:12" x14ac:dyDescent="0.2">
      <c r="A39" s="44">
        <v>29</v>
      </c>
      <c r="B39" s="45">
        <v>4.58</v>
      </c>
      <c r="C39" s="45">
        <v>4.2699999999999996</v>
      </c>
      <c r="D39" s="45">
        <v>3.97</v>
      </c>
      <c r="E39" s="45">
        <v>3.69</v>
      </c>
      <c r="H39" s="44">
        <v>29</v>
      </c>
      <c r="I39" s="45">
        <v>4.58</v>
      </c>
      <c r="J39" s="45">
        <v>4.2699999999999996</v>
      </c>
      <c r="K39" s="45">
        <v>3.97</v>
      </c>
      <c r="L39" s="45">
        <v>3.69</v>
      </c>
    </row>
    <row r="40" spans="1:12" x14ac:dyDescent="0.2">
      <c r="A40" s="44">
        <v>30</v>
      </c>
      <c r="B40" s="45">
        <v>4.75</v>
      </c>
      <c r="C40" s="45">
        <v>4.43</v>
      </c>
      <c r="D40" s="45">
        <v>4.12</v>
      </c>
      <c r="E40" s="45">
        <v>3.82</v>
      </c>
      <c r="H40" s="44">
        <v>30</v>
      </c>
      <c r="I40" s="45">
        <v>4.75</v>
      </c>
      <c r="J40" s="45">
        <v>4.43</v>
      </c>
      <c r="K40" s="45">
        <v>4.12</v>
      </c>
      <c r="L40" s="45">
        <v>3.82</v>
      </c>
    </row>
    <row r="41" spans="1:12" x14ac:dyDescent="0.2">
      <c r="A41" s="44">
        <v>31</v>
      </c>
      <c r="B41" s="45">
        <v>4.9400000000000004</v>
      </c>
      <c r="C41" s="45">
        <v>4.5999999999999996</v>
      </c>
      <c r="D41" s="45">
        <v>4.2699999999999996</v>
      </c>
      <c r="E41" s="45">
        <v>3.97</v>
      </c>
      <c r="H41" s="44">
        <v>31</v>
      </c>
      <c r="I41" s="45">
        <v>4.9400000000000004</v>
      </c>
      <c r="J41" s="45">
        <v>4.5999999999999996</v>
      </c>
      <c r="K41" s="45">
        <v>4.2699999999999996</v>
      </c>
      <c r="L41" s="45">
        <v>3.97</v>
      </c>
    </row>
    <row r="42" spans="1:12" x14ac:dyDescent="0.2">
      <c r="A42" s="44">
        <v>32</v>
      </c>
      <c r="B42" s="45">
        <v>5.12</v>
      </c>
      <c r="C42" s="45">
        <v>4.7699999999999996</v>
      </c>
      <c r="D42" s="45">
        <v>4.4400000000000004</v>
      </c>
      <c r="E42" s="45">
        <v>4.12</v>
      </c>
      <c r="H42" s="44">
        <v>32</v>
      </c>
      <c r="I42" s="45">
        <v>5.12</v>
      </c>
      <c r="J42" s="45">
        <v>4.7699999999999996</v>
      </c>
      <c r="K42" s="45">
        <v>4.4400000000000004</v>
      </c>
      <c r="L42" s="45">
        <v>4.12</v>
      </c>
    </row>
    <row r="43" spans="1:12" x14ac:dyDescent="0.2">
      <c r="A43" s="44">
        <v>33</v>
      </c>
      <c r="B43" s="45">
        <v>5.32</v>
      </c>
      <c r="C43" s="45">
        <v>4.95</v>
      </c>
      <c r="D43" s="45">
        <v>4.5999999999999996</v>
      </c>
      <c r="E43" s="45">
        <v>4.2699999999999996</v>
      </c>
      <c r="H43" s="44">
        <v>33</v>
      </c>
      <c r="I43" s="45">
        <v>5.32</v>
      </c>
      <c r="J43" s="45">
        <v>4.95</v>
      </c>
      <c r="K43" s="45">
        <v>4.5999999999999996</v>
      </c>
      <c r="L43" s="45">
        <v>4.2699999999999996</v>
      </c>
    </row>
    <row r="44" spans="1:12" x14ac:dyDescent="0.2">
      <c r="A44" s="44">
        <v>34</v>
      </c>
      <c r="B44" s="45">
        <v>5.52</v>
      </c>
      <c r="C44" s="45">
        <v>5.14</v>
      </c>
      <c r="D44" s="45">
        <v>4.78</v>
      </c>
      <c r="E44" s="45">
        <v>4.43</v>
      </c>
      <c r="H44" s="44">
        <v>34</v>
      </c>
      <c r="I44" s="45">
        <v>5.52</v>
      </c>
      <c r="J44" s="45">
        <v>5.14</v>
      </c>
      <c r="K44" s="45">
        <v>4.78</v>
      </c>
      <c r="L44" s="45">
        <v>4.43</v>
      </c>
    </row>
    <row r="45" spans="1:12" x14ac:dyDescent="0.2">
      <c r="A45" s="44">
        <v>35</v>
      </c>
      <c r="B45" s="45">
        <v>5.73</v>
      </c>
      <c r="C45" s="45">
        <v>5.33</v>
      </c>
      <c r="D45" s="45">
        <v>4.96</v>
      </c>
      <c r="E45" s="45">
        <v>4.5999999999999996</v>
      </c>
      <c r="H45" s="44">
        <v>35</v>
      </c>
      <c r="I45" s="45">
        <v>5.73</v>
      </c>
      <c r="J45" s="45">
        <v>5.33</v>
      </c>
      <c r="K45" s="45">
        <v>4.96</v>
      </c>
      <c r="L45" s="45">
        <v>4.5999999999999996</v>
      </c>
    </row>
    <row r="46" spans="1:12" x14ac:dyDescent="0.2">
      <c r="A46" s="44">
        <v>36</v>
      </c>
      <c r="B46" s="45">
        <v>5.95</v>
      </c>
      <c r="C46" s="45">
        <v>5.54</v>
      </c>
      <c r="D46" s="45">
        <v>5.14</v>
      </c>
      <c r="E46" s="45">
        <v>4.7699999999999996</v>
      </c>
      <c r="H46" s="44">
        <v>36</v>
      </c>
      <c r="I46" s="45">
        <v>5.95</v>
      </c>
      <c r="J46" s="45">
        <v>5.54</v>
      </c>
      <c r="K46" s="45">
        <v>5.14</v>
      </c>
      <c r="L46" s="45">
        <v>4.7699999999999996</v>
      </c>
    </row>
    <row r="47" spans="1:12" x14ac:dyDescent="0.2">
      <c r="A47" s="44">
        <v>37</v>
      </c>
      <c r="B47" s="45">
        <v>6.17</v>
      </c>
      <c r="C47" s="45">
        <v>5.75</v>
      </c>
      <c r="D47" s="45">
        <v>5.34</v>
      </c>
      <c r="E47" s="45">
        <v>4.95</v>
      </c>
      <c r="H47" s="44">
        <v>37</v>
      </c>
      <c r="I47" s="45">
        <v>6.17</v>
      </c>
      <c r="J47" s="45">
        <v>5.75</v>
      </c>
      <c r="K47" s="45">
        <v>5.34</v>
      </c>
      <c r="L47" s="45">
        <v>4.95</v>
      </c>
    </row>
    <row r="48" spans="1:12" x14ac:dyDescent="0.2">
      <c r="A48" s="44">
        <v>38</v>
      </c>
      <c r="B48" s="45">
        <v>6.41</v>
      </c>
      <c r="C48" s="45">
        <v>5.96</v>
      </c>
      <c r="D48" s="45">
        <v>5.54</v>
      </c>
      <c r="E48" s="45">
        <v>5.14</v>
      </c>
      <c r="H48" s="44">
        <v>38</v>
      </c>
      <c r="I48" s="45">
        <v>6.41</v>
      </c>
      <c r="J48" s="45">
        <v>5.96</v>
      </c>
      <c r="K48" s="45">
        <v>5.54</v>
      </c>
      <c r="L48" s="45">
        <v>5.14</v>
      </c>
    </row>
    <row r="49" spans="1:12" x14ac:dyDescent="0.2">
      <c r="A49" s="44">
        <v>39</v>
      </c>
      <c r="B49" s="45">
        <v>6.65</v>
      </c>
      <c r="C49" s="45">
        <v>6.19</v>
      </c>
      <c r="D49" s="45">
        <v>5.75</v>
      </c>
      <c r="E49" s="45">
        <v>5.34</v>
      </c>
      <c r="H49" s="44">
        <v>39</v>
      </c>
      <c r="I49" s="45">
        <v>6.65</v>
      </c>
      <c r="J49" s="45">
        <v>6.19</v>
      </c>
      <c r="K49" s="45">
        <v>5.75</v>
      </c>
      <c r="L49" s="45">
        <v>5.34</v>
      </c>
    </row>
    <row r="50" spans="1:12" x14ac:dyDescent="0.2">
      <c r="A50" s="44">
        <v>40</v>
      </c>
      <c r="B50" s="45">
        <v>6.91</v>
      </c>
      <c r="C50" s="45">
        <v>6.43</v>
      </c>
      <c r="D50" s="45">
        <v>5.97</v>
      </c>
      <c r="E50" s="45">
        <v>5.54</v>
      </c>
      <c r="H50" s="44">
        <v>40</v>
      </c>
      <c r="I50" s="45">
        <v>6.91</v>
      </c>
      <c r="J50" s="45">
        <v>6.43</v>
      </c>
      <c r="K50" s="45">
        <v>5.97</v>
      </c>
      <c r="L50" s="45">
        <v>5.54</v>
      </c>
    </row>
    <row r="51" spans="1:12" x14ac:dyDescent="0.2">
      <c r="A51" s="44">
        <v>41</v>
      </c>
      <c r="B51" s="45">
        <v>7.17</v>
      </c>
      <c r="C51" s="45">
        <v>6.67</v>
      </c>
      <c r="D51" s="45">
        <v>6.2</v>
      </c>
      <c r="E51" s="45">
        <v>5.75</v>
      </c>
      <c r="H51" s="44">
        <v>41</v>
      </c>
      <c r="I51" s="45">
        <v>7.17</v>
      </c>
      <c r="J51" s="45">
        <v>6.67</v>
      </c>
      <c r="K51" s="45">
        <v>6.2</v>
      </c>
      <c r="L51" s="45">
        <v>5.75</v>
      </c>
    </row>
    <row r="52" spans="1:12" x14ac:dyDescent="0.2">
      <c r="A52" s="44">
        <v>42</v>
      </c>
      <c r="B52" s="45">
        <v>7.45</v>
      </c>
      <c r="C52" s="45">
        <v>6.93</v>
      </c>
      <c r="D52" s="45">
        <v>6.43</v>
      </c>
      <c r="E52" s="45">
        <v>5.97</v>
      </c>
      <c r="H52" s="44">
        <v>42</v>
      </c>
      <c r="I52" s="45">
        <v>7.45</v>
      </c>
      <c r="J52" s="45">
        <v>6.93</v>
      </c>
      <c r="K52" s="45">
        <v>6.43</v>
      </c>
      <c r="L52" s="45">
        <v>5.97</v>
      </c>
    </row>
    <row r="53" spans="1:12" x14ac:dyDescent="0.2">
      <c r="A53" s="44">
        <v>43</v>
      </c>
      <c r="B53" s="45">
        <v>7.74</v>
      </c>
      <c r="C53" s="45">
        <v>7.19</v>
      </c>
      <c r="D53" s="45">
        <v>6.68</v>
      </c>
      <c r="E53" s="45">
        <v>6.19</v>
      </c>
      <c r="H53" s="44">
        <v>43</v>
      </c>
      <c r="I53" s="45">
        <v>7.74</v>
      </c>
      <c r="J53" s="45">
        <v>7.19</v>
      </c>
      <c r="K53" s="45">
        <v>6.68</v>
      </c>
      <c r="L53" s="45">
        <v>6.19</v>
      </c>
    </row>
    <row r="54" spans="1:12" x14ac:dyDescent="0.2">
      <c r="A54" s="44">
        <v>44</v>
      </c>
      <c r="B54" s="45">
        <v>8.0299999999999994</v>
      </c>
      <c r="C54" s="45">
        <v>7.47</v>
      </c>
      <c r="D54" s="45">
        <v>6.94</v>
      </c>
      <c r="E54" s="45">
        <v>6.43</v>
      </c>
      <c r="H54" s="44">
        <v>44</v>
      </c>
      <c r="I54" s="45">
        <v>8.0299999999999994</v>
      </c>
      <c r="J54" s="45">
        <v>7.47</v>
      </c>
      <c r="K54" s="45">
        <v>6.94</v>
      </c>
      <c r="L54" s="45">
        <v>6.43</v>
      </c>
    </row>
    <row r="55" spans="1:12" x14ac:dyDescent="0.2">
      <c r="A55" s="44">
        <v>45</v>
      </c>
      <c r="B55" s="45">
        <v>8.34</v>
      </c>
      <c r="C55" s="45">
        <v>7.76</v>
      </c>
      <c r="D55" s="45">
        <v>7.2</v>
      </c>
      <c r="E55" s="45">
        <v>6.67</v>
      </c>
      <c r="H55" s="44">
        <v>45</v>
      </c>
      <c r="I55" s="45">
        <v>8.34</v>
      </c>
      <c r="J55" s="45">
        <v>7.76</v>
      </c>
      <c r="K55" s="45">
        <v>7.2</v>
      </c>
      <c r="L55" s="45">
        <v>6.67</v>
      </c>
    </row>
    <row r="56" spans="1:12" x14ac:dyDescent="0.2">
      <c r="A56" s="44">
        <v>46</v>
      </c>
      <c r="B56" s="45">
        <v>8.67</v>
      </c>
      <c r="C56" s="45">
        <v>8.06</v>
      </c>
      <c r="D56" s="45">
        <v>7.48</v>
      </c>
      <c r="E56" s="45">
        <v>6.93</v>
      </c>
      <c r="H56" s="44">
        <v>46</v>
      </c>
      <c r="I56" s="45">
        <v>8.67</v>
      </c>
      <c r="J56" s="45">
        <v>8.06</v>
      </c>
      <c r="K56" s="45">
        <v>7.48</v>
      </c>
      <c r="L56" s="45">
        <v>6.93</v>
      </c>
    </row>
    <row r="57" spans="1:12" x14ac:dyDescent="0.2">
      <c r="A57" s="44">
        <v>47</v>
      </c>
      <c r="B57" s="45">
        <v>9</v>
      </c>
      <c r="C57" s="45">
        <v>8.3699999999999992</v>
      </c>
      <c r="D57" s="45">
        <v>7.77</v>
      </c>
      <c r="E57" s="45">
        <v>7.2</v>
      </c>
      <c r="H57" s="44">
        <v>47</v>
      </c>
      <c r="I57" s="45">
        <v>9</v>
      </c>
      <c r="J57" s="45">
        <v>8.3699999999999992</v>
      </c>
      <c r="K57" s="45">
        <v>7.77</v>
      </c>
      <c r="L57" s="45">
        <v>7.2</v>
      </c>
    </row>
    <row r="58" spans="1:12" x14ac:dyDescent="0.2">
      <c r="A58" s="44">
        <v>48</v>
      </c>
      <c r="B58" s="45">
        <v>9.36</v>
      </c>
      <c r="C58" s="45">
        <v>8.69</v>
      </c>
      <c r="D58" s="45">
        <v>8.07</v>
      </c>
      <c r="E58" s="45">
        <v>7.47</v>
      </c>
      <c r="H58" s="44">
        <v>48</v>
      </c>
      <c r="I58" s="45">
        <v>9.36</v>
      </c>
      <c r="J58" s="45">
        <v>8.69</v>
      </c>
      <c r="K58" s="45">
        <v>8.07</v>
      </c>
      <c r="L58" s="45">
        <v>7.47</v>
      </c>
    </row>
    <row r="59" spans="1:12" x14ac:dyDescent="0.2">
      <c r="A59" s="44">
        <v>49</v>
      </c>
      <c r="B59" s="45">
        <v>9.7200000000000006</v>
      </c>
      <c r="C59" s="45">
        <v>9.0299999999999994</v>
      </c>
      <c r="D59" s="45">
        <v>8.3800000000000008</v>
      </c>
      <c r="E59" s="45">
        <v>7.76</v>
      </c>
      <c r="H59" s="44">
        <v>49</v>
      </c>
      <c r="I59" s="45">
        <v>9.7200000000000006</v>
      </c>
      <c r="J59" s="45">
        <v>9.0299999999999994</v>
      </c>
      <c r="K59" s="45">
        <v>8.3800000000000008</v>
      </c>
      <c r="L59" s="45">
        <v>7.76</v>
      </c>
    </row>
    <row r="60" spans="1:12" x14ac:dyDescent="0.2">
      <c r="A60" s="44">
        <v>50</v>
      </c>
      <c r="B60" s="45">
        <v>10.1</v>
      </c>
      <c r="C60" s="45">
        <v>9.39</v>
      </c>
      <c r="D60" s="45">
        <v>8.7100000000000009</v>
      </c>
      <c r="E60" s="45">
        <v>8.06</v>
      </c>
      <c r="H60" s="44">
        <v>50</v>
      </c>
      <c r="I60" s="45">
        <v>10.1</v>
      </c>
      <c r="J60" s="45">
        <v>9.39</v>
      </c>
      <c r="K60" s="45">
        <v>8.7100000000000009</v>
      </c>
      <c r="L60" s="45">
        <v>8.06</v>
      </c>
    </row>
    <row r="61" spans="1:12" x14ac:dyDescent="0.2">
      <c r="A61" s="44">
        <v>51</v>
      </c>
      <c r="B61" s="45">
        <v>10.5</v>
      </c>
      <c r="C61" s="45">
        <v>9.75</v>
      </c>
      <c r="D61" s="45">
        <v>9.0500000000000007</v>
      </c>
      <c r="E61" s="45">
        <v>8.3800000000000008</v>
      </c>
      <c r="H61" s="44">
        <v>51</v>
      </c>
      <c r="I61" s="45">
        <v>10.5</v>
      </c>
      <c r="J61" s="45">
        <v>9.75</v>
      </c>
      <c r="K61" s="45">
        <v>9.0500000000000007</v>
      </c>
      <c r="L61" s="45">
        <v>8.3800000000000008</v>
      </c>
    </row>
    <row r="62" spans="1:12" x14ac:dyDescent="0.2">
      <c r="A62" s="44">
        <v>52</v>
      </c>
      <c r="B62" s="45">
        <v>10.91</v>
      </c>
      <c r="C62" s="45">
        <v>10.14</v>
      </c>
      <c r="D62" s="45">
        <v>9.4</v>
      </c>
      <c r="E62" s="45">
        <v>8.6999999999999993</v>
      </c>
      <c r="H62" s="44">
        <v>52</v>
      </c>
      <c r="I62" s="45">
        <v>10.91</v>
      </c>
      <c r="J62" s="45">
        <v>10.14</v>
      </c>
      <c r="K62" s="45">
        <v>9.4</v>
      </c>
      <c r="L62" s="45">
        <v>8.6999999999999993</v>
      </c>
    </row>
    <row r="63" spans="1:12" x14ac:dyDescent="0.2">
      <c r="A63" s="44">
        <v>53</v>
      </c>
      <c r="B63" s="45">
        <v>11.35</v>
      </c>
      <c r="C63" s="45">
        <v>10.54</v>
      </c>
      <c r="D63" s="45">
        <v>9.77</v>
      </c>
      <c r="E63" s="45">
        <v>9.0500000000000007</v>
      </c>
      <c r="H63" s="44">
        <v>53</v>
      </c>
      <c r="I63" s="45">
        <v>11.35</v>
      </c>
      <c r="J63" s="45">
        <v>10.54</v>
      </c>
      <c r="K63" s="45">
        <v>9.77</v>
      </c>
      <c r="L63" s="45">
        <v>9.0500000000000007</v>
      </c>
    </row>
    <row r="64" spans="1:12" x14ac:dyDescent="0.2">
      <c r="A64" s="44">
        <v>54</v>
      </c>
      <c r="B64" s="45">
        <v>11.8</v>
      </c>
      <c r="C64" s="45">
        <v>10.96</v>
      </c>
      <c r="D64" s="45">
        <v>10.16</v>
      </c>
      <c r="E64" s="45">
        <v>9.4</v>
      </c>
      <c r="H64" s="44">
        <v>54</v>
      </c>
      <c r="I64" s="45">
        <v>11.8</v>
      </c>
      <c r="J64" s="45">
        <v>10.96</v>
      </c>
      <c r="K64" s="45">
        <v>10.16</v>
      </c>
      <c r="L64" s="45">
        <v>9.4</v>
      </c>
    </row>
    <row r="65" spans="1:12" x14ac:dyDescent="0.2">
      <c r="A65" s="44">
        <v>55</v>
      </c>
      <c r="B65" s="45">
        <v>12.28</v>
      </c>
      <c r="C65" s="45">
        <v>11.4</v>
      </c>
      <c r="D65" s="45">
        <v>10.57</v>
      </c>
      <c r="E65" s="45">
        <v>9.7799999999999994</v>
      </c>
      <c r="H65" s="44">
        <v>55</v>
      </c>
      <c r="I65" s="45">
        <v>12.28</v>
      </c>
      <c r="J65" s="45">
        <v>11.4</v>
      </c>
      <c r="K65" s="45">
        <v>10.57</v>
      </c>
      <c r="L65" s="45">
        <v>9.7799999999999994</v>
      </c>
    </row>
    <row r="66" spans="1:12" x14ac:dyDescent="0.2">
      <c r="A66" s="44">
        <v>56</v>
      </c>
      <c r="B66" s="45">
        <v>12.78</v>
      </c>
      <c r="C66" s="45">
        <v>11.86</v>
      </c>
      <c r="D66" s="45">
        <v>10.99</v>
      </c>
      <c r="E66" s="45">
        <v>10.17</v>
      </c>
      <c r="H66" s="44">
        <v>56</v>
      </c>
      <c r="I66" s="45">
        <v>12.78</v>
      </c>
      <c r="J66" s="45">
        <v>11.86</v>
      </c>
      <c r="K66" s="45">
        <v>10.99</v>
      </c>
      <c r="L66" s="45">
        <v>10.17</v>
      </c>
    </row>
    <row r="67" spans="1:12" x14ac:dyDescent="0.2">
      <c r="A67" s="44">
        <v>57</v>
      </c>
      <c r="B67" s="45">
        <v>13.3</v>
      </c>
      <c r="C67" s="45">
        <v>12.34</v>
      </c>
      <c r="D67" s="45">
        <v>11.44</v>
      </c>
      <c r="E67" s="45">
        <v>10.58</v>
      </c>
      <c r="H67" s="44">
        <v>57</v>
      </c>
      <c r="I67" s="45">
        <v>13.3</v>
      </c>
      <c r="J67" s="45">
        <v>12.34</v>
      </c>
      <c r="K67" s="45">
        <v>11.44</v>
      </c>
      <c r="L67" s="45">
        <v>10.58</v>
      </c>
    </row>
    <row r="68" spans="1:12" x14ac:dyDescent="0.2">
      <c r="A68" s="44">
        <v>58</v>
      </c>
      <c r="B68" s="45">
        <v>13.85</v>
      </c>
      <c r="C68" s="45">
        <v>12.85</v>
      </c>
      <c r="D68" s="45">
        <v>11.91</v>
      </c>
      <c r="E68" s="45">
        <v>11.02</v>
      </c>
      <c r="H68" s="44">
        <v>58</v>
      </c>
      <c r="I68" s="45">
        <v>13.85</v>
      </c>
      <c r="J68" s="45">
        <v>12.85</v>
      </c>
      <c r="K68" s="45">
        <v>11.91</v>
      </c>
      <c r="L68" s="45">
        <v>11.02</v>
      </c>
    </row>
    <row r="69" spans="1:12" x14ac:dyDescent="0.2">
      <c r="A69" s="44">
        <v>59</v>
      </c>
      <c r="B69" s="45">
        <v>14.42</v>
      </c>
      <c r="C69" s="45">
        <v>13.38</v>
      </c>
      <c r="D69" s="45">
        <v>12.4</v>
      </c>
      <c r="E69" s="45">
        <v>11.47</v>
      </c>
      <c r="H69" s="44">
        <v>59</v>
      </c>
      <c r="I69" s="45">
        <v>14.42</v>
      </c>
      <c r="J69" s="45">
        <v>13.38</v>
      </c>
      <c r="K69" s="45">
        <v>12.4</v>
      </c>
      <c r="L69" s="45">
        <v>11.47</v>
      </c>
    </row>
    <row r="70" spans="1:12" x14ac:dyDescent="0.2">
      <c r="A70" s="44">
        <v>60</v>
      </c>
      <c r="B70" s="45">
        <v>15.02</v>
      </c>
      <c r="C70" s="45">
        <v>13.94</v>
      </c>
      <c r="D70" s="45">
        <v>12.91</v>
      </c>
      <c r="E70" s="45">
        <v>11.94</v>
      </c>
      <c r="H70" s="44">
        <v>60</v>
      </c>
      <c r="I70" s="45">
        <v>15.02</v>
      </c>
      <c r="J70" s="45">
        <v>13.94</v>
      </c>
      <c r="K70" s="45">
        <v>12.91</v>
      </c>
      <c r="L70" s="45">
        <v>11.94</v>
      </c>
    </row>
    <row r="71" spans="1:12" x14ac:dyDescent="0.2">
      <c r="A71" s="44">
        <v>61</v>
      </c>
      <c r="B71" s="45">
        <v>15.66</v>
      </c>
      <c r="C71" s="45">
        <v>14.53</v>
      </c>
      <c r="D71" s="45">
        <v>13.46</v>
      </c>
      <c r="E71" s="45">
        <v>12.44</v>
      </c>
      <c r="H71" s="44">
        <v>61</v>
      </c>
      <c r="I71" s="45">
        <v>15.66</v>
      </c>
      <c r="J71" s="45">
        <v>14.53</v>
      </c>
      <c r="K71" s="45">
        <v>13.46</v>
      </c>
      <c r="L71" s="45">
        <v>12.44</v>
      </c>
    </row>
    <row r="72" spans="1:12" x14ac:dyDescent="0.2">
      <c r="A72" s="44">
        <v>62</v>
      </c>
      <c r="B72" s="45">
        <v>16.32</v>
      </c>
      <c r="C72" s="45">
        <v>15.14</v>
      </c>
      <c r="D72" s="45">
        <v>14.02</v>
      </c>
      <c r="E72" s="45">
        <v>12.96</v>
      </c>
      <c r="H72" s="44">
        <v>62</v>
      </c>
      <c r="I72" s="45">
        <v>16.32</v>
      </c>
      <c r="J72" s="45">
        <v>15.14</v>
      </c>
      <c r="K72" s="45">
        <v>14.02</v>
      </c>
      <c r="L72" s="45">
        <v>12.96</v>
      </c>
    </row>
    <row r="73" spans="1:12" x14ac:dyDescent="0.2">
      <c r="A73" s="44">
        <v>63</v>
      </c>
      <c r="B73" s="45">
        <v>17.02</v>
      </c>
      <c r="C73" s="45">
        <v>15.79</v>
      </c>
      <c r="D73" s="45">
        <v>14.62</v>
      </c>
      <c r="E73" s="45">
        <v>13.51</v>
      </c>
      <c r="H73" s="44">
        <v>63</v>
      </c>
      <c r="I73" s="45">
        <v>17.02</v>
      </c>
      <c r="J73" s="45">
        <v>15.79</v>
      </c>
      <c r="K73" s="45">
        <v>14.62</v>
      </c>
      <c r="L73" s="45">
        <v>13.51</v>
      </c>
    </row>
    <row r="74" spans="1:12" x14ac:dyDescent="0.2">
      <c r="A74" s="44">
        <v>64</v>
      </c>
      <c r="B74" s="45">
        <v>17.760000000000002</v>
      </c>
      <c r="C74" s="45">
        <v>16.47</v>
      </c>
      <c r="D74" s="45">
        <v>15.25</v>
      </c>
      <c r="E74" s="45">
        <v>14.09</v>
      </c>
      <c r="H74" s="44">
        <v>64</v>
      </c>
      <c r="I74" s="45">
        <v>17.760000000000002</v>
      </c>
      <c r="J74" s="45">
        <v>16.47</v>
      </c>
      <c r="K74" s="45">
        <v>15.25</v>
      </c>
      <c r="L74" s="45">
        <v>14.09</v>
      </c>
    </row>
    <row r="75" spans="1:12" x14ac:dyDescent="0.2">
      <c r="A75" s="44">
        <v>65</v>
      </c>
      <c r="B75" s="45">
        <v>17.829999999999998</v>
      </c>
      <c r="C75" s="45">
        <v>17.190000000000001</v>
      </c>
      <c r="D75" s="45">
        <v>15.91</v>
      </c>
      <c r="E75" s="45">
        <v>14.7</v>
      </c>
      <c r="H75" s="44">
        <v>65</v>
      </c>
      <c r="I75" s="45">
        <v>17.829999999999998</v>
      </c>
      <c r="J75" s="45">
        <v>17.190000000000001</v>
      </c>
      <c r="K75" s="45">
        <v>15.91</v>
      </c>
      <c r="L75" s="45">
        <v>14.7</v>
      </c>
    </row>
    <row r="76" spans="1:12" x14ac:dyDescent="0.2">
      <c r="A76" s="44">
        <v>66</v>
      </c>
      <c r="B76" s="45">
        <v>17.22</v>
      </c>
      <c r="C76" s="45">
        <v>17.25</v>
      </c>
      <c r="D76" s="45">
        <v>16.61</v>
      </c>
      <c r="E76" s="45">
        <v>15.35</v>
      </c>
      <c r="H76" s="44">
        <v>66</v>
      </c>
      <c r="I76" s="45">
        <v>17.22</v>
      </c>
      <c r="J76" s="45">
        <v>17.25</v>
      </c>
      <c r="K76" s="45">
        <v>16.61</v>
      </c>
      <c r="L76" s="45">
        <v>15.35</v>
      </c>
    </row>
    <row r="77" spans="1:12" x14ac:dyDescent="0.2">
      <c r="A77" s="44">
        <v>67</v>
      </c>
      <c r="B77" s="45">
        <v>16.600000000000001</v>
      </c>
      <c r="C77" s="45">
        <v>16.63</v>
      </c>
      <c r="D77" s="45">
        <v>16.66</v>
      </c>
      <c r="E77" s="45">
        <v>16.03</v>
      </c>
      <c r="H77" s="44">
        <v>67</v>
      </c>
      <c r="I77" s="45">
        <v>16.600000000000001</v>
      </c>
      <c r="J77" s="45">
        <v>16.63</v>
      </c>
      <c r="K77" s="45">
        <v>16.66</v>
      </c>
      <c r="L77" s="45">
        <v>16.03</v>
      </c>
    </row>
    <row r="78" spans="1:12" x14ac:dyDescent="0.2">
      <c r="A78" s="44">
        <v>68</v>
      </c>
      <c r="B78" s="45">
        <v>15.99</v>
      </c>
      <c r="C78" s="45">
        <v>16</v>
      </c>
      <c r="D78" s="45">
        <v>16.03</v>
      </c>
      <c r="E78" s="45">
        <v>16.07</v>
      </c>
      <c r="H78" s="44">
        <v>68</v>
      </c>
      <c r="I78" s="45">
        <v>15.99</v>
      </c>
      <c r="J78" s="45">
        <v>16</v>
      </c>
      <c r="K78" s="45">
        <v>16.03</v>
      </c>
      <c r="L78" s="45">
        <v>16.07</v>
      </c>
    </row>
    <row r="79" spans="1:12" x14ac:dyDescent="0.2">
      <c r="A79" s="44">
        <v>69</v>
      </c>
      <c r="B79" s="45">
        <v>15.37</v>
      </c>
      <c r="C79" s="45">
        <v>15.38</v>
      </c>
      <c r="D79" s="45">
        <v>15.4</v>
      </c>
      <c r="E79" s="45">
        <v>15.43</v>
      </c>
      <c r="H79" s="44">
        <v>69</v>
      </c>
      <c r="I79" s="45">
        <v>15.37</v>
      </c>
      <c r="J79" s="45">
        <v>15.38</v>
      </c>
      <c r="K79" s="45">
        <v>15.4</v>
      </c>
      <c r="L79" s="45">
        <v>15.43</v>
      </c>
    </row>
    <row r="80" spans="1:12" x14ac:dyDescent="0.2">
      <c r="A80" s="44">
        <v>70</v>
      </c>
      <c r="B80" s="45">
        <v>14.77</v>
      </c>
      <c r="C80" s="45">
        <v>14.77</v>
      </c>
      <c r="D80" s="45">
        <v>14.78</v>
      </c>
      <c r="E80" s="45">
        <v>14.8</v>
      </c>
      <c r="H80" s="44">
        <v>70</v>
      </c>
      <c r="I80" s="45">
        <v>14.77</v>
      </c>
      <c r="J80" s="45">
        <v>14.77</v>
      </c>
      <c r="K80" s="45">
        <v>14.78</v>
      </c>
      <c r="L80" s="45">
        <v>14.8</v>
      </c>
    </row>
    <row r="81" spans="1:12" x14ac:dyDescent="0.2">
      <c r="A81" s="44">
        <v>71</v>
      </c>
      <c r="B81" s="45">
        <v>14.16</v>
      </c>
      <c r="C81" s="45">
        <v>14.16</v>
      </c>
      <c r="D81" s="45">
        <v>14.16</v>
      </c>
      <c r="E81" s="45">
        <v>14.18</v>
      </c>
      <c r="H81" s="44">
        <v>71</v>
      </c>
      <c r="I81" s="45">
        <v>14.16</v>
      </c>
      <c r="J81" s="45">
        <v>14.16</v>
      </c>
      <c r="K81" s="45">
        <v>14.16</v>
      </c>
      <c r="L81" s="45">
        <v>14.18</v>
      </c>
    </row>
    <row r="82" spans="1:12" x14ac:dyDescent="0.2">
      <c r="A82" s="44">
        <v>72</v>
      </c>
      <c r="B82" s="45">
        <v>13.55</v>
      </c>
      <c r="C82" s="45">
        <v>13.55</v>
      </c>
      <c r="D82" s="45">
        <v>13.55</v>
      </c>
      <c r="E82" s="45">
        <v>13.56</v>
      </c>
      <c r="H82" s="44">
        <v>72</v>
      </c>
      <c r="I82" s="45">
        <v>13.55</v>
      </c>
      <c r="J82" s="45">
        <v>13.55</v>
      </c>
      <c r="K82" s="45">
        <v>13.55</v>
      </c>
      <c r="L82" s="45">
        <v>13.56</v>
      </c>
    </row>
    <row r="83" spans="1:12" x14ac:dyDescent="0.2">
      <c r="A83" s="44">
        <v>73</v>
      </c>
      <c r="B83" s="45">
        <v>12.95</v>
      </c>
      <c r="C83" s="45">
        <v>12.95</v>
      </c>
      <c r="D83" s="45">
        <v>12.95</v>
      </c>
      <c r="E83" s="45">
        <v>12.95</v>
      </c>
      <c r="H83" s="44">
        <v>73</v>
      </c>
      <c r="I83" s="45">
        <v>12.95</v>
      </c>
      <c r="J83" s="45">
        <v>12.95</v>
      </c>
      <c r="K83" s="45">
        <v>12.95</v>
      </c>
      <c r="L83" s="45">
        <v>12.95</v>
      </c>
    </row>
    <row r="84" spans="1:12" x14ac:dyDescent="0.2">
      <c r="A84" s="44">
        <v>74</v>
      </c>
      <c r="B84" s="45">
        <v>12.35</v>
      </c>
      <c r="C84" s="45">
        <v>12.35</v>
      </c>
      <c r="D84" s="45">
        <v>12.35</v>
      </c>
      <c r="E84" s="45">
        <v>12.35</v>
      </c>
      <c r="H84" s="44">
        <v>74</v>
      </c>
      <c r="I84" s="45">
        <v>12.35</v>
      </c>
      <c r="J84" s="45">
        <v>12.35</v>
      </c>
      <c r="K84" s="45">
        <v>12.35</v>
      </c>
      <c r="L84" s="45">
        <v>12.35</v>
      </c>
    </row>
    <row r="85" spans="1:12" x14ac:dyDescent="0.2">
      <c r="A85" s="44">
        <v>75</v>
      </c>
      <c r="B85" s="45">
        <v>11.75</v>
      </c>
      <c r="C85" s="45">
        <v>11.75</v>
      </c>
      <c r="D85" s="45">
        <v>11.75</v>
      </c>
      <c r="E85" s="45">
        <v>11.75</v>
      </c>
      <c r="H85" s="44">
        <v>75</v>
      </c>
      <c r="I85" s="45">
        <v>11.75</v>
      </c>
      <c r="J85" s="45">
        <v>11.75</v>
      </c>
      <c r="K85" s="45">
        <v>11.75</v>
      </c>
      <c r="L85" s="45">
        <v>11.75</v>
      </c>
    </row>
    <row r="86" spans="1:12" x14ac:dyDescent="0.2">
      <c r="A86" s="44">
        <v>76</v>
      </c>
      <c r="B86" s="45">
        <v>11.16</v>
      </c>
      <c r="C86" s="45">
        <v>11.16</v>
      </c>
      <c r="D86" s="45">
        <v>11.16</v>
      </c>
      <c r="E86" s="45">
        <v>11.16</v>
      </c>
      <c r="H86" s="44">
        <v>76</v>
      </c>
      <c r="I86" s="45">
        <v>11.16</v>
      </c>
      <c r="J86" s="45">
        <v>11.16</v>
      </c>
      <c r="K86" s="45">
        <v>11.16</v>
      </c>
      <c r="L86" s="45">
        <v>11.16</v>
      </c>
    </row>
    <row r="87" spans="1:12" x14ac:dyDescent="0.2">
      <c r="A87" s="44">
        <v>77</v>
      </c>
      <c r="B87" s="45">
        <v>10.58</v>
      </c>
      <c r="C87" s="45">
        <v>10.58</v>
      </c>
      <c r="D87" s="45">
        <v>10.58</v>
      </c>
      <c r="E87" s="45">
        <v>10.58</v>
      </c>
      <c r="H87" s="44">
        <v>77</v>
      </c>
      <c r="I87" s="45">
        <v>10.58</v>
      </c>
      <c r="J87" s="45">
        <v>10.58</v>
      </c>
      <c r="K87" s="45">
        <v>10.58</v>
      </c>
      <c r="L87" s="45">
        <v>10.58</v>
      </c>
    </row>
    <row r="88" spans="1:12" x14ac:dyDescent="0.2">
      <c r="A88" s="44">
        <v>78</v>
      </c>
      <c r="B88" s="45">
        <v>10.01</v>
      </c>
      <c r="C88" s="45">
        <v>10.01</v>
      </c>
      <c r="D88" s="45">
        <v>10.01</v>
      </c>
      <c r="E88" s="45">
        <v>10.01</v>
      </c>
      <c r="H88" s="44">
        <v>78</v>
      </c>
      <c r="I88" s="45">
        <v>10.01</v>
      </c>
      <c r="J88" s="45">
        <v>10.01</v>
      </c>
      <c r="K88" s="45">
        <v>10.01</v>
      </c>
      <c r="L88" s="45">
        <v>10.01</v>
      </c>
    </row>
    <row r="89" spans="1:12" x14ac:dyDescent="0.2">
      <c r="A89" s="44">
        <v>79</v>
      </c>
      <c r="B89" s="45">
        <v>9.4499999999999993</v>
      </c>
      <c r="C89" s="45">
        <v>9.4499999999999993</v>
      </c>
      <c r="D89" s="45">
        <v>9.4499999999999993</v>
      </c>
      <c r="E89" s="45">
        <v>9.4499999999999993</v>
      </c>
      <c r="H89" s="44">
        <v>79</v>
      </c>
      <c r="I89" s="45">
        <v>9.4499999999999993</v>
      </c>
      <c r="J89" s="45">
        <v>9.4499999999999993</v>
      </c>
      <c r="K89" s="45">
        <v>9.4499999999999993</v>
      </c>
      <c r="L89" s="45">
        <v>9.4499999999999993</v>
      </c>
    </row>
    <row r="90" spans="1:12" x14ac:dyDescent="0.2">
      <c r="A90" s="44">
        <v>80</v>
      </c>
      <c r="B90" s="45">
        <v>8.89</v>
      </c>
      <c r="C90" s="45">
        <v>8.89</v>
      </c>
      <c r="D90" s="45">
        <v>8.89</v>
      </c>
      <c r="E90" s="45">
        <v>8.89</v>
      </c>
      <c r="H90" s="44">
        <v>80</v>
      </c>
      <c r="I90" s="45">
        <v>8.89</v>
      </c>
      <c r="J90" s="45">
        <v>8.89</v>
      </c>
      <c r="K90" s="45">
        <v>8.89</v>
      </c>
      <c r="L90" s="45">
        <v>8.89</v>
      </c>
    </row>
    <row r="91" spans="1:12" x14ac:dyDescent="0.2">
      <c r="A91" s="44">
        <v>81</v>
      </c>
      <c r="B91" s="45">
        <v>8.34</v>
      </c>
      <c r="C91" s="45">
        <v>8.34</v>
      </c>
      <c r="D91" s="45">
        <v>8.34</v>
      </c>
      <c r="E91" s="45">
        <v>8.34</v>
      </c>
      <c r="H91" s="44">
        <v>81</v>
      </c>
      <c r="I91" s="45">
        <v>8.34</v>
      </c>
      <c r="J91" s="45">
        <v>8.34</v>
      </c>
      <c r="K91" s="45">
        <v>8.34</v>
      </c>
      <c r="L91" s="45">
        <v>8.34</v>
      </c>
    </row>
    <row r="92" spans="1:12" x14ac:dyDescent="0.2">
      <c r="A92" s="44">
        <v>82</v>
      </c>
      <c r="B92" s="45">
        <v>7.79</v>
      </c>
      <c r="C92" s="45">
        <v>7.79</v>
      </c>
      <c r="D92" s="45">
        <v>7.79</v>
      </c>
      <c r="E92" s="45">
        <v>7.79</v>
      </c>
      <c r="H92" s="44">
        <v>82</v>
      </c>
      <c r="I92" s="45">
        <v>7.79</v>
      </c>
      <c r="J92" s="45">
        <v>7.79</v>
      </c>
      <c r="K92" s="45">
        <v>7.79</v>
      </c>
      <c r="L92" s="45">
        <v>7.79</v>
      </c>
    </row>
    <row r="93" spans="1:12" x14ac:dyDescent="0.2">
      <c r="A93" s="44">
        <v>83</v>
      </c>
      <c r="B93" s="45">
        <v>7.26</v>
      </c>
      <c r="C93" s="45">
        <v>7.26</v>
      </c>
      <c r="D93" s="45">
        <v>7.26</v>
      </c>
      <c r="E93" s="45">
        <v>7.26</v>
      </c>
      <c r="H93" s="44">
        <v>83</v>
      </c>
      <c r="I93" s="45">
        <v>7.26</v>
      </c>
      <c r="J93" s="45">
        <v>7.26</v>
      </c>
      <c r="K93" s="45">
        <v>7.26</v>
      </c>
      <c r="L93" s="45">
        <v>7.26</v>
      </c>
    </row>
    <row r="94" spans="1:12" x14ac:dyDescent="0.2">
      <c r="A94" s="44">
        <v>84</v>
      </c>
      <c r="B94" s="45">
        <v>6.75</v>
      </c>
      <c r="C94" s="45">
        <v>6.75</v>
      </c>
      <c r="D94" s="45">
        <v>6.75</v>
      </c>
      <c r="E94" s="45">
        <v>6.75</v>
      </c>
      <c r="H94" s="44">
        <v>84</v>
      </c>
      <c r="I94" s="45">
        <v>6.75</v>
      </c>
      <c r="J94" s="45">
        <v>6.75</v>
      </c>
      <c r="K94" s="45">
        <v>6.75</v>
      </c>
      <c r="L94" s="45">
        <v>6.75</v>
      </c>
    </row>
    <row r="95" spans="1:12" x14ac:dyDescent="0.2">
      <c r="A95" s="44">
        <v>85</v>
      </c>
      <c r="B95" s="45">
        <v>6.25</v>
      </c>
      <c r="C95" s="45">
        <v>6.25</v>
      </c>
      <c r="D95" s="45">
        <v>6.25</v>
      </c>
      <c r="E95" s="45">
        <v>6.25</v>
      </c>
      <c r="H95" s="44">
        <v>85</v>
      </c>
      <c r="I95" s="45">
        <v>6.25</v>
      </c>
      <c r="J95" s="45">
        <v>6.25</v>
      </c>
      <c r="K95" s="45">
        <v>6.25</v>
      </c>
      <c r="L95" s="45">
        <v>6.25</v>
      </c>
    </row>
    <row r="96" spans="1:12" x14ac:dyDescent="0.2">
      <c r="A96" s="44">
        <v>86</v>
      </c>
      <c r="B96" s="45">
        <v>5.78</v>
      </c>
      <c r="C96" s="45">
        <v>5.78</v>
      </c>
      <c r="D96" s="45">
        <v>5.78</v>
      </c>
      <c r="E96" s="45">
        <v>5.78</v>
      </c>
      <c r="H96" s="44">
        <v>86</v>
      </c>
      <c r="I96" s="45">
        <v>5.78</v>
      </c>
      <c r="J96" s="45">
        <v>5.78</v>
      </c>
      <c r="K96" s="45">
        <v>5.78</v>
      </c>
      <c r="L96" s="45">
        <v>5.78</v>
      </c>
    </row>
    <row r="97" spans="1:12" x14ac:dyDescent="0.2">
      <c r="A97" s="44">
        <v>87</v>
      </c>
      <c r="B97" s="45">
        <v>5.34</v>
      </c>
      <c r="C97" s="45">
        <v>5.34</v>
      </c>
      <c r="D97" s="45">
        <v>5.34</v>
      </c>
      <c r="E97" s="45">
        <v>5.34</v>
      </c>
      <c r="H97" s="44">
        <v>87</v>
      </c>
      <c r="I97" s="45">
        <v>5.34</v>
      </c>
      <c r="J97" s="45">
        <v>5.34</v>
      </c>
      <c r="K97" s="45">
        <v>5.34</v>
      </c>
      <c r="L97" s="45">
        <v>5.34</v>
      </c>
    </row>
    <row r="98" spans="1:12" x14ac:dyDescent="0.2">
      <c r="A98" s="44">
        <v>88</v>
      </c>
      <c r="B98" s="45">
        <v>4.92</v>
      </c>
      <c r="C98" s="45">
        <v>4.92</v>
      </c>
      <c r="D98" s="45">
        <v>4.92</v>
      </c>
      <c r="E98" s="45">
        <v>4.92</v>
      </c>
      <c r="H98" s="44">
        <v>88</v>
      </c>
      <c r="I98" s="45">
        <v>4.92</v>
      </c>
      <c r="J98" s="45">
        <v>4.92</v>
      </c>
      <c r="K98" s="45">
        <v>4.92</v>
      </c>
      <c r="L98" s="45">
        <v>4.92</v>
      </c>
    </row>
    <row r="99" spans="1:12" x14ac:dyDescent="0.2">
      <c r="A99" s="44">
        <v>89</v>
      </c>
      <c r="B99" s="45">
        <v>4.53</v>
      </c>
      <c r="C99" s="45">
        <v>4.53</v>
      </c>
      <c r="D99" s="45">
        <v>4.53</v>
      </c>
      <c r="E99" s="45">
        <v>4.53</v>
      </c>
      <c r="H99" s="44">
        <v>89</v>
      </c>
      <c r="I99" s="45">
        <v>4.53</v>
      </c>
      <c r="J99" s="45">
        <v>4.53</v>
      </c>
      <c r="K99" s="45">
        <v>4.53</v>
      </c>
      <c r="L99" s="45">
        <v>4.53</v>
      </c>
    </row>
    <row r="100" spans="1:12" x14ac:dyDescent="0.2">
      <c r="A100" s="44">
        <v>90</v>
      </c>
      <c r="B100" s="45">
        <v>4.1500000000000004</v>
      </c>
      <c r="C100" s="45">
        <v>4.1500000000000004</v>
      </c>
      <c r="D100" s="45">
        <v>4.1500000000000004</v>
      </c>
      <c r="E100" s="45">
        <v>4.1500000000000004</v>
      </c>
      <c r="H100" s="44">
        <v>90</v>
      </c>
      <c r="I100" s="45">
        <v>4.1500000000000004</v>
      </c>
      <c r="J100" s="45">
        <v>4.1500000000000004</v>
      </c>
      <c r="K100" s="45">
        <v>4.1500000000000004</v>
      </c>
      <c r="L100" s="45">
        <v>4.1500000000000004</v>
      </c>
    </row>
    <row r="101" spans="1:12" x14ac:dyDescent="0.2">
      <c r="A101" s="44">
        <v>91</v>
      </c>
      <c r="B101" s="45">
        <v>3.79</v>
      </c>
      <c r="C101" s="45">
        <v>3.79</v>
      </c>
      <c r="D101" s="45">
        <v>3.79</v>
      </c>
      <c r="E101" s="45">
        <v>3.79</v>
      </c>
      <c r="H101" s="44">
        <v>91</v>
      </c>
      <c r="I101" s="45">
        <v>3.79</v>
      </c>
      <c r="J101" s="45">
        <v>3.79</v>
      </c>
      <c r="K101" s="45">
        <v>3.79</v>
      </c>
      <c r="L101" s="45">
        <v>3.79</v>
      </c>
    </row>
    <row r="102" spans="1:12" x14ac:dyDescent="0.2">
      <c r="A102" s="44">
        <v>92</v>
      </c>
      <c r="B102" s="45">
        <v>3.46</v>
      </c>
      <c r="C102" s="45">
        <v>3.46</v>
      </c>
      <c r="D102" s="45">
        <v>3.46</v>
      </c>
      <c r="E102" s="45">
        <v>3.46</v>
      </c>
      <c r="H102" s="44">
        <v>92</v>
      </c>
      <c r="I102" s="45">
        <v>3.46</v>
      </c>
      <c r="J102" s="45">
        <v>3.46</v>
      </c>
      <c r="K102" s="45">
        <v>3.46</v>
      </c>
      <c r="L102" s="45">
        <v>3.46</v>
      </c>
    </row>
    <row r="103" spans="1:12" x14ac:dyDescent="0.2">
      <c r="A103" s="44">
        <v>93</v>
      </c>
      <c r="B103" s="45">
        <v>3.14</v>
      </c>
      <c r="C103" s="45">
        <v>3.14</v>
      </c>
      <c r="D103" s="45">
        <v>3.14</v>
      </c>
      <c r="E103" s="45">
        <v>3.14</v>
      </c>
      <c r="H103" s="44">
        <v>93</v>
      </c>
      <c r="I103" s="45">
        <v>3.14</v>
      </c>
      <c r="J103" s="45">
        <v>3.14</v>
      </c>
      <c r="K103" s="45">
        <v>3.14</v>
      </c>
      <c r="L103" s="45">
        <v>3.14</v>
      </c>
    </row>
    <row r="104" spans="1:12" x14ac:dyDescent="0.2">
      <c r="A104" s="44">
        <v>94</v>
      </c>
      <c r="B104" s="45">
        <v>2.85</v>
      </c>
      <c r="C104" s="45">
        <v>2.85</v>
      </c>
      <c r="D104" s="45">
        <v>2.85</v>
      </c>
      <c r="E104" s="45">
        <v>2.85</v>
      </c>
      <c r="H104" s="44">
        <v>94</v>
      </c>
      <c r="I104" s="45">
        <v>2.85</v>
      </c>
      <c r="J104" s="45">
        <v>2.85</v>
      </c>
      <c r="K104" s="45">
        <v>2.85</v>
      </c>
      <c r="L104" s="45">
        <v>2.85</v>
      </c>
    </row>
    <row r="105" spans="1:12" x14ac:dyDescent="0.2">
      <c r="A105" s="44">
        <v>95</v>
      </c>
      <c r="B105" s="45">
        <v>2.59</v>
      </c>
      <c r="C105" s="45">
        <v>2.59</v>
      </c>
      <c r="D105" s="45">
        <v>2.59</v>
      </c>
      <c r="E105" s="45">
        <v>2.59</v>
      </c>
      <c r="H105" s="44">
        <v>95</v>
      </c>
      <c r="I105" s="45">
        <v>2.59</v>
      </c>
      <c r="J105" s="45">
        <v>2.59</v>
      </c>
      <c r="K105" s="45">
        <v>2.59</v>
      </c>
      <c r="L105" s="45">
        <v>2.59</v>
      </c>
    </row>
    <row r="106" spans="1:12" x14ac:dyDescent="0.2">
      <c r="A106" s="44">
        <v>96</v>
      </c>
      <c r="B106" s="45">
        <v>2.36</v>
      </c>
      <c r="C106" s="45">
        <v>2.36</v>
      </c>
      <c r="D106" s="45">
        <v>2.36</v>
      </c>
      <c r="E106" s="45">
        <v>2.36</v>
      </c>
      <c r="H106" s="44">
        <v>96</v>
      </c>
      <c r="I106" s="45">
        <v>2.36</v>
      </c>
      <c r="J106" s="45">
        <v>2.36</v>
      </c>
      <c r="K106" s="45">
        <v>2.36</v>
      </c>
      <c r="L106" s="45">
        <v>2.36</v>
      </c>
    </row>
    <row r="107" spans="1:12" x14ac:dyDescent="0.2">
      <c r="A107" s="44">
        <v>97</v>
      </c>
      <c r="B107" s="45">
        <v>2.16</v>
      </c>
      <c r="C107" s="45">
        <v>2.16</v>
      </c>
      <c r="D107" s="45">
        <v>2.16</v>
      </c>
      <c r="E107" s="45">
        <v>2.16</v>
      </c>
      <c r="H107" s="44">
        <v>97</v>
      </c>
      <c r="I107" s="45">
        <v>2.16</v>
      </c>
      <c r="J107" s="45">
        <v>2.16</v>
      </c>
      <c r="K107" s="45">
        <v>2.16</v>
      </c>
      <c r="L107" s="45">
        <v>2.16</v>
      </c>
    </row>
    <row r="108" spans="1:12" x14ac:dyDescent="0.2">
      <c r="A108" s="44">
        <v>98</v>
      </c>
      <c r="B108" s="45">
        <v>1.99</v>
      </c>
      <c r="C108" s="45">
        <v>1.99</v>
      </c>
      <c r="D108" s="45">
        <v>1.99</v>
      </c>
      <c r="E108" s="45">
        <v>1.99</v>
      </c>
      <c r="H108" s="44">
        <v>98</v>
      </c>
      <c r="I108" s="45">
        <v>1.99</v>
      </c>
      <c r="J108" s="45">
        <v>1.99</v>
      </c>
      <c r="K108" s="45">
        <v>1.99</v>
      </c>
      <c r="L108" s="45">
        <v>1.99</v>
      </c>
    </row>
  </sheetData>
  <sheetProtection algorithmName="SHA-512" hashValue="b6aYgOMj2R55DE9Nm9hob0YpPZgYKs0OGi5PyubQEPp4y4CfOU12Hwr1VHT4HlpJJh0hW13F8l6C2QAVQdzdxw==" saltValue="dSr0Idwi25z9xyYeS91d8w==" spinCount="100000" sheet="1" objects="1" scenarios="1"/>
  <conditionalFormatting sqref="A6:A21">
    <cfRule type="expression" dxfId="855" priority="25" stopIfTrue="1">
      <formula>MOD(ROW(),2)=0</formula>
    </cfRule>
    <cfRule type="expression" dxfId="854" priority="26" stopIfTrue="1">
      <formula>MOD(ROW(),2)&lt;&gt;0</formula>
    </cfRule>
  </conditionalFormatting>
  <conditionalFormatting sqref="A26:A108">
    <cfRule type="expression" dxfId="853" priority="29" stopIfTrue="1">
      <formula>MOD(ROW(),2)=0</formula>
    </cfRule>
    <cfRule type="expression" dxfId="852" priority="30" stopIfTrue="1">
      <formula>MOD(ROW(),2)&lt;&gt;0</formula>
    </cfRule>
  </conditionalFormatting>
  <conditionalFormatting sqref="B18:B19">
    <cfRule type="expression" dxfId="851" priority="3" stopIfTrue="1">
      <formula>MOD(ROW(),2)=0</formula>
    </cfRule>
    <cfRule type="expression" dxfId="850" priority="4" stopIfTrue="1">
      <formula>MOD(ROW(),2)&lt;&gt;0</formula>
    </cfRule>
  </conditionalFormatting>
  <conditionalFormatting sqref="B6:E17 C18:E19 B20:E21">
    <cfRule type="expression" dxfId="849" priority="27" stopIfTrue="1">
      <formula>MOD(ROW(),2)=0</formula>
    </cfRule>
    <cfRule type="expression" dxfId="848" priority="28" stopIfTrue="1">
      <formula>MOD(ROW(),2)&lt;&gt;0</formula>
    </cfRule>
  </conditionalFormatting>
  <conditionalFormatting sqref="B26:E108">
    <cfRule type="expression" dxfId="847" priority="31" stopIfTrue="1">
      <formula>MOD(ROW(),2)=0</formula>
    </cfRule>
    <cfRule type="expression" dxfId="846" priority="32" stopIfTrue="1">
      <formula>MOD(ROW(),2)&lt;&gt;0</formula>
    </cfRule>
  </conditionalFormatting>
  <conditionalFormatting sqref="H6:H21">
    <cfRule type="expression" dxfId="845" priority="33" stopIfTrue="1">
      <formula>MOD(ROW(),2)=0</formula>
    </cfRule>
    <cfRule type="expression" dxfId="844" priority="34" stopIfTrue="1">
      <formula>MOD(ROW(),2)&lt;&gt;0</formula>
    </cfRule>
  </conditionalFormatting>
  <conditionalFormatting sqref="H26:H108">
    <cfRule type="expression" dxfId="843" priority="37" stopIfTrue="1">
      <formula>MOD(ROW(),2)=0</formula>
    </cfRule>
    <cfRule type="expression" dxfId="842" priority="38" stopIfTrue="1">
      <formula>MOD(ROW(),2)&lt;&gt;0</formula>
    </cfRule>
  </conditionalFormatting>
  <conditionalFormatting sqref="I18:I19">
    <cfRule type="expression" dxfId="841" priority="1" stopIfTrue="1">
      <formula>MOD(ROW(),2)=0</formula>
    </cfRule>
    <cfRule type="expression" dxfId="840" priority="2" stopIfTrue="1">
      <formula>MOD(ROW(),2)&lt;&gt;0</formula>
    </cfRule>
  </conditionalFormatting>
  <conditionalFormatting sqref="I6:L17 J18:L19 I20:L21">
    <cfRule type="expression" dxfId="839" priority="35" stopIfTrue="1">
      <formula>MOD(ROW(),2)=0</formula>
    </cfRule>
    <cfRule type="expression" dxfId="838" priority="36" stopIfTrue="1">
      <formula>MOD(ROW(),2)&lt;&gt;0</formula>
    </cfRule>
  </conditionalFormatting>
  <conditionalFormatting sqref="I26:L108">
    <cfRule type="expression" dxfId="837" priority="39" stopIfTrue="1">
      <formula>MOD(ROW(),2)=0</formula>
    </cfRule>
    <cfRule type="expression" dxfId="836" priority="40" stopIfTrue="1">
      <formula>MOD(ROW(),2)&lt;&gt;0</formula>
    </cfRule>
  </conditionalFormatting>
  <pageMargins left="0.7" right="0.7" top="0.75" bottom="0.75" header="0.3" footer="0.3"/>
  <tableParts count="2">
    <tablePart r:id="rId1"/>
    <tablePart r:id="rId2"/>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A3FE3-9B7B-42F2-B31D-D04638D3D168}">
  <sheetPr codeName="Sheet30"/>
  <dimension ref="A1:E108"/>
  <sheetViews>
    <sheetView showGridLines="0" workbookViewId="0">
      <selection activeCell="A6" sqref="A6"/>
    </sheetView>
  </sheetViews>
  <sheetFormatPr defaultRowHeight="12.75" x14ac:dyDescent="0.2"/>
  <cols>
    <col min="1" max="1" width="31.5703125" customWidth="1"/>
    <col min="2" max="5" width="22.5703125" customWidth="1"/>
  </cols>
  <sheetData>
    <row r="1" spans="1:5" s="1" customFormat="1" ht="20.25" x14ac:dyDescent="0.3">
      <c r="A1" s="2" t="s">
        <v>0</v>
      </c>
    </row>
    <row r="2" spans="1:5" s="1" customFormat="1" ht="15.75" x14ac:dyDescent="0.25">
      <c r="A2" s="30" t="s">
        <v>1</v>
      </c>
      <c r="B2" s="3" t="str">
        <f>wb_title</f>
        <v>PCSPS_EW - Consolidated Factor Spreadsheet</v>
      </c>
    </row>
    <row r="3" spans="1:5" s="1" customFormat="1" ht="15.75" x14ac:dyDescent="0.25">
      <c r="A3" s="30" t="s">
        <v>2</v>
      </c>
      <c r="B3" s="3" t="str">
        <f>TABLE_FACTOR_TYPE_1 &amp; " - x-" &amp; TABLE_SERIES_NUMBER_1</f>
        <v>Pension Credit - x-306</v>
      </c>
    </row>
    <row r="6" spans="1:5" x14ac:dyDescent="0.2">
      <c r="A6" s="41" t="s">
        <v>540</v>
      </c>
      <c r="B6" s="49" t="s">
        <v>541</v>
      </c>
      <c r="C6" s="49"/>
      <c r="D6" s="49"/>
      <c r="E6" s="49"/>
    </row>
    <row r="7" spans="1:5" x14ac:dyDescent="0.2">
      <c r="A7" s="41" t="s">
        <v>542</v>
      </c>
      <c r="B7" s="49" t="s">
        <v>32</v>
      </c>
      <c r="C7" s="49"/>
      <c r="D7" s="49"/>
      <c r="E7" s="49"/>
    </row>
    <row r="8" spans="1:5" x14ac:dyDescent="0.2">
      <c r="A8" s="41" t="s">
        <v>112</v>
      </c>
      <c r="B8" s="49" t="s">
        <v>145</v>
      </c>
      <c r="C8" s="49"/>
      <c r="D8" s="49"/>
      <c r="E8" s="49"/>
    </row>
    <row r="9" spans="1:5" x14ac:dyDescent="0.2">
      <c r="A9" s="41" t="s">
        <v>113</v>
      </c>
      <c r="B9" s="49" t="s">
        <v>203</v>
      </c>
      <c r="C9" s="49"/>
      <c r="D9" s="49"/>
      <c r="E9" s="49"/>
    </row>
    <row r="10" spans="1:5" ht="25.5" x14ac:dyDescent="0.2">
      <c r="A10" s="41" t="s">
        <v>6</v>
      </c>
      <c r="B10" s="49" t="s">
        <v>213</v>
      </c>
      <c r="C10" s="49"/>
      <c r="D10" s="49"/>
      <c r="E10" s="49"/>
    </row>
    <row r="11" spans="1:5" x14ac:dyDescent="0.2">
      <c r="A11" s="41" t="s">
        <v>114</v>
      </c>
      <c r="B11" s="49" t="s">
        <v>128</v>
      </c>
      <c r="C11" s="49"/>
      <c r="D11" s="49"/>
      <c r="E11" s="49"/>
    </row>
    <row r="12" spans="1:5" x14ac:dyDescent="0.2">
      <c r="A12" s="41" t="s">
        <v>115</v>
      </c>
      <c r="B12" s="49" t="s">
        <v>206</v>
      </c>
      <c r="C12" s="49"/>
      <c r="D12" s="49"/>
      <c r="E12" s="49"/>
    </row>
    <row r="13" spans="1:5" x14ac:dyDescent="0.2">
      <c r="A13" s="41" t="s">
        <v>543</v>
      </c>
      <c r="B13" s="49">
        <v>1</v>
      </c>
      <c r="C13" s="49"/>
      <c r="D13" s="49"/>
      <c r="E13" s="49"/>
    </row>
    <row r="14" spans="1:5" x14ac:dyDescent="0.2">
      <c r="A14" s="41" t="s">
        <v>117</v>
      </c>
      <c r="B14" s="49">
        <v>306</v>
      </c>
      <c r="C14" s="49"/>
      <c r="D14" s="49"/>
      <c r="E14" s="49"/>
    </row>
    <row r="15" spans="1:5" x14ac:dyDescent="0.2">
      <c r="A15" s="41" t="s">
        <v>544</v>
      </c>
      <c r="B15" s="49" t="s">
        <v>214</v>
      </c>
      <c r="C15" s="49"/>
      <c r="D15" s="49"/>
      <c r="E15" s="49"/>
    </row>
    <row r="16" spans="1:5" x14ac:dyDescent="0.2">
      <c r="A16" s="41" t="s">
        <v>119</v>
      </c>
      <c r="B16" s="49" t="s">
        <v>215</v>
      </c>
      <c r="C16" s="49"/>
      <c r="D16" s="49"/>
      <c r="E16" s="49"/>
    </row>
    <row r="17" spans="1:5" x14ac:dyDescent="0.2">
      <c r="A17" s="42" t="s">
        <v>545</v>
      </c>
      <c r="B17" s="49"/>
      <c r="C17" s="49"/>
      <c r="D17" s="49"/>
      <c r="E17" s="49"/>
    </row>
    <row r="18" spans="1:5" x14ac:dyDescent="0.2">
      <c r="A18" s="41" t="s">
        <v>121</v>
      </c>
      <c r="B18" s="50">
        <v>46171</v>
      </c>
      <c r="C18" s="50"/>
      <c r="D18" s="50"/>
      <c r="E18" s="50"/>
    </row>
    <row r="19" spans="1:5" x14ac:dyDescent="0.2">
      <c r="A19" s="41" t="s">
        <v>122</v>
      </c>
      <c r="B19" s="50">
        <v>46161</v>
      </c>
      <c r="C19" s="49"/>
      <c r="D19" s="49"/>
      <c r="E19" s="49"/>
    </row>
    <row r="20" spans="1:5" x14ac:dyDescent="0.2">
      <c r="A20" s="41" t="s">
        <v>123</v>
      </c>
      <c r="B20" s="49" t="s">
        <v>132</v>
      </c>
      <c r="C20" s="49"/>
      <c r="D20" s="49"/>
      <c r="E20" s="49"/>
    </row>
    <row r="21" spans="1:5" x14ac:dyDescent="0.2">
      <c r="A21" s="41" t="s">
        <v>546</v>
      </c>
      <c r="B21" s="49" t="s">
        <v>45</v>
      </c>
      <c r="C21" s="49"/>
      <c r="D21" s="49"/>
      <c r="E21" s="49"/>
    </row>
    <row r="23" spans="1:5" x14ac:dyDescent="0.2">
      <c r="A23" s="23" t="str">
        <f>HYPERLINK("#'Factor List'!A1", "Back to Factor List")</f>
        <v>Back to Factor List</v>
      </c>
      <c r="B23" s="23" t="str">
        <f>HYPERLINK("#'Assumptions'!A1", "Assumptions")</f>
        <v>Assumptions</v>
      </c>
    </row>
    <row r="26" spans="1:5" s="55" customFormat="1" ht="63.75" x14ac:dyDescent="0.2">
      <c r="A26" s="54" t="s">
        <v>174</v>
      </c>
      <c r="B26" s="54" t="s">
        <v>588</v>
      </c>
      <c r="C26" s="54" t="s">
        <v>589</v>
      </c>
      <c r="D26" s="54" t="s">
        <v>590</v>
      </c>
      <c r="E26" s="54" t="s">
        <v>591</v>
      </c>
    </row>
    <row r="27" spans="1:5" x14ac:dyDescent="0.2">
      <c r="A27" s="44">
        <v>17</v>
      </c>
      <c r="B27" s="45">
        <v>9.4600000000000009</v>
      </c>
      <c r="C27" s="45">
        <v>0.43</v>
      </c>
      <c r="D27" s="45">
        <v>9.4600000000000009</v>
      </c>
      <c r="E27" s="45">
        <v>0.43</v>
      </c>
    </row>
    <row r="28" spans="1:5" x14ac:dyDescent="0.2">
      <c r="A28" s="44">
        <v>18</v>
      </c>
      <c r="B28" s="45">
        <v>9.6300000000000008</v>
      </c>
      <c r="C28" s="45">
        <v>0.44</v>
      </c>
      <c r="D28" s="45">
        <v>9.6300000000000008</v>
      </c>
      <c r="E28" s="45">
        <v>0.44</v>
      </c>
    </row>
    <row r="29" spans="1:5" x14ac:dyDescent="0.2">
      <c r="A29" s="44">
        <v>19</v>
      </c>
      <c r="B29" s="45">
        <v>9.8000000000000007</v>
      </c>
      <c r="C29" s="45">
        <v>0.45</v>
      </c>
      <c r="D29" s="45">
        <v>9.8000000000000007</v>
      </c>
      <c r="E29" s="45">
        <v>0.45</v>
      </c>
    </row>
    <row r="30" spans="1:5" x14ac:dyDescent="0.2">
      <c r="A30" s="44">
        <v>20</v>
      </c>
      <c r="B30" s="45">
        <v>9.98</v>
      </c>
      <c r="C30" s="45">
        <v>0.46</v>
      </c>
      <c r="D30" s="45">
        <v>9.98</v>
      </c>
      <c r="E30" s="45">
        <v>0.46</v>
      </c>
    </row>
    <row r="31" spans="1:5" x14ac:dyDescent="0.2">
      <c r="A31" s="44">
        <v>21</v>
      </c>
      <c r="B31" s="45">
        <v>10.16</v>
      </c>
      <c r="C31" s="45">
        <v>0.47</v>
      </c>
      <c r="D31" s="45">
        <v>10.16</v>
      </c>
      <c r="E31" s="45">
        <v>0.47</v>
      </c>
    </row>
    <row r="32" spans="1:5" x14ac:dyDescent="0.2">
      <c r="A32" s="44">
        <v>22</v>
      </c>
      <c r="B32" s="45">
        <v>10.35</v>
      </c>
      <c r="C32" s="45">
        <v>0.48</v>
      </c>
      <c r="D32" s="45">
        <v>10.35</v>
      </c>
      <c r="E32" s="45">
        <v>0.48</v>
      </c>
    </row>
    <row r="33" spans="1:5" x14ac:dyDescent="0.2">
      <c r="A33" s="44">
        <v>23</v>
      </c>
      <c r="B33" s="45">
        <v>10.53</v>
      </c>
      <c r="C33" s="45">
        <v>0.49</v>
      </c>
      <c r="D33" s="45">
        <v>10.53</v>
      </c>
      <c r="E33" s="45">
        <v>0.49</v>
      </c>
    </row>
    <row r="34" spans="1:5" x14ac:dyDescent="0.2">
      <c r="A34" s="44">
        <v>24</v>
      </c>
      <c r="B34" s="45">
        <v>10.72</v>
      </c>
      <c r="C34" s="45">
        <v>0.5</v>
      </c>
      <c r="D34" s="45">
        <v>10.72</v>
      </c>
      <c r="E34" s="45">
        <v>0.5</v>
      </c>
    </row>
    <row r="35" spans="1:5" x14ac:dyDescent="0.2">
      <c r="A35" s="44">
        <v>25</v>
      </c>
      <c r="B35" s="45">
        <v>10.92</v>
      </c>
      <c r="C35" s="45">
        <v>0.51</v>
      </c>
      <c r="D35" s="45">
        <v>10.92</v>
      </c>
      <c r="E35" s="45">
        <v>0.51</v>
      </c>
    </row>
    <row r="36" spans="1:5" x14ac:dyDescent="0.2">
      <c r="A36" s="44">
        <v>26</v>
      </c>
      <c r="B36" s="45">
        <v>11.12</v>
      </c>
      <c r="C36" s="45">
        <v>0.52</v>
      </c>
      <c r="D36" s="45">
        <v>11.12</v>
      </c>
      <c r="E36" s="45">
        <v>0.52</v>
      </c>
    </row>
    <row r="37" spans="1:5" x14ac:dyDescent="0.2">
      <c r="A37" s="44">
        <v>27</v>
      </c>
      <c r="B37" s="45">
        <v>11.32</v>
      </c>
      <c r="C37" s="45">
        <v>0.53</v>
      </c>
      <c r="D37" s="45">
        <v>11.32</v>
      </c>
      <c r="E37" s="45">
        <v>0.53</v>
      </c>
    </row>
    <row r="38" spans="1:5" x14ac:dyDescent="0.2">
      <c r="A38" s="44">
        <v>28</v>
      </c>
      <c r="B38" s="45">
        <v>11.52</v>
      </c>
      <c r="C38" s="45">
        <v>0.54</v>
      </c>
      <c r="D38" s="45">
        <v>11.52</v>
      </c>
      <c r="E38" s="45">
        <v>0.54</v>
      </c>
    </row>
    <row r="39" spans="1:5" x14ac:dyDescent="0.2">
      <c r="A39" s="44">
        <v>29</v>
      </c>
      <c r="B39" s="45">
        <v>11.73</v>
      </c>
      <c r="C39" s="45">
        <v>0.55000000000000004</v>
      </c>
      <c r="D39" s="45">
        <v>11.73</v>
      </c>
      <c r="E39" s="45">
        <v>0.55000000000000004</v>
      </c>
    </row>
    <row r="40" spans="1:5" x14ac:dyDescent="0.2">
      <c r="A40" s="44">
        <v>30</v>
      </c>
      <c r="B40" s="45">
        <v>11.95</v>
      </c>
      <c r="C40" s="45">
        <v>0.56000000000000005</v>
      </c>
      <c r="D40" s="45">
        <v>11.95</v>
      </c>
      <c r="E40" s="45">
        <v>0.56000000000000005</v>
      </c>
    </row>
    <row r="41" spans="1:5" x14ac:dyDescent="0.2">
      <c r="A41" s="44">
        <v>31</v>
      </c>
      <c r="B41" s="45">
        <v>12.16</v>
      </c>
      <c r="C41" s="45">
        <v>0.56999999999999995</v>
      </c>
      <c r="D41" s="45">
        <v>12.16</v>
      </c>
      <c r="E41" s="45">
        <v>0.56999999999999995</v>
      </c>
    </row>
    <row r="42" spans="1:5" x14ac:dyDescent="0.2">
      <c r="A42" s="44">
        <v>32</v>
      </c>
      <c r="B42" s="45">
        <v>12.38</v>
      </c>
      <c r="C42" s="45">
        <v>0.57999999999999996</v>
      </c>
      <c r="D42" s="45">
        <v>12.38</v>
      </c>
      <c r="E42" s="45">
        <v>0.57999999999999996</v>
      </c>
    </row>
    <row r="43" spans="1:5" x14ac:dyDescent="0.2">
      <c r="A43" s="44">
        <v>33</v>
      </c>
      <c r="B43" s="45">
        <v>12.61</v>
      </c>
      <c r="C43" s="45">
        <v>0.59</v>
      </c>
      <c r="D43" s="45">
        <v>12.61</v>
      </c>
      <c r="E43" s="45">
        <v>0.59</v>
      </c>
    </row>
    <row r="44" spans="1:5" x14ac:dyDescent="0.2">
      <c r="A44" s="44">
        <v>34</v>
      </c>
      <c r="B44" s="45">
        <v>12.84</v>
      </c>
      <c r="C44" s="45">
        <v>0.6</v>
      </c>
      <c r="D44" s="45">
        <v>12.84</v>
      </c>
      <c r="E44" s="45">
        <v>0.6</v>
      </c>
    </row>
    <row r="45" spans="1:5" x14ac:dyDescent="0.2">
      <c r="A45" s="44">
        <v>35</v>
      </c>
      <c r="B45" s="45">
        <v>13.07</v>
      </c>
      <c r="C45" s="45">
        <v>0.62</v>
      </c>
      <c r="D45" s="45">
        <v>13.07</v>
      </c>
      <c r="E45" s="45">
        <v>0.62</v>
      </c>
    </row>
    <row r="46" spans="1:5" x14ac:dyDescent="0.2">
      <c r="A46" s="44">
        <v>36</v>
      </c>
      <c r="B46" s="45">
        <v>13.31</v>
      </c>
      <c r="C46" s="45">
        <v>0.63</v>
      </c>
      <c r="D46" s="45">
        <v>13.31</v>
      </c>
      <c r="E46" s="45">
        <v>0.63</v>
      </c>
    </row>
    <row r="47" spans="1:5" x14ac:dyDescent="0.2">
      <c r="A47" s="44">
        <v>37</v>
      </c>
      <c r="B47" s="45">
        <v>13.55</v>
      </c>
      <c r="C47" s="45">
        <v>0.64</v>
      </c>
      <c r="D47" s="45">
        <v>13.55</v>
      </c>
      <c r="E47" s="45">
        <v>0.64</v>
      </c>
    </row>
    <row r="48" spans="1:5" x14ac:dyDescent="0.2">
      <c r="A48" s="44">
        <v>38</v>
      </c>
      <c r="B48" s="45">
        <v>13.8</v>
      </c>
      <c r="C48" s="45">
        <v>0.65</v>
      </c>
      <c r="D48" s="45">
        <v>13.8</v>
      </c>
      <c r="E48" s="45">
        <v>0.65</v>
      </c>
    </row>
    <row r="49" spans="1:5" x14ac:dyDescent="0.2">
      <c r="A49" s="44">
        <v>39</v>
      </c>
      <c r="B49" s="45">
        <v>14.05</v>
      </c>
      <c r="C49" s="45">
        <v>0.67</v>
      </c>
      <c r="D49" s="45">
        <v>14.05</v>
      </c>
      <c r="E49" s="45">
        <v>0.67</v>
      </c>
    </row>
    <row r="50" spans="1:5" x14ac:dyDescent="0.2">
      <c r="A50" s="44">
        <v>40</v>
      </c>
      <c r="B50" s="45">
        <v>14.31</v>
      </c>
      <c r="C50" s="45">
        <v>0.68</v>
      </c>
      <c r="D50" s="45">
        <v>14.31</v>
      </c>
      <c r="E50" s="45">
        <v>0.68</v>
      </c>
    </row>
    <row r="51" spans="1:5" x14ac:dyDescent="0.2">
      <c r="A51" s="44">
        <v>41</v>
      </c>
      <c r="B51" s="45">
        <v>14.58</v>
      </c>
      <c r="C51" s="45">
        <v>0.69</v>
      </c>
      <c r="D51" s="45">
        <v>14.58</v>
      </c>
      <c r="E51" s="45">
        <v>0.69</v>
      </c>
    </row>
    <row r="52" spans="1:5" x14ac:dyDescent="0.2">
      <c r="A52" s="44">
        <v>42</v>
      </c>
      <c r="B52" s="45">
        <v>14.85</v>
      </c>
      <c r="C52" s="45">
        <v>0.71</v>
      </c>
      <c r="D52" s="45">
        <v>14.85</v>
      </c>
      <c r="E52" s="45">
        <v>0.71</v>
      </c>
    </row>
    <row r="53" spans="1:5" x14ac:dyDescent="0.2">
      <c r="A53" s="44">
        <v>43</v>
      </c>
      <c r="B53" s="45">
        <v>15.12</v>
      </c>
      <c r="C53" s="45">
        <v>0.72</v>
      </c>
      <c r="D53" s="45">
        <v>15.12</v>
      </c>
      <c r="E53" s="45">
        <v>0.72</v>
      </c>
    </row>
    <row r="54" spans="1:5" x14ac:dyDescent="0.2">
      <c r="A54" s="44">
        <v>44</v>
      </c>
      <c r="B54" s="45">
        <v>15.41</v>
      </c>
      <c r="C54" s="45">
        <v>0.74</v>
      </c>
      <c r="D54" s="45">
        <v>15.41</v>
      </c>
      <c r="E54" s="45">
        <v>0.74</v>
      </c>
    </row>
    <row r="55" spans="1:5" x14ac:dyDescent="0.2">
      <c r="A55" s="44">
        <v>45</v>
      </c>
      <c r="B55" s="45">
        <v>15.69</v>
      </c>
      <c r="C55" s="45">
        <v>0.75</v>
      </c>
      <c r="D55" s="45">
        <v>15.69</v>
      </c>
      <c r="E55" s="45">
        <v>0.75</v>
      </c>
    </row>
    <row r="56" spans="1:5" x14ac:dyDescent="0.2">
      <c r="A56" s="44">
        <v>46</v>
      </c>
      <c r="B56" s="45">
        <v>15.99</v>
      </c>
      <c r="C56" s="45">
        <v>0.77</v>
      </c>
      <c r="D56" s="45">
        <v>15.99</v>
      </c>
      <c r="E56" s="45">
        <v>0.77</v>
      </c>
    </row>
    <row r="57" spans="1:5" x14ac:dyDescent="0.2">
      <c r="A57" s="44">
        <v>47</v>
      </c>
      <c r="B57" s="45">
        <v>16.3</v>
      </c>
      <c r="C57" s="45">
        <v>0.78</v>
      </c>
      <c r="D57" s="45">
        <v>16.3</v>
      </c>
      <c r="E57" s="45">
        <v>0.78</v>
      </c>
    </row>
    <row r="58" spans="1:5" x14ac:dyDescent="0.2">
      <c r="A58" s="44">
        <v>48</v>
      </c>
      <c r="B58" s="45">
        <v>16.61</v>
      </c>
      <c r="C58" s="45">
        <v>0.8</v>
      </c>
      <c r="D58" s="45">
        <v>16.61</v>
      </c>
      <c r="E58" s="45">
        <v>0.8</v>
      </c>
    </row>
    <row r="59" spans="1:5" x14ac:dyDescent="0.2">
      <c r="A59" s="44">
        <v>49</v>
      </c>
      <c r="B59" s="45">
        <v>16.93</v>
      </c>
      <c r="C59" s="45">
        <v>0.81</v>
      </c>
      <c r="D59" s="45">
        <v>16.93</v>
      </c>
      <c r="E59" s="45">
        <v>0.81</v>
      </c>
    </row>
    <row r="60" spans="1:5" x14ac:dyDescent="0.2">
      <c r="A60" s="44">
        <v>50</v>
      </c>
      <c r="B60" s="45">
        <v>17.260000000000002</v>
      </c>
      <c r="C60" s="45">
        <v>0.83</v>
      </c>
      <c r="D60" s="45">
        <v>17.260000000000002</v>
      </c>
      <c r="E60" s="45">
        <v>0.83</v>
      </c>
    </row>
    <row r="61" spans="1:5" x14ac:dyDescent="0.2">
      <c r="A61" s="44">
        <v>51</v>
      </c>
      <c r="B61" s="45">
        <v>17.59</v>
      </c>
      <c r="C61" s="45">
        <v>0.85</v>
      </c>
      <c r="D61" s="45">
        <v>17.59</v>
      </c>
      <c r="E61" s="45">
        <v>0.85</v>
      </c>
    </row>
    <row r="62" spans="1:5" x14ac:dyDescent="0.2">
      <c r="A62" s="44">
        <v>52</v>
      </c>
      <c r="B62" s="45">
        <v>17.940000000000001</v>
      </c>
      <c r="C62" s="45">
        <v>0.86</v>
      </c>
      <c r="D62" s="45">
        <v>17.940000000000001</v>
      </c>
      <c r="E62" s="45">
        <v>0.86</v>
      </c>
    </row>
    <row r="63" spans="1:5" x14ac:dyDescent="0.2">
      <c r="A63" s="44">
        <v>53</v>
      </c>
      <c r="B63" s="45">
        <v>18.3</v>
      </c>
      <c r="C63" s="45">
        <v>0.88</v>
      </c>
      <c r="D63" s="45">
        <v>18.3</v>
      </c>
      <c r="E63" s="45">
        <v>0.88</v>
      </c>
    </row>
    <row r="64" spans="1:5" x14ac:dyDescent="0.2">
      <c r="A64" s="44">
        <v>54</v>
      </c>
      <c r="B64" s="45">
        <v>18.670000000000002</v>
      </c>
      <c r="C64" s="45">
        <v>0.9</v>
      </c>
      <c r="D64" s="45">
        <v>18.670000000000002</v>
      </c>
      <c r="E64" s="45">
        <v>0.9</v>
      </c>
    </row>
    <row r="65" spans="1:5" x14ac:dyDescent="0.2">
      <c r="A65" s="44">
        <v>55</v>
      </c>
      <c r="B65" s="45">
        <v>19.05</v>
      </c>
      <c r="C65" s="45">
        <v>0.91</v>
      </c>
      <c r="D65" s="45">
        <v>19.05</v>
      </c>
      <c r="E65" s="45">
        <v>0.91</v>
      </c>
    </row>
    <row r="66" spans="1:5" x14ac:dyDescent="0.2">
      <c r="A66" s="44">
        <v>56</v>
      </c>
      <c r="B66" s="45">
        <v>19.45</v>
      </c>
      <c r="C66" s="45">
        <v>0.93</v>
      </c>
      <c r="D66" s="45">
        <v>19.45</v>
      </c>
      <c r="E66" s="45">
        <v>0.93</v>
      </c>
    </row>
    <row r="67" spans="1:5" x14ac:dyDescent="0.2">
      <c r="A67" s="44">
        <v>57</v>
      </c>
      <c r="B67" s="45">
        <v>19.86</v>
      </c>
      <c r="C67" s="45">
        <v>0.95</v>
      </c>
      <c r="D67" s="45">
        <v>19.86</v>
      </c>
      <c r="E67" s="45">
        <v>0.95</v>
      </c>
    </row>
    <row r="68" spans="1:5" x14ac:dyDescent="0.2">
      <c r="A68" s="44">
        <v>58</v>
      </c>
      <c r="B68" s="45">
        <v>20.28</v>
      </c>
      <c r="C68" s="45">
        <v>0.97</v>
      </c>
      <c r="D68" s="45">
        <v>20.28</v>
      </c>
      <c r="E68" s="45">
        <v>0.97</v>
      </c>
    </row>
    <row r="69" spans="1:5" x14ac:dyDescent="0.2">
      <c r="A69" s="44">
        <v>59</v>
      </c>
      <c r="B69" s="45">
        <v>20.72</v>
      </c>
      <c r="C69" s="45">
        <v>0.99</v>
      </c>
      <c r="D69" s="45">
        <v>20.72</v>
      </c>
      <c r="E69" s="45">
        <v>0.99</v>
      </c>
    </row>
    <row r="70" spans="1:5" x14ac:dyDescent="0.2">
      <c r="A70" s="44">
        <v>60</v>
      </c>
      <c r="B70" s="45">
        <v>20.66</v>
      </c>
      <c r="C70" s="45">
        <v>1</v>
      </c>
      <c r="D70" s="45">
        <v>20.66</v>
      </c>
      <c r="E70" s="45">
        <v>1</v>
      </c>
    </row>
    <row r="71" spans="1:5" x14ac:dyDescent="0.2">
      <c r="A71" s="44">
        <v>61</v>
      </c>
      <c r="B71" s="45">
        <v>20.09</v>
      </c>
      <c r="C71" s="45">
        <v>1</v>
      </c>
      <c r="D71" s="45">
        <v>20.09</v>
      </c>
      <c r="E71" s="45">
        <v>1</v>
      </c>
    </row>
    <row r="72" spans="1:5" x14ac:dyDescent="0.2">
      <c r="A72" s="44">
        <v>62</v>
      </c>
      <c r="B72" s="45">
        <v>19.52</v>
      </c>
      <c r="C72" s="45">
        <v>1</v>
      </c>
      <c r="D72" s="45">
        <v>19.52</v>
      </c>
      <c r="E72" s="45">
        <v>1</v>
      </c>
    </row>
    <row r="73" spans="1:5" x14ac:dyDescent="0.2">
      <c r="A73" s="44">
        <v>63</v>
      </c>
      <c r="B73" s="45">
        <v>18.940000000000001</v>
      </c>
      <c r="C73" s="45">
        <v>1</v>
      </c>
      <c r="D73" s="45">
        <v>18.940000000000001</v>
      </c>
      <c r="E73" s="45">
        <v>1</v>
      </c>
    </row>
    <row r="74" spans="1:5" x14ac:dyDescent="0.2">
      <c r="A74" s="44">
        <v>64</v>
      </c>
      <c r="B74" s="45">
        <v>18.350000000000001</v>
      </c>
      <c r="C74" s="45">
        <v>1</v>
      </c>
      <c r="D74" s="45">
        <v>18.350000000000001</v>
      </c>
      <c r="E74" s="45">
        <v>1</v>
      </c>
    </row>
    <row r="75" spans="1:5" x14ac:dyDescent="0.2">
      <c r="A75" s="44">
        <v>65</v>
      </c>
      <c r="B75" s="45">
        <v>17.77</v>
      </c>
      <c r="C75" s="45">
        <v>1</v>
      </c>
      <c r="D75" s="45">
        <v>17.77</v>
      </c>
      <c r="E75" s="45">
        <v>1</v>
      </c>
    </row>
    <row r="76" spans="1:5" x14ac:dyDescent="0.2">
      <c r="A76" s="44">
        <v>66</v>
      </c>
      <c r="B76" s="45">
        <v>17.170000000000002</v>
      </c>
      <c r="C76" s="45">
        <v>1</v>
      </c>
      <c r="D76" s="45">
        <v>17.170000000000002</v>
      </c>
      <c r="E76" s="45">
        <v>1</v>
      </c>
    </row>
    <row r="77" spans="1:5" x14ac:dyDescent="0.2">
      <c r="A77" s="44">
        <v>67</v>
      </c>
      <c r="B77" s="45">
        <v>16.579999999999998</v>
      </c>
      <c r="C77" s="45">
        <v>1</v>
      </c>
      <c r="D77" s="45">
        <v>16.579999999999998</v>
      </c>
      <c r="E77" s="45">
        <v>1</v>
      </c>
    </row>
    <row r="78" spans="1:5" x14ac:dyDescent="0.2">
      <c r="A78" s="44">
        <v>68</v>
      </c>
      <c r="B78" s="45">
        <v>15.98</v>
      </c>
      <c r="C78" s="45">
        <v>1</v>
      </c>
      <c r="D78" s="45">
        <v>15.98</v>
      </c>
      <c r="E78" s="45">
        <v>1</v>
      </c>
    </row>
    <row r="79" spans="1:5" x14ac:dyDescent="0.2">
      <c r="A79" s="44">
        <v>69</v>
      </c>
      <c r="B79" s="45">
        <v>15.37</v>
      </c>
      <c r="C79" s="45">
        <v>1</v>
      </c>
      <c r="D79" s="45">
        <v>15.37</v>
      </c>
      <c r="E79" s="45">
        <v>1</v>
      </c>
    </row>
    <row r="80" spans="1:5" x14ac:dyDescent="0.2">
      <c r="A80" s="44">
        <v>70</v>
      </c>
      <c r="B80" s="45">
        <v>14.77</v>
      </c>
      <c r="C80" s="45">
        <v>1</v>
      </c>
      <c r="D80" s="45">
        <v>14.77</v>
      </c>
      <c r="E80" s="45">
        <v>1</v>
      </c>
    </row>
    <row r="81" spans="1:5" x14ac:dyDescent="0.2">
      <c r="A81" s="44">
        <v>71</v>
      </c>
      <c r="B81" s="45">
        <v>14.16</v>
      </c>
      <c r="C81" s="45">
        <v>1</v>
      </c>
      <c r="D81" s="45">
        <v>14.16</v>
      </c>
      <c r="E81" s="45">
        <v>1</v>
      </c>
    </row>
    <row r="82" spans="1:5" x14ac:dyDescent="0.2">
      <c r="A82" s="44">
        <v>72</v>
      </c>
      <c r="B82" s="45">
        <v>13.55</v>
      </c>
      <c r="C82" s="45">
        <v>1</v>
      </c>
      <c r="D82" s="45">
        <v>13.55</v>
      </c>
      <c r="E82" s="45">
        <v>1</v>
      </c>
    </row>
    <row r="83" spans="1:5" x14ac:dyDescent="0.2">
      <c r="A83" s="44">
        <v>73</v>
      </c>
      <c r="B83" s="45">
        <v>12.95</v>
      </c>
      <c r="C83" s="45">
        <v>1</v>
      </c>
      <c r="D83" s="45">
        <v>12.95</v>
      </c>
      <c r="E83" s="45">
        <v>1</v>
      </c>
    </row>
    <row r="84" spans="1:5" x14ac:dyDescent="0.2">
      <c r="A84" s="44">
        <v>74</v>
      </c>
      <c r="B84" s="45">
        <v>12.35</v>
      </c>
      <c r="C84" s="45">
        <v>1</v>
      </c>
      <c r="D84" s="45">
        <v>12.35</v>
      </c>
      <c r="E84" s="45">
        <v>1</v>
      </c>
    </row>
    <row r="85" spans="1:5" x14ac:dyDescent="0.2">
      <c r="A85" s="44">
        <v>75</v>
      </c>
      <c r="B85" s="45">
        <v>11.75</v>
      </c>
      <c r="C85" s="45">
        <v>1</v>
      </c>
      <c r="D85" s="45">
        <v>11.75</v>
      </c>
      <c r="E85" s="45">
        <v>1</v>
      </c>
    </row>
    <row r="86" spans="1:5" x14ac:dyDescent="0.2">
      <c r="A86" s="44">
        <v>76</v>
      </c>
      <c r="B86" s="45">
        <v>11.16</v>
      </c>
      <c r="C86" s="45">
        <v>1</v>
      </c>
      <c r="D86" s="45">
        <v>11.16</v>
      </c>
      <c r="E86" s="45">
        <v>1</v>
      </c>
    </row>
    <row r="87" spans="1:5" x14ac:dyDescent="0.2">
      <c r="A87" s="44">
        <v>77</v>
      </c>
      <c r="B87" s="45">
        <v>10.58</v>
      </c>
      <c r="C87" s="45">
        <v>1</v>
      </c>
      <c r="D87" s="45">
        <v>10.58</v>
      </c>
      <c r="E87" s="45">
        <v>1</v>
      </c>
    </row>
    <row r="88" spans="1:5" x14ac:dyDescent="0.2">
      <c r="A88" s="44">
        <v>78</v>
      </c>
      <c r="B88" s="45">
        <v>10.01</v>
      </c>
      <c r="C88" s="45">
        <v>1</v>
      </c>
      <c r="D88" s="45">
        <v>10.01</v>
      </c>
      <c r="E88" s="45">
        <v>1</v>
      </c>
    </row>
    <row r="89" spans="1:5" x14ac:dyDescent="0.2">
      <c r="A89" s="44">
        <v>79</v>
      </c>
      <c r="B89" s="45">
        <v>9.4499999999999993</v>
      </c>
      <c r="C89" s="45">
        <v>1</v>
      </c>
      <c r="D89" s="45">
        <v>9.4499999999999993</v>
      </c>
      <c r="E89" s="45">
        <v>1</v>
      </c>
    </row>
    <row r="90" spans="1:5" x14ac:dyDescent="0.2">
      <c r="A90" s="44">
        <v>80</v>
      </c>
      <c r="B90" s="45">
        <v>8.89</v>
      </c>
      <c r="C90" s="45">
        <v>1</v>
      </c>
      <c r="D90" s="45">
        <v>8.89</v>
      </c>
      <c r="E90" s="45">
        <v>1</v>
      </c>
    </row>
    <row r="91" spans="1:5" x14ac:dyDescent="0.2">
      <c r="A91" s="44">
        <v>81</v>
      </c>
      <c r="B91" s="45">
        <v>8.34</v>
      </c>
      <c r="C91" s="45">
        <v>1</v>
      </c>
      <c r="D91" s="45">
        <v>8.34</v>
      </c>
      <c r="E91" s="45">
        <v>1</v>
      </c>
    </row>
    <row r="92" spans="1:5" x14ac:dyDescent="0.2">
      <c r="A92" s="44">
        <v>82</v>
      </c>
      <c r="B92" s="45">
        <v>7.79</v>
      </c>
      <c r="C92" s="45">
        <v>1</v>
      </c>
      <c r="D92" s="45">
        <v>7.79</v>
      </c>
      <c r="E92" s="45">
        <v>1</v>
      </c>
    </row>
    <row r="93" spans="1:5" x14ac:dyDescent="0.2">
      <c r="A93" s="44">
        <v>83</v>
      </c>
      <c r="B93" s="45">
        <v>7.26</v>
      </c>
      <c r="C93" s="45">
        <v>1</v>
      </c>
      <c r="D93" s="45">
        <v>7.26</v>
      </c>
      <c r="E93" s="45">
        <v>1</v>
      </c>
    </row>
    <row r="94" spans="1:5" x14ac:dyDescent="0.2">
      <c r="A94" s="44">
        <v>84</v>
      </c>
      <c r="B94" s="45">
        <v>6.75</v>
      </c>
      <c r="C94" s="45">
        <v>1</v>
      </c>
      <c r="D94" s="45">
        <v>6.75</v>
      </c>
      <c r="E94" s="45">
        <v>1</v>
      </c>
    </row>
    <row r="95" spans="1:5" x14ac:dyDescent="0.2">
      <c r="A95" s="44">
        <v>85</v>
      </c>
      <c r="B95" s="45">
        <v>6.25</v>
      </c>
      <c r="C95" s="45">
        <v>1</v>
      </c>
      <c r="D95" s="45">
        <v>6.25</v>
      </c>
      <c r="E95" s="45">
        <v>1</v>
      </c>
    </row>
    <row r="96" spans="1:5" x14ac:dyDescent="0.2">
      <c r="A96" s="44">
        <v>86</v>
      </c>
      <c r="B96" s="45">
        <v>5.78</v>
      </c>
      <c r="C96" s="45">
        <v>1</v>
      </c>
      <c r="D96" s="45">
        <v>5.78</v>
      </c>
      <c r="E96" s="45">
        <v>1</v>
      </c>
    </row>
    <row r="97" spans="1:5" x14ac:dyDescent="0.2">
      <c r="A97" s="44">
        <v>87</v>
      </c>
      <c r="B97" s="45">
        <v>5.34</v>
      </c>
      <c r="C97" s="45">
        <v>1</v>
      </c>
      <c r="D97" s="45">
        <v>5.34</v>
      </c>
      <c r="E97" s="45">
        <v>1</v>
      </c>
    </row>
    <row r="98" spans="1:5" x14ac:dyDescent="0.2">
      <c r="A98" s="44">
        <v>88</v>
      </c>
      <c r="B98" s="45">
        <v>4.92</v>
      </c>
      <c r="C98" s="45">
        <v>1</v>
      </c>
      <c r="D98" s="45">
        <v>4.92</v>
      </c>
      <c r="E98" s="45">
        <v>1</v>
      </c>
    </row>
    <row r="99" spans="1:5" x14ac:dyDescent="0.2">
      <c r="A99" s="44">
        <v>89</v>
      </c>
      <c r="B99" s="45">
        <v>4.53</v>
      </c>
      <c r="C99" s="45">
        <v>1</v>
      </c>
      <c r="D99" s="45">
        <v>4.53</v>
      </c>
      <c r="E99" s="45">
        <v>1</v>
      </c>
    </row>
    <row r="100" spans="1:5" x14ac:dyDescent="0.2">
      <c r="A100" s="44">
        <v>90</v>
      </c>
      <c r="B100" s="45">
        <v>4.1500000000000004</v>
      </c>
      <c r="C100" s="45">
        <v>1</v>
      </c>
      <c r="D100" s="45">
        <v>4.1500000000000004</v>
      </c>
      <c r="E100" s="45">
        <v>1</v>
      </c>
    </row>
    <row r="101" spans="1:5" x14ac:dyDescent="0.2">
      <c r="A101" s="44">
        <v>91</v>
      </c>
      <c r="B101" s="45">
        <v>3.79</v>
      </c>
      <c r="C101" s="45">
        <v>1</v>
      </c>
      <c r="D101" s="45">
        <v>3.79</v>
      </c>
      <c r="E101" s="45">
        <v>1</v>
      </c>
    </row>
    <row r="102" spans="1:5" x14ac:dyDescent="0.2">
      <c r="A102" s="44">
        <v>92</v>
      </c>
      <c r="B102" s="45">
        <v>3.46</v>
      </c>
      <c r="C102" s="45">
        <v>1</v>
      </c>
      <c r="D102" s="45">
        <v>3.46</v>
      </c>
      <c r="E102" s="45">
        <v>1</v>
      </c>
    </row>
    <row r="103" spans="1:5" x14ac:dyDescent="0.2">
      <c r="A103" s="44">
        <v>93</v>
      </c>
      <c r="B103" s="45">
        <v>3.14</v>
      </c>
      <c r="C103" s="45">
        <v>1</v>
      </c>
      <c r="D103" s="45">
        <v>3.14</v>
      </c>
      <c r="E103" s="45">
        <v>1</v>
      </c>
    </row>
    <row r="104" spans="1:5" x14ac:dyDescent="0.2">
      <c r="A104" s="44">
        <v>94</v>
      </c>
      <c r="B104" s="45">
        <v>2.85</v>
      </c>
      <c r="C104" s="45">
        <v>1</v>
      </c>
      <c r="D104" s="45">
        <v>2.85</v>
      </c>
      <c r="E104" s="45">
        <v>1</v>
      </c>
    </row>
    <row r="105" spans="1:5" x14ac:dyDescent="0.2">
      <c r="A105" s="44">
        <v>95</v>
      </c>
      <c r="B105" s="45">
        <v>2.59</v>
      </c>
      <c r="C105" s="45">
        <v>1</v>
      </c>
      <c r="D105" s="45">
        <v>2.59</v>
      </c>
      <c r="E105" s="45">
        <v>1</v>
      </c>
    </row>
    <row r="106" spans="1:5" x14ac:dyDescent="0.2">
      <c r="A106" s="44">
        <v>96</v>
      </c>
      <c r="B106" s="45">
        <v>2.36</v>
      </c>
      <c r="C106" s="45">
        <v>1</v>
      </c>
      <c r="D106" s="45">
        <v>2.36</v>
      </c>
      <c r="E106" s="45">
        <v>1</v>
      </c>
    </row>
    <row r="107" spans="1:5" x14ac:dyDescent="0.2">
      <c r="A107" s="44">
        <v>97</v>
      </c>
      <c r="B107" s="45">
        <v>2.16</v>
      </c>
      <c r="C107" s="45">
        <v>1</v>
      </c>
      <c r="D107" s="45">
        <v>2.16</v>
      </c>
      <c r="E107" s="45">
        <v>1</v>
      </c>
    </row>
    <row r="108" spans="1:5" x14ac:dyDescent="0.2">
      <c r="A108" s="44">
        <v>98</v>
      </c>
      <c r="B108" s="45">
        <v>1.99</v>
      </c>
      <c r="C108" s="45">
        <v>1</v>
      </c>
      <c r="D108" s="45">
        <v>1.99</v>
      </c>
      <c r="E108" s="45">
        <v>1</v>
      </c>
    </row>
  </sheetData>
  <sheetProtection algorithmName="SHA-512" hashValue="7bEHfgGvw377g9upNcCjEHZb+RGGQyHPS1dunWZPnwZ/4ZytaR9ygoICoQYZYG73C7LByz/9BA/7zGJVjBq7uw==" saltValue="39ascXCXMTa6XSXp5wc40w==" spinCount="100000" sheet="1" objects="1" scenarios="1"/>
  <conditionalFormatting sqref="A6:A21">
    <cfRule type="expression" dxfId="835" priority="11" stopIfTrue="1">
      <formula>MOD(ROW(),2)=0</formula>
    </cfRule>
    <cfRule type="expression" dxfId="834" priority="12" stopIfTrue="1">
      <formula>MOD(ROW(),2)&lt;&gt;0</formula>
    </cfRule>
  </conditionalFormatting>
  <conditionalFormatting sqref="A26:A108">
    <cfRule type="expression" dxfId="833" priority="15" stopIfTrue="1">
      <formula>MOD(ROW(),2)=0</formula>
    </cfRule>
    <cfRule type="expression" dxfId="832" priority="16" stopIfTrue="1">
      <formula>MOD(ROW(),2)&lt;&gt;0</formula>
    </cfRule>
  </conditionalFormatting>
  <conditionalFormatting sqref="B18:B19">
    <cfRule type="expression" dxfId="831" priority="1" stopIfTrue="1">
      <formula>MOD(ROW(),2)=0</formula>
    </cfRule>
    <cfRule type="expression" dxfId="830" priority="2" stopIfTrue="1">
      <formula>MOD(ROW(),2)&lt;&gt;0</formula>
    </cfRule>
  </conditionalFormatting>
  <conditionalFormatting sqref="B6:E17 C18:E19 B20:E21">
    <cfRule type="expression" dxfId="829" priority="13" stopIfTrue="1">
      <formula>MOD(ROW(),2)=0</formula>
    </cfRule>
    <cfRule type="expression" dxfId="828" priority="14" stopIfTrue="1">
      <formula>MOD(ROW(),2)&lt;&gt;0</formula>
    </cfRule>
  </conditionalFormatting>
  <conditionalFormatting sqref="B26:E108">
    <cfRule type="expression" dxfId="827" priority="17" stopIfTrue="1">
      <formula>MOD(ROW(),2)=0</formula>
    </cfRule>
    <cfRule type="expression" dxfId="826" priority="18" stopIfTrue="1">
      <formula>MOD(ROW(),2)&lt;&gt;0</formula>
    </cfRule>
  </conditionalFormatting>
  <pageMargins left="0.7" right="0.7" top="0.75" bottom="0.75" header="0.3" footer="0.3"/>
  <tableParts count="1">
    <tablePart r:id="rId1"/>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D78AD-EA63-4C57-BF83-D548A0084F9E}">
  <sheetPr codeName="Sheet31"/>
  <dimension ref="A1:C108"/>
  <sheetViews>
    <sheetView showGridLines="0" workbookViewId="0">
      <selection activeCell="A6" sqref="A6"/>
    </sheetView>
  </sheetViews>
  <sheetFormatPr defaultRowHeight="12.75" x14ac:dyDescent="0.2"/>
  <cols>
    <col min="1" max="1" width="31.5703125" customWidth="1"/>
    <col min="2" max="3" width="22.5703125" customWidth="1"/>
  </cols>
  <sheetData>
    <row r="1" spans="1:3" s="1" customFormat="1" ht="20.25" x14ac:dyDescent="0.3">
      <c r="A1" s="2" t="s">
        <v>0</v>
      </c>
    </row>
    <row r="2" spans="1:3" s="1" customFormat="1" ht="15.75" x14ac:dyDescent="0.25">
      <c r="A2" s="30" t="s">
        <v>1</v>
      </c>
      <c r="B2" s="3" t="str">
        <f>wb_title</f>
        <v>PCSPS_EW - Consolidated Factor Spreadsheet</v>
      </c>
    </row>
    <row r="3" spans="1:3" s="1" customFormat="1" ht="15.75" x14ac:dyDescent="0.25">
      <c r="A3" s="30" t="s">
        <v>2</v>
      </c>
      <c r="B3" s="3" t="str">
        <f>TABLE_FACTOR_TYPE_1 &amp; " - x-" &amp; TABLE_SERIES_NUMBER_1</f>
        <v>Pension Credit - x-307</v>
      </c>
    </row>
    <row r="6" spans="1:3" x14ac:dyDescent="0.2">
      <c r="A6" s="41" t="s">
        <v>540</v>
      </c>
      <c r="B6" s="49" t="s">
        <v>541</v>
      </c>
      <c r="C6" s="49"/>
    </row>
    <row r="7" spans="1:3" x14ac:dyDescent="0.2">
      <c r="A7" s="41" t="s">
        <v>542</v>
      </c>
      <c r="B7" s="49" t="s">
        <v>32</v>
      </c>
      <c r="C7" s="49"/>
    </row>
    <row r="8" spans="1:3" x14ac:dyDescent="0.2">
      <c r="A8" s="41" t="s">
        <v>112</v>
      </c>
      <c r="B8" s="49" t="s">
        <v>152</v>
      </c>
      <c r="C8" s="49"/>
    </row>
    <row r="9" spans="1:3" x14ac:dyDescent="0.2">
      <c r="A9" s="41" t="s">
        <v>113</v>
      </c>
      <c r="B9" s="49" t="s">
        <v>203</v>
      </c>
      <c r="C9" s="49"/>
    </row>
    <row r="10" spans="1:3" ht="25.5" x14ac:dyDescent="0.2">
      <c r="A10" s="41" t="s">
        <v>6</v>
      </c>
      <c r="B10" s="49" t="s">
        <v>216</v>
      </c>
      <c r="C10" s="49"/>
    </row>
    <row r="11" spans="1:3" x14ac:dyDescent="0.2">
      <c r="A11" s="41" t="s">
        <v>114</v>
      </c>
      <c r="B11" s="49" t="s">
        <v>128</v>
      </c>
      <c r="C11" s="49"/>
    </row>
    <row r="12" spans="1:3" x14ac:dyDescent="0.2">
      <c r="A12" s="41" t="s">
        <v>115</v>
      </c>
      <c r="B12" s="49" t="s">
        <v>206</v>
      </c>
      <c r="C12" s="49"/>
    </row>
    <row r="13" spans="1:3" x14ac:dyDescent="0.2">
      <c r="A13" s="41" t="s">
        <v>543</v>
      </c>
      <c r="B13" s="49">
        <v>1</v>
      </c>
      <c r="C13" s="49"/>
    </row>
    <row r="14" spans="1:3" x14ac:dyDescent="0.2">
      <c r="A14" s="41" t="s">
        <v>117</v>
      </c>
      <c r="B14" s="49">
        <v>307</v>
      </c>
      <c r="C14" s="49"/>
    </row>
    <row r="15" spans="1:3" x14ac:dyDescent="0.2">
      <c r="A15" s="41" t="s">
        <v>544</v>
      </c>
      <c r="B15" s="49" t="s">
        <v>217</v>
      </c>
      <c r="C15" s="49"/>
    </row>
    <row r="16" spans="1:3" x14ac:dyDescent="0.2">
      <c r="A16" s="41" t="s">
        <v>119</v>
      </c>
      <c r="B16" s="49" t="s">
        <v>218</v>
      </c>
      <c r="C16" s="49"/>
    </row>
    <row r="17" spans="1:3" x14ac:dyDescent="0.2">
      <c r="A17" s="42" t="s">
        <v>545</v>
      </c>
      <c r="B17" s="49"/>
      <c r="C17" s="49"/>
    </row>
    <row r="18" spans="1:3" x14ac:dyDescent="0.2">
      <c r="A18" s="41" t="s">
        <v>121</v>
      </c>
      <c r="B18" s="50">
        <v>46171</v>
      </c>
      <c r="C18" s="50"/>
    </row>
    <row r="19" spans="1:3" x14ac:dyDescent="0.2">
      <c r="A19" s="41" t="s">
        <v>122</v>
      </c>
      <c r="B19" s="50">
        <v>46161</v>
      </c>
      <c r="C19" s="49"/>
    </row>
    <row r="20" spans="1:3" x14ac:dyDescent="0.2">
      <c r="A20" s="41" t="s">
        <v>123</v>
      </c>
      <c r="B20" s="49" t="s">
        <v>132</v>
      </c>
      <c r="C20" s="49"/>
    </row>
    <row r="21" spans="1:3" x14ac:dyDescent="0.2">
      <c r="A21" s="41" t="s">
        <v>546</v>
      </c>
      <c r="B21" s="49" t="s">
        <v>45</v>
      </c>
      <c r="C21" s="49"/>
    </row>
    <row r="23" spans="1:3" x14ac:dyDescent="0.2">
      <c r="A23" s="23" t="str">
        <f>HYPERLINK("#'Factor List'!A1", "Back to Factor List")</f>
        <v>Back to Factor List</v>
      </c>
      <c r="B23" s="23" t="str">
        <f>HYPERLINK("#'Assumptions'!A1", "Assumptions")</f>
        <v>Assumptions</v>
      </c>
    </row>
    <row r="26" spans="1:3" s="55" customFormat="1" ht="51" x14ac:dyDescent="0.2">
      <c r="A26" s="54" t="s">
        <v>174</v>
      </c>
      <c r="B26" s="54" t="s">
        <v>592</v>
      </c>
      <c r="C26" s="54" t="s">
        <v>593</v>
      </c>
    </row>
    <row r="27" spans="1:3" x14ac:dyDescent="0.2">
      <c r="A27" s="44">
        <v>17</v>
      </c>
      <c r="B27" s="45">
        <v>4.08</v>
      </c>
      <c r="C27" s="45">
        <v>4.08</v>
      </c>
    </row>
    <row r="28" spans="1:3" x14ac:dyDescent="0.2">
      <c r="A28" s="44">
        <v>18</v>
      </c>
      <c r="B28" s="45">
        <v>4.2300000000000004</v>
      </c>
      <c r="C28" s="45">
        <v>4.2300000000000004</v>
      </c>
    </row>
    <row r="29" spans="1:3" x14ac:dyDescent="0.2">
      <c r="A29" s="44">
        <v>19</v>
      </c>
      <c r="B29" s="45">
        <v>4.4000000000000004</v>
      </c>
      <c r="C29" s="45">
        <v>4.4000000000000004</v>
      </c>
    </row>
    <row r="30" spans="1:3" x14ac:dyDescent="0.2">
      <c r="A30" s="44">
        <v>20</v>
      </c>
      <c r="B30" s="45">
        <v>4.57</v>
      </c>
      <c r="C30" s="45">
        <v>4.57</v>
      </c>
    </row>
    <row r="31" spans="1:3" x14ac:dyDescent="0.2">
      <c r="A31" s="44">
        <v>21</v>
      </c>
      <c r="B31" s="45">
        <v>4.74</v>
      </c>
      <c r="C31" s="45">
        <v>4.74</v>
      </c>
    </row>
    <row r="32" spans="1:3" x14ac:dyDescent="0.2">
      <c r="A32" s="44">
        <v>22</v>
      </c>
      <c r="B32" s="45">
        <v>4.92</v>
      </c>
      <c r="C32" s="45">
        <v>4.92</v>
      </c>
    </row>
    <row r="33" spans="1:3" x14ac:dyDescent="0.2">
      <c r="A33" s="44">
        <v>23</v>
      </c>
      <c r="B33" s="45">
        <v>5.1100000000000003</v>
      </c>
      <c r="C33" s="45">
        <v>5.1100000000000003</v>
      </c>
    </row>
    <row r="34" spans="1:3" x14ac:dyDescent="0.2">
      <c r="A34" s="44">
        <v>24</v>
      </c>
      <c r="B34" s="45">
        <v>5.31</v>
      </c>
      <c r="C34" s="45">
        <v>5.31</v>
      </c>
    </row>
    <row r="35" spans="1:3" x14ac:dyDescent="0.2">
      <c r="A35" s="44">
        <v>25</v>
      </c>
      <c r="B35" s="45">
        <v>5.51</v>
      </c>
      <c r="C35" s="45">
        <v>5.51</v>
      </c>
    </row>
    <row r="36" spans="1:3" x14ac:dyDescent="0.2">
      <c r="A36" s="44">
        <v>26</v>
      </c>
      <c r="B36" s="45">
        <v>5.73</v>
      </c>
      <c r="C36" s="45">
        <v>5.73</v>
      </c>
    </row>
    <row r="37" spans="1:3" x14ac:dyDescent="0.2">
      <c r="A37" s="44">
        <v>27</v>
      </c>
      <c r="B37" s="45">
        <v>5.95</v>
      </c>
      <c r="C37" s="45">
        <v>5.95</v>
      </c>
    </row>
    <row r="38" spans="1:3" x14ac:dyDescent="0.2">
      <c r="A38" s="44">
        <v>28</v>
      </c>
      <c r="B38" s="45">
        <v>6.18</v>
      </c>
      <c r="C38" s="45">
        <v>6.18</v>
      </c>
    </row>
    <row r="39" spans="1:3" x14ac:dyDescent="0.2">
      <c r="A39" s="44">
        <v>29</v>
      </c>
      <c r="B39" s="45">
        <v>6.41</v>
      </c>
      <c r="C39" s="45">
        <v>6.41</v>
      </c>
    </row>
    <row r="40" spans="1:3" x14ac:dyDescent="0.2">
      <c r="A40" s="44">
        <v>30</v>
      </c>
      <c r="B40" s="45">
        <v>6.66</v>
      </c>
      <c r="C40" s="45">
        <v>6.66</v>
      </c>
    </row>
    <row r="41" spans="1:3" x14ac:dyDescent="0.2">
      <c r="A41" s="44">
        <v>31</v>
      </c>
      <c r="B41" s="45">
        <v>6.92</v>
      </c>
      <c r="C41" s="45">
        <v>6.92</v>
      </c>
    </row>
    <row r="42" spans="1:3" x14ac:dyDescent="0.2">
      <c r="A42" s="44">
        <v>32</v>
      </c>
      <c r="B42" s="45">
        <v>7.18</v>
      </c>
      <c r="C42" s="45">
        <v>7.18</v>
      </c>
    </row>
    <row r="43" spans="1:3" x14ac:dyDescent="0.2">
      <c r="A43" s="44">
        <v>33</v>
      </c>
      <c r="B43" s="45">
        <v>7.46</v>
      </c>
      <c r="C43" s="45">
        <v>7.46</v>
      </c>
    </row>
    <row r="44" spans="1:3" x14ac:dyDescent="0.2">
      <c r="A44" s="44">
        <v>34</v>
      </c>
      <c r="B44" s="45">
        <v>7.75</v>
      </c>
      <c r="C44" s="45">
        <v>7.75</v>
      </c>
    </row>
    <row r="45" spans="1:3" x14ac:dyDescent="0.2">
      <c r="A45" s="44">
        <v>35</v>
      </c>
      <c r="B45" s="45">
        <v>8.0500000000000007</v>
      </c>
      <c r="C45" s="45">
        <v>8.0500000000000007</v>
      </c>
    </row>
    <row r="46" spans="1:3" x14ac:dyDescent="0.2">
      <c r="A46" s="44">
        <v>36</v>
      </c>
      <c r="B46" s="45">
        <v>8.36</v>
      </c>
      <c r="C46" s="45">
        <v>8.36</v>
      </c>
    </row>
    <row r="47" spans="1:3" x14ac:dyDescent="0.2">
      <c r="A47" s="44">
        <v>37</v>
      </c>
      <c r="B47" s="45">
        <v>8.68</v>
      </c>
      <c r="C47" s="45">
        <v>8.68</v>
      </c>
    </row>
    <row r="48" spans="1:3" x14ac:dyDescent="0.2">
      <c r="A48" s="44">
        <v>38</v>
      </c>
      <c r="B48" s="45">
        <v>9.02</v>
      </c>
      <c r="C48" s="45">
        <v>9.02</v>
      </c>
    </row>
    <row r="49" spans="1:3" x14ac:dyDescent="0.2">
      <c r="A49" s="44">
        <v>39</v>
      </c>
      <c r="B49" s="45">
        <v>9.3699999999999992</v>
      </c>
      <c r="C49" s="45">
        <v>9.3699999999999992</v>
      </c>
    </row>
    <row r="50" spans="1:3" x14ac:dyDescent="0.2">
      <c r="A50" s="44">
        <v>40</v>
      </c>
      <c r="B50" s="45">
        <v>9.73</v>
      </c>
      <c r="C50" s="45">
        <v>9.73</v>
      </c>
    </row>
    <row r="51" spans="1:3" x14ac:dyDescent="0.2">
      <c r="A51" s="44">
        <v>41</v>
      </c>
      <c r="B51" s="45">
        <v>10.11</v>
      </c>
      <c r="C51" s="45">
        <v>10.11</v>
      </c>
    </row>
    <row r="52" spans="1:3" x14ac:dyDescent="0.2">
      <c r="A52" s="44">
        <v>42</v>
      </c>
      <c r="B52" s="45">
        <v>10.5</v>
      </c>
      <c r="C52" s="45">
        <v>10.5</v>
      </c>
    </row>
    <row r="53" spans="1:3" x14ac:dyDescent="0.2">
      <c r="A53" s="44">
        <v>43</v>
      </c>
      <c r="B53" s="45">
        <v>10.91</v>
      </c>
      <c r="C53" s="45">
        <v>10.91</v>
      </c>
    </row>
    <row r="54" spans="1:3" x14ac:dyDescent="0.2">
      <c r="A54" s="44">
        <v>44</v>
      </c>
      <c r="B54" s="45">
        <v>11.34</v>
      </c>
      <c r="C54" s="45">
        <v>11.34</v>
      </c>
    </row>
    <row r="55" spans="1:3" x14ac:dyDescent="0.2">
      <c r="A55" s="44">
        <v>45</v>
      </c>
      <c r="B55" s="45">
        <v>11.78</v>
      </c>
      <c r="C55" s="45">
        <v>11.78</v>
      </c>
    </row>
    <row r="56" spans="1:3" x14ac:dyDescent="0.2">
      <c r="A56" s="44">
        <v>46</v>
      </c>
      <c r="B56" s="45">
        <v>12.24</v>
      </c>
      <c r="C56" s="45">
        <v>12.24</v>
      </c>
    </row>
    <row r="57" spans="1:3" x14ac:dyDescent="0.2">
      <c r="A57" s="44">
        <v>47</v>
      </c>
      <c r="B57" s="45">
        <v>12.72</v>
      </c>
      <c r="C57" s="45">
        <v>12.72</v>
      </c>
    </row>
    <row r="58" spans="1:3" x14ac:dyDescent="0.2">
      <c r="A58" s="44">
        <v>48</v>
      </c>
      <c r="B58" s="45">
        <v>13.23</v>
      </c>
      <c r="C58" s="45">
        <v>13.23</v>
      </c>
    </row>
    <row r="59" spans="1:3" x14ac:dyDescent="0.2">
      <c r="A59" s="44">
        <v>49</v>
      </c>
      <c r="B59" s="45">
        <v>13.75</v>
      </c>
      <c r="C59" s="45">
        <v>13.75</v>
      </c>
    </row>
    <row r="60" spans="1:3" x14ac:dyDescent="0.2">
      <c r="A60" s="44">
        <v>50</v>
      </c>
      <c r="B60" s="45">
        <v>14.3</v>
      </c>
      <c r="C60" s="45">
        <v>14.3</v>
      </c>
    </row>
    <row r="61" spans="1:3" x14ac:dyDescent="0.2">
      <c r="A61" s="44">
        <v>51</v>
      </c>
      <c r="B61" s="45">
        <v>14.87</v>
      </c>
      <c r="C61" s="45">
        <v>14.87</v>
      </c>
    </row>
    <row r="62" spans="1:3" x14ac:dyDescent="0.2">
      <c r="A62" s="44">
        <v>52</v>
      </c>
      <c r="B62" s="45">
        <v>15.47</v>
      </c>
      <c r="C62" s="45">
        <v>15.47</v>
      </c>
    </row>
    <row r="63" spans="1:3" x14ac:dyDescent="0.2">
      <c r="A63" s="44">
        <v>53</v>
      </c>
      <c r="B63" s="45">
        <v>16.09</v>
      </c>
      <c r="C63" s="45">
        <v>16.09</v>
      </c>
    </row>
    <row r="64" spans="1:3" x14ac:dyDescent="0.2">
      <c r="A64" s="44">
        <v>54</v>
      </c>
      <c r="B64" s="45">
        <v>16.739999999999998</v>
      </c>
      <c r="C64" s="45">
        <v>16.739999999999998</v>
      </c>
    </row>
    <row r="65" spans="1:3" x14ac:dyDescent="0.2">
      <c r="A65" s="44">
        <v>55</v>
      </c>
      <c r="B65" s="45">
        <v>17.43</v>
      </c>
      <c r="C65" s="45">
        <v>17.43</v>
      </c>
    </row>
    <row r="66" spans="1:3" x14ac:dyDescent="0.2">
      <c r="A66" s="44">
        <v>56</v>
      </c>
      <c r="B66" s="45">
        <v>18.149999999999999</v>
      </c>
      <c r="C66" s="45">
        <v>18.149999999999999</v>
      </c>
    </row>
    <row r="67" spans="1:3" x14ac:dyDescent="0.2">
      <c r="A67" s="44">
        <v>57</v>
      </c>
      <c r="B67" s="45">
        <v>18.899999999999999</v>
      </c>
      <c r="C67" s="45">
        <v>18.899999999999999</v>
      </c>
    </row>
    <row r="68" spans="1:3" x14ac:dyDescent="0.2">
      <c r="A68" s="44">
        <v>58</v>
      </c>
      <c r="B68" s="45">
        <v>19.690000000000001</v>
      </c>
      <c r="C68" s="45">
        <v>19.690000000000001</v>
      </c>
    </row>
    <row r="69" spans="1:3" x14ac:dyDescent="0.2">
      <c r="A69" s="44">
        <v>59</v>
      </c>
      <c r="B69" s="45">
        <v>20.52</v>
      </c>
      <c r="C69" s="45">
        <v>20.52</v>
      </c>
    </row>
    <row r="70" spans="1:3" x14ac:dyDescent="0.2">
      <c r="A70" s="44">
        <v>60</v>
      </c>
      <c r="B70" s="45">
        <v>20.66</v>
      </c>
      <c r="C70" s="45">
        <v>20.66</v>
      </c>
    </row>
    <row r="71" spans="1:3" x14ac:dyDescent="0.2">
      <c r="A71" s="44">
        <v>61</v>
      </c>
      <c r="B71" s="45">
        <v>20.09</v>
      </c>
      <c r="C71" s="45">
        <v>20.09</v>
      </c>
    </row>
    <row r="72" spans="1:3" x14ac:dyDescent="0.2">
      <c r="A72" s="44">
        <v>62</v>
      </c>
      <c r="B72" s="45">
        <v>19.52</v>
      </c>
      <c r="C72" s="45">
        <v>19.52</v>
      </c>
    </row>
    <row r="73" spans="1:3" x14ac:dyDescent="0.2">
      <c r="A73" s="44">
        <v>63</v>
      </c>
      <c r="B73" s="45">
        <v>18.940000000000001</v>
      </c>
      <c r="C73" s="45">
        <v>18.940000000000001</v>
      </c>
    </row>
    <row r="74" spans="1:3" x14ac:dyDescent="0.2">
      <c r="A74" s="44">
        <v>64</v>
      </c>
      <c r="B74" s="45">
        <v>18.350000000000001</v>
      </c>
      <c r="C74" s="45">
        <v>18.350000000000001</v>
      </c>
    </row>
    <row r="75" spans="1:3" x14ac:dyDescent="0.2">
      <c r="A75" s="44">
        <v>65</v>
      </c>
      <c r="B75" s="45">
        <v>17.77</v>
      </c>
      <c r="C75" s="45">
        <v>17.77</v>
      </c>
    </row>
    <row r="76" spans="1:3" x14ac:dyDescent="0.2">
      <c r="A76" s="44">
        <v>66</v>
      </c>
      <c r="B76" s="45">
        <v>17.170000000000002</v>
      </c>
      <c r="C76" s="45">
        <v>17.170000000000002</v>
      </c>
    </row>
    <row r="77" spans="1:3" x14ac:dyDescent="0.2">
      <c r="A77" s="44">
        <v>67</v>
      </c>
      <c r="B77" s="45">
        <v>16.579999999999998</v>
      </c>
      <c r="C77" s="45">
        <v>16.579999999999998</v>
      </c>
    </row>
    <row r="78" spans="1:3" x14ac:dyDescent="0.2">
      <c r="A78" s="44">
        <v>68</v>
      </c>
      <c r="B78" s="45">
        <v>15.98</v>
      </c>
      <c r="C78" s="45">
        <v>15.98</v>
      </c>
    </row>
    <row r="79" spans="1:3" x14ac:dyDescent="0.2">
      <c r="A79" s="44">
        <v>69</v>
      </c>
      <c r="B79" s="45">
        <v>15.37</v>
      </c>
      <c r="C79" s="45">
        <v>15.37</v>
      </c>
    </row>
    <row r="80" spans="1:3" x14ac:dyDescent="0.2">
      <c r="A80" s="44">
        <v>70</v>
      </c>
      <c r="B80" s="45">
        <v>14.77</v>
      </c>
      <c r="C80" s="45">
        <v>14.77</v>
      </c>
    </row>
    <row r="81" spans="1:3" x14ac:dyDescent="0.2">
      <c r="A81" s="44">
        <v>71</v>
      </c>
      <c r="B81" s="45">
        <v>14.16</v>
      </c>
      <c r="C81" s="45">
        <v>14.16</v>
      </c>
    </row>
    <row r="82" spans="1:3" x14ac:dyDescent="0.2">
      <c r="A82" s="44">
        <v>72</v>
      </c>
      <c r="B82" s="45">
        <v>13.55</v>
      </c>
      <c r="C82" s="45">
        <v>13.55</v>
      </c>
    </row>
    <row r="83" spans="1:3" x14ac:dyDescent="0.2">
      <c r="A83" s="44">
        <v>73</v>
      </c>
      <c r="B83" s="45">
        <v>12.95</v>
      </c>
      <c r="C83" s="45">
        <v>12.95</v>
      </c>
    </row>
    <row r="84" spans="1:3" x14ac:dyDescent="0.2">
      <c r="A84" s="44">
        <v>74</v>
      </c>
      <c r="B84" s="45">
        <v>12.35</v>
      </c>
      <c r="C84" s="45">
        <v>12.35</v>
      </c>
    </row>
    <row r="85" spans="1:3" x14ac:dyDescent="0.2">
      <c r="A85" s="44">
        <v>75</v>
      </c>
      <c r="B85" s="45">
        <v>11.75</v>
      </c>
      <c r="C85" s="45">
        <v>11.75</v>
      </c>
    </row>
    <row r="86" spans="1:3" x14ac:dyDescent="0.2">
      <c r="A86" s="44">
        <v>76</v>
      </c>
      <c r="B86" s="45">
        <v>11.16</v>
      </c>
      <c r="C86" s="45">
        <v>11.16</v>
      </c>
    </row>
    <row r="87" spans="1:3" x14ac:dyDescent="0.2">
      <c r="A87" s="44">
        <v>77</v>
      </c>
      <c r="B87" s="45">
        <v>10.58</v>
      </c>
      <c r="C87" s="45">
        <v>10.58</v>
      </c>
    </row>
    <row r="88" spans="1:3" x14ac:dyDescent="0.2">
      <c r="A88" s="44">
        <v>78</v>
      </c>
      <c r="B88" s="45">
        <v>10.01</v>
      </c>
      <c r="C88" s="45">
        <v>10.01</v>
      </c>
    </row>
    <row r="89" spans="1:3" x14ac:dyDescent="0.2">
      <c r="A89" s="44">
        <v>79</v>
      </c>
      <c r="B89" s="45">
        <v>9.4499999999999993</v>
      </c>
      <c r="C89" s="45">
        <v>9.4499999999999993</v>
      </c>
    </row>
    <row r="90" spans="1:3" x14ac:dyDescent="0.2">
      <c r="A90" s="44">
        <v>80</v>
      </c>
      <c r="B90" s="45">
        <v>8.89</v>
      </c>
      <c r="C90" s="45">
        <v>8.89</v>
      </c>
    </row>
    <row r="91" spans="1:3" x14ac:dyDescent="0.2">
      <c r="A91" s="44">
        <v>81</v>
      </c>
      <c r="B91" s="45">
        <v>8.34</v>
      </c>
      <c r="C91" s="45">
        <v>8.34</v>
      </c>
    </row>
    <row r="92" spans="1:3" x14ac:dyDescent="0.2">
      <c r="A92" s="44">
        <v>82</v>
      </c>
      <c r="B92" s="45">
        <v>7.79</v>
      </c>
      <c r="C92" s="45">
        <v>7.79</v>
      </c>
    </row>
    <row r="93" spans="1:3" x14ac:dyDescent="0.2">
      <c r="A93" s="44">
        <v>83</v>
      </c>
      <c r="B93" s="45">
        <v>7.26</v>
      </c>
      <c r="C93" s="45">
        <v>7.26</v>
      </c>
    </row>
    <row r="94" spans="1:3" x14ac:dyDescent="0.2">
      <c r="A94" s="44">
        <v>84</v>
      </c>
      <c r="B94" s="45">
        <v>6.75</v>
      </c>
      <c r="C94" s="45">
        <v>6.75</v>
      </c>
    </row>
    <row r="95" spans="1:3" x14ac:dyDescent="0.2">
      <c r="A95" s="44">
        <v>85</v>
      </c>
      <c r="B95" s="45">
        <v>6.25</v>
      </c>
      <c r="C95" s="45">
        <v>6.25</v>
      </c>
    </row>
    <row r="96" spans="1:3" x14ac:dyDescent="0.2">
      <c r="A96" s="44">
        <v>86</v>
      </c>
      <c r="B96" s="45">
        <v>5.78</v>
      </c>
      <c r="C96" s="45">
        <v>5.78</v>
      </c>
    </row>
    <row r="97" spans="1:3" x14ac:dyDescent="0.2">
      <c r="A97" s="44">
        <v>87</v>
      </c>
      <c r="B97" s="45">
        <v>5.34</v>
      </c>
      <c r="C97" s="45">
        <v>5.34</v>
      </c>
    </row>
    <row r="98" spans="1:3" x14ac:dyDescent="0.2">
      <c r="A98" s="44">
        <v>88</v>
      </c>
      <c r="B98" s="45">
        <v>4.92</v>
      </c>
      <c r="C98" s="45">
        <v>4.92</v>
      </c>
    </row>
    <row r="99" spans="1:3" x14ac:dyDescent="0.2">
      <c r="A99" s="44">
        <v>89</v>
      </c>
      <c r="B99" s="45">
        <v>4.53</v>
      </c>
      <c r="C99" s="45">
        <v>4.53</v>
      </c>
    </row>
    <row r="100" spans="1:3" x14ac:dyDescent="0.2">
      <c r="A100" s="44">
        <v>90</v>
      </c>
      <c r="B100" s="45">
        <v>4.1500000000000004</v>
      </c>
      <c r="C100" s="45">
        <v>4.1500000000000004</v>
      </c>
    </row>
    <row r="101" spans="1:3" x14ac:dyDescent="0.2">
      <c r="A101" s="44">
        <v>91</v>
      </c>
      <c r="B101" s="45">
        <v>3.79</v>
      </c>
      <c r="C101" s="45">
        <v>3.79</v>
      </c>
    </row>
    <row r="102" spans="1:3" x14ac:dyDescent="0.2">
      <c r="A102" s="44">
        <v>92</v>
      </c>
      <c r="B102" s="45">
        <v>3.46</v>
      </c>
      <c r="C102" s="45">
        <v>3.46</v>
      </c>
    </row>
    <row r="103" spans="1:3" x14ac:dyDescent="0.2">
      <c r="A103" s="44">
        <v>93</v>
      </c>
      <c r="B103" s="45">
        <v>3.14</v>
      </c>
      <c r="C103" s="45">
        <v>3.14</v>
      </c>
    </row>
    <row r="104" spans="1:3" x14ac:dyDescent="0.2">
      <c r="A104" s="44">
        <v>94</v>
      </c>
      <c r="B104" s="45">
        <v>2.85</v>
      </c>
      <c r="C104" s="45">
        <v>2.85</v>
      </c>
    </row>
    <row r="105" spans="1:3" x14ac:dyDescent="0.2">
      <c r="A105" s="44">
        <v>95</v>
      </c>
      <c r="B105" s="45">
        <v>2.59</v>
      </c>
      <c r="C105" s="45">
        <v>2.59</v>
      </c>
    </row>
    <row r="106" spans="1:3" x14ac:dyDescent="0.2">
      <c r="A106" s="44">
        <v>96</v>
      </c>
      <c r="B106" s="45">
        <v>2.36</v>
      </c>
      <c r="C106" s="45">
        <v>2.36</v>
      </c>
    </row>
    <row r="107" spans="1:3" x14ac:dyDescent="0.2">
      <c r="A107" s="44">
        <v>97</v>
      </c>
      <c r="B107" s="45">
        <v>2.16</v>
      </c>
      <c r="C107" s="45">
        <v>2.16</v>
      </c>
    </row>
    <row r="108" spans="1:3" x14ac:dyDescent="0.2">
      <c r="A108" s="44">
        <v>98</v>
      </c>
      <c r="B108" s="45">
        <v>1.99</v>
      </c>
      <c r="C108" s="45">
        <v>1.99</v>
      </c>
    </row>
  </sheetData>
  <sheetProtection algorithmName="SHA-512" hashValue="FXsdivo5pBRU1ICv5/hPImyvJUGKtmUfgzATiju+NNVFQMfRKSmPZyfj3AQNLFBvZllVJFzzWTywTTOKsPQN+A==" saltValue="SKjsVrZF73BwVHGd5nZSlw==" spinCount="100000" sheet="1" objects="1" scenarios="1"/>
  <conditionalFormatting sqref="A6:A21">
    <cfRule type="expression" dxfId="825" priority="11" stopIfTrue="1">
      <formula>MOD(ROW(),2)=0</formula>
    </cfRule>
    <cfRule type="expression" dxfId="824" priority="12" stopIfTrue="1">
      <formula>MOD(ROW(),2)&lt;&gt;0</formula>
    </cfRule>
  </conditionalFormatting>
  <conditionalFormatting sqref="A26:A108">
    <cfRule type="expression" dxfId="823" priority="15" stopIfTrue="1">
      <formula>MOD(ROW(),2)=0</formula>
    </cfRule>
    <cfRule type="expression" dxfId="822" priority="16" stopIfTrue="1">
      <formula>MOD(ROW(),2)&lt;&gt;0</formula>
    </cfRule>
  </conditionalFormatting>
  <conditionalFormatting sqref="B18:B19">
    <cfRule type="expression" dxfId="821" priority="1" stopIfTrue="1">
      <formula>MOD(ROW(),2)=0</formula>
    </cfRule>
    <cfRule type="expression" dxfId="820" priority="2" stopIfTrue="1">
      <formula>MOD(ROW(),2)&lt;&gt;0</formula>
    </cfRule>
  </conditionalFormatting>
  <conditionalFormatting sqref="B6:C17 C18:C19 B20:C21">
    <cfRule type="expression" dxfId="819" priority="13" stopIfTrue="1">
      <formula>MOD(ROW(),2)=0</formula>
    </cfRule>
    <cfRule type="expression" dxfId="818" priority="14" stopIfTrue="1">
      <formula>MOD(ROW(),2)&lt;&gt;0</formula>
    </cfRule>
  </conditionalFormatting>
  <conditionalFormatting sqref="B26:C108">
    <cfRule type="expression" dxfId="817" priority="17" stopIfTrue="1">
      <formula>MOD(ROW(),2)=0</formula>
    </cfRule>
    <cfRule type="expression" dxfId="816" priority="18" stopIfTrue="1">
      <formula>MOD(ROW(),2)&lt;&gt;0</formula>
    </cfRule>
  </conditionalFormatting>
  <pageMargins left="0.7" right="0.7" top="0.75" bottom="0.75" header="0.3" footer="0.3"/>
  <tableParts count="1">
    <tablePart r:id="rId1"/>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2EE8D-7F8F-4C63-9358-EA176CC86559}">
  <sheetPr codeName="Sheet32"/>
  <dimension ref="A1:G38"/>
  <sheetViews>
    <sheetView showGridLines="0" workbookViewId="0">
      <selection activeCell="A6" sqref="A6"/>
    </sheetView>
  </sheetViews>
  <sheetFormatPr defaultRowHeight="12.75" x14ac:dyDescent="0.2"/>
  <cols>
    <col min="1" max="1" width="31.5703125" customWidth="1"/>
    <col min="2" max="7" width="22.5703125" customWidth="1"/>
  </cols>
  <sheetData>
    <row r="1" spans="1:7" s="1" customFormat="1" ht="20.25" x14ac:dyDescent="0.3">
      <c r="A1" s="2" t="s">
        <v>0</v>
      </c>
    </row>
    <row r="2" spans="1:7" s="1" customFormat="1" ht="15.75" x14ac:dyDescent="0.25">
      <c r="A2" s="30" t="s">
        <v>1</v>
      </c>
      <c r="B2" s="3" t="str">
        <f>wb_title</f>
        <v>PCSPS_EW - Consolidated Factor Spreadsheet</v>
      </c>
    </row>
    <row r="3" spans="1:7" s="1" customFormat="1" ht="15.75" x14ac:dyDescent="0.25">
      <c r="A3" s="30" t="s">
        <v>2</v>
      </c>
      <c r="B3" s="3" t="str">
        <f>TABLE_FACTOR_TYPE_1 &amp; " - x-" &amp; TABLE_SERIES_NUMBER_1</f>
        <v>ERF - x-401</v>
      </c>
    </row>
    <row r="6" spans="1:7" x14ac:dyDescent="0.2">
      <c r="A6" s="41" t="s">
        <v>540</v>
      </c>
      <c r="B6" s="49" t="s">
        <v>541</v>
      </c>
      <c r="C6" s="49"/>
      <c r="D6" s="49"/>
      <c r="E6" s="49"/>
      <c r="F6" s="49"/>
      <c r="G6" s="49"/>
    </row>
    <row r="7" spans="1:7" x14ac:dyDescent="0.2">
      <c r="A7" s="41" t="s">
        <v>542</v>
      </c>
      <c r="B7" s="49" t="s">
        <v>31</v>
      </c>
      <c r="C7" s="49"/>
      <c r="D7" s="49"/>
      <c r="E7" s="49"/>
      <c r="F7" s="49"/>
      <c r="G7" s="49"/>
    </row>
    <row r="8" spans="1:7" x14ac:dyDescent="0.2">
      <c r="A8" s="41" t="s">
        <v>112</v>
      </c>
      <c r="B8" s="49" t="s">
        <v>125</v>
      </c>
      <c r="C8" s="49"/>
      <c r="D8" s="49"/>
      <c r="E8" s="49"/>
      <c r="F8" s="49"/>
      <c r="G8" s="49"/>
    </row>
    <row r="9" spans="1:7" x14ac:dyDescent="0.2">
      <c r="A9" s="41" t="s">
        <v>113</v>
      </c>
      <c r="B9" s="49" t="s">
        <v>219</v>
      </c>
      <c r="C9" s="49"/>
      <c r="D9" s="49"/>
      <c r="E9" s="49"/>
      <c r="F9" s="49"/>
      <c r="G9" s="49"/>
    </row>
    <row r="10" spans="1:7" x14ac:dyDescent="0.2">
      <c r="A10" s="41" t="s">
        <v>6</v>
      </c>
      <c r="B10" s="49" t="s">
        <v>220</v>
      </c>
      <c r="C10" s="49"/>
      <c r="D10" s="49"/>
      <c r="E10" s="49"/>
      <c r="F10" s="49"/>
      <c r="G10" s="49"/>
    </row>
    <row r="11" spans="1:7" x14ac:dyDescent="0.2">
      <c r="A11" s="41" t="s">
        <v>114</v>
      </c>
      <c r="B11" s="49" t="s">
        <v>165</v>
      </c>
      <c r="C11" s="49"/>
      <c r="D11" s="49"/>
      <c r="E11" s="49"/>
      <c r="F11" s="49"/>
      <c r="G11" s="49"/>
    </row>
    <row r="12" spans="1:7" x14ac:dyDescent="0.2">
      <c r="A12" s="41" t="s">
        <v>115</v>
      </c>
      <c r="B12" s="49" t="s">
        <v>221</v>
      </c>
      <c r="C12" s="49"/>
      <c r="D12" s="49"/>
      <c r="E12" s="49"/>
      <c r="F12" s="49"/>
      <c r="G12" s="49"/>
    </row>
    <row r="13" spans="1:7" x14ac:dyDescent="0.2">
      <c r="A13" s="41" t="s">
        <v>543</v>
      </c>
      <c r="B13" s="49">
        <v>0</v>
      </c>
      <c r="C13" s="49"/>
      <c r="D13" s="49"/>
      <c r="E13" s="49"/>
      <c r="F13" s="49"/>
      <c r="G13" s="49"/>
    </row>
    <row r="14" spans="1:7" x14ac:dyDescent="0.2">
      <c r="A14" s="41" t="s">
        <v>117</v>
      </c>
      <c r="B14" s="49">
        <v>401</v>
      </c>
      <c r="C14" s="49"/>
      <c r="D14" s="49"/>
      <c r="E14" s="49"/>
      <c r="F14" s="49"/>
      <c r="G14" s="49"/>
    </row>
    <row r="15" spans="1:7" x14ac:dyDescent="0.2">
      <c r="A15" s="41" t="s">
        <v>544</v>
      </c>
      <c r="B15" s="49" t="s">
        <v>222</v>
      </c>
      <c r="C15" s="49"/>
      <c r="D15" s="49"/>
      <c r="E15" s="49"/>
      <c r="F15" s="49"/>
      <c r="G15" s="49"/>
    </row>
    <row r="16" spans="1:7" x14ac:dyDescent="0.2">
      <c r="A16" s="41" t="s">
        <v>119</v>
      </c>
      <c r="B16" s="49" t="s">
        <v>223</v>
      </c>
      <c r="C16" s="49"/>
      <c r="D16" s="49"/>
      <c r="E16" s="49"/>
      <c r="F16" s="49"/>
      <c r="G16" s="49"/>
    </row>
    <row r="17" spans="1:7" x14ac:dyDescent="0.2">
      <c r="A17" s="42" t="s">
        <v>545</v>
      </c>
      <c r="B17" s="49"/>
      <c r="C17" s="49"/>
      <c r="D17" s="49"/>
      <c r="E17" s="49"/>
      <c r="F17" s="49"/>
      <c r="G17" s="49"/>
    </row>
    <row r="18" spans="1:7" x14ac:dyDescent="0.2">
      <c r="A18" s="41" t="s">
        <v>121</v>
      </c>
      <c r="B18" s="50">
        <v>45106</v>
      </c>
      <c r="C18" s="50"/>
      <c r="D18" s="50"/>
      <c r="E18" s="50"/>
      <c r="F18" s="50"/>
      <c r="G18" s="50"/>
    </row>
    <row r="19" spans="1:7" x14ac:dyDescent="0.2">
      <c r="A19" s="41" t="s">
        <v>122</v>
      </c>
      <c r="B19" s="49"/>
      <c r="C19" s="49"/>
      <c r="D19" s="49"/>
      <c r="E19" s="49"/>
      <c r="F19" s="49"/>
      <c r="G19" s="49"/>
    </row>
    <row r="20" spans="1:7" x14ac:dyDescent="0.2">
      <c r="A20" s="41" t="s">
        <v>123</v>
      </c>
      <c r="B20" s="49" t="s">
        <v>132</v>
      </c>
      <c r="C20" s="49"/>
      <c r="D20" s="49"/>
      <c r="E20" s="49"/>
      <c r="F20" s="49"/>
      <c r="G20" s="49"/>
    </row>
    <row r="21" spans="1:7" x14ac:dyDescent="0.2">
      <c r="A21" s="41" t="s">
        <v>546</v>
      </c>
      <c r="B21" s="49" t="s">
        <v>46</v>
      </c>
      <c r="C21" s="49"/>
      <c r="D21" s="49"/>
      <c r="E21" s="49"/>
      <c r="F21" s="49"/>
      <c r="G21" s="49"/>
    </row>
    <row r="23" spans="1:7" x14ac:dyDescent="0.2">
      <c r="A23" s="23" t="str">
        <f>HYPERLINK("#'Factor List'!A1", "Back to Factor List")</f>
        <v>Back to Factor List</v>
      </c>
      <c r="B23" s="23" t="str">
        <f>HYPERLINK("#'Assumptions'!A1", "Assumptions")</f>
        <v>Assumptions</v>
      </c>
    </row>
    <row r="26" spans="1:7" s="55" customFormat="1" x14ac:dyDescent="0.2">
      <c r="A26" s="54" t="s">
        <v>594</v>
      </c>
      <c r="B26" s="54">
        <v>55</v>
      </c>
      <c r="C26" s="54">
        <v>56</v>
      </c>
      <c r="D26" s="54">
        <v>57</v>
      </c>
      <c r="E26" s="54">
        <v>58</v>
      </c>
      <c r="F26" s="54">
        <v>59</v>
      </c>
      <c r="G26" s="54">
        <v>60</v>
      </c>
    </row>
    <row r="27" spans="1:7" x14ac:dyDescent="0.2">
      <c r="A27" s="44">
        <v>0</v>
      </c>
      <c r="B27" s="46">
        <v>0.80700000000000005</v>
      </c>
      <c r="C27" s="46">
        <v>0.84199999999999997</v>
      </c>
      <c r="D27" s="46">
        <v>0.878</v>
      </c>
      <c r="E27" s="46">
        <v>0.91600000000000004</v>
      </c>
      <c r="F27" s="46">
        <v>0.95699999999999996</v>
      </c>
      <c r="G27" s="46">
        <v>1</v>
      </c>
    </row>
    <row r="28" spans="1:7" x14ac:dyDescent="0.2">
      <c r="A28" s="44">
        <v>1</v>
      </c>
      <c r="B28" s="46">
        <v>0.81</v>
      </c>
      <c r="C28" s="46">
        <v>0.84499999999999997</v>
      </c>
      <c r="D28" s="46">
        <v>0.88100000000000001</v>
      </c>
      <c r="E28" s="46">
        <v>0.91900000000000004</v>
      </c>
      <c r="F28" s="46">
        <v>0.96099999999999997</v>
      </c>
      <c r="G28" s="46"/>
    </row>
    <row r="29" spans="1:7" x14ac:dyDescent="0.2">
      <c r="A29" s="44">
        <v>2</v>
      </c>
      <c r="B29" s="46">
        <v>0.81299999999999994</v>
      </c>
      <c r="C29" s="46">
        <v>0.84799999999999998</v>
      </c>
      <c r="D29" s="46">
        <v>0.88400000000000001</v>
      </c>
      <c r="E29" s="46">
        <v>0.92300000000000004</v>
      </c>
      <c r="F29" s="46">
        <v>0.96399999999999997</v>
      </c>
      <c r="G29" s="46"/>
    </row>
    <row r="30" spans="1:7" x14ac:dyDescent="0.2">
      <c r="A30" s="44">
        <v>3</v>
      </c>
      <c r="B30" s="46">
        <v>0.81599999999999995</v>
      </c>
      <c r="C30" s="46">
        <v>0.85099999999999998</v>
      </c>
      <c r="D30" s="46">
        <v>0.88700000000000001</v>
      </c>
      <c r="E30" s="46">
        <v>0.92600000000000005</v>
      </c>
      <c r="F30" s="46">
        <v>0.96799999999999997</v>
      </c>
      <c r="G30" s="46"/>
    </row>
    <row r="31" spans="1:7" x14ac:dyDescent="0.2">
      <c r="A31" s="44">
        <v>4</v>
      </c>
      <c r="B31" s="46">
        <v>0.81899999999999995</v>
      </c>
      <c r="C31" s="46">
        <v>0.85399999999999998</v>
      </c>
      <c r="D31" s="46">
        <v>0.89</v>
      </c>
      <c r="E31" s="46">
        <v>0.92900000000000005</v>
      </c>
      <c r="F31" s="46">
        <v>0.97199999999999998</v>
      </c>
      <c r="G31" s="46"/>
    </row>
    <row r="32" spans="1:7" x14ac:dyDescent="0.2">
      <c r="A32" s="44">
        <v>5</v>
      </c>
      <c r="B32" s="46">
        <v>0.82199999999999995</v>
      </c>
      <c r="C32" s="46">
        <v>0.85699999999999998</v>
      </c>
      <c r="D32" s="46">
        <v>0.89300000000000002</v>
      </c>
      <c r="E32" s="46">
        <v>0.93300000000000005</v>
      </c>
      <c r="F32" s="46">
        <v>0.97599999999999998</v>
      </c>
      <c r="G32" s="46"/>
    </row>
    <row r="33" spans="1:7" x14ac:dyDescent="0.2">
      <c r="A33" s="44">
        <v>6</v>
      </c>
      <c r="B33" s="46">
        <v>0.82399999999999995</v>
      </c>
      <c r="C33" s="46">
        <v>0.86</v>
      </c>
      <c r="D33" s="46">
        <v>0.89700000000000002</v>
      </c>
      <c r="E33" s="46">
        <v>0.93600000000000005</v>
      </c>
      <c r="F33" s="46">
        <v>0.97899999999999998</v>
      </c>
      <c r="G33" s="46"/>
    </row>
    <row r="34" spans="1:7" x14ac:dyDescent="0.2">
      <c r="A34" s="44">
        <v>7</v>
      </c>
      <c r="B34" s="46">
        <v>0.82699999999999996</v>
      </c>
      <c r="C34" s="46">
        <v>0.86299999999999999</v>
      </c>
      <c r="D34" s="46">
        <v>0.9</v>
      </c>
      <c r="E34" s="46">
        <v>0.94</v>
      </c>
      <c r="F34" s="46">
        <v>0.98299999999999998</v>
      </c>
      <c r="G34" s="46"/>
    </row>
    <row r="35" spans="1:7" x14ac:dyDescent="0.2">
      <c r="A35" s="44">
        <v>8</v>
      </c>
      <c r="B35" s="46">
        <v>0.83</v>
      </c>
      <c r="C35" s="46">
        <v>0.86599999999999999</v>
      </c>
      <c r="D35" s="46">
        <v>0.90300000000000002</v>
      </c>
      <c r="E35" s="46">
        <v>0.94299999999999995</v>
      </c>
      <c r="F35" s="46">
        <v>0.98699999999999999</v>
      </c>
      <c r="G35" s="46"/>
    </row>
    <row r="36" spans="1:7" x14ac:dyDescent="0.2">
      <c r="A36" s="44">
        <v>9</v>
      </c>
      <c r="B36" s="46">
        <v>0.83299999999999996</v>
      </c>
      <c r="C36" s="46">
        <v>0.86899999999999999</v>
      </c>
      <c r="D36" s="46">
        <v>0.90600000000000003</v>
      </c>
      <c r="E36" s="46">
        <v>0.94599999999999995</v>
      </c>
      <c r="F36" s="46">
        <v>0.99099999999999999</v>
      </c>
      <c r="G36" s="46"/>
    </row>
    <row r="37" spans="1:7" x14ac:dyDescent="0.2">
      <c r="A37" s="44">
        <v>10</v>
      </c>
      <c r="B37" s="46">
        <v>0.83599999999999997</v>
      </c>
      <c r="C37" s="46">
        <v>0.872</v>
      </c>
      <c r="D37" s="46">
        <v>0.90900000000000003</v>
      </c>
      <c r="E37" s="46">
        <v>0.95</v>
      </c>
      <c r="F37" s="46">
        <v>0.99399999999999999</v>
      </c>
      <c r="G37" s="46"/>
    </row>
    <row r="38" spans="1:7" x14ac:dyDescent="0.2">
      <c r="A38" s="44">
        <v>11</v>
      </c>
      <c r="B38" s="46">
        <v>0.83899999999999997</v>
      </c>
      <c r="C38" s="46">
        <v>0.875</v>
      </c>
      <c r="D38" s="46">
        <v>0.91200000000000003</v>
      </c>
      <c r="E38" s="46">
        <v>0.95299999999999996</v>
      </c>
      <c r="F38" s="46">
        <v>0.998</v>
      </c>
      <c r="G38" s="46"/>
    </row>
  </sheetData>
  <sheetProtection algorithmName="SHA-512" hashValue="FlmZvrLRTwEXl/qFrcJx6pjR01FNUI7waGwCydOZ48P++PeeTkLnkyNqVtx2kDZ/EFKU/+7TWlxUXm6GNPHeVw==" saltValue="KfRCy0JawgHzrxwVWF6WPg==" spinCount="100000" sheet="1" objects="1" scenarios="1"/>
  <conditionalFormatting sqref="A6:A21">
    <cfRule type="expression" dxfId="815" priority="1" stopIfTrue="1">
      <formula>MOD(ROW(),2)=0</formula>
    </cfRule>
    <cfRule type="expression" dxfId="814" priority="2" stopIfTrue="1">
      <formula>MOD(ROW(),2)&lt;&gt;0</formula>
    </cfRule>
  </conditionalFormatting>
  <conditionalFormatting sqref="A26:A38">
    <cfRule type="expression" dxfId="813" priority="5" stopIfTrue="1">
      <formula>MOD(ROW(),2)=0</formula>
    </cfRule>
    <cfRule type="expression" dxfId="812" priority="6" stopIfTrue="1">
      <formula>MOD(ROW(),2)&lt;&gt;0</formula>
    </cfRule>
  </conditionalFormatting>
  <conditionalFormatting sqref="B6:G21">
    <cfRule type="expression" dxfId="811" priority="3" stopIfTrue="1">
      <formula>MOD(ROW(),2)=0</formula>
    </cfRule>
    <cfRule type="expression" dxfId="810" priority="4" stopIfTrue="1">
      <formula>MOD(ROW(),2)&lt;&gt;0</formula>
    </cfRule>
  </conditionalFormatting>
  <conditionalFormatting sqref="B26:G38">
    <cfRule type="expression" dxfId="809" priority="7" stopIfTrue="1">
      <formula>MOD(ROW(),2)=0</formula>
    </cfRule>
    <cfRule type="expression" dxfId="808" priority="8" stopIfTrue="1">
      <formula>MOD(ROW(),2)&lt;&gt;0</formula>
    </cfRule>
  </conditionalFormatting>
  <pageMargins left="0.7" right="0.7" top="0.75" bottom="0.75" header="0.3" footer="0.3"/>
  <tableParts count="1">
    <tablePart r:id="rId1"/>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A1643-AC31-47E2-8EE8-88CA884D6610}">
  <sheetPr codeName="Sheet33"/>
  <dimension ref="A1:M38"/>
  <sheetViews>
    <sheetView showGridLines="0" workbookViewId="0">
      <selection activeCell="A6" sqref="A6"/>
    </sheetView>
  </sheetViews>
  <sheetFormatPr defaultRowHeight="12.75" x14ac:dyDescent="0.2"/>
  <cols>
    <col min="1" max="1" width="31.5703125" customWidth="1"/>
    <col min="2" max="13" width="22.5703125"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ERF - x-402</v>
      </c>
    </row>
    <row r="6" spans="1:13" x14ac:dyDescent="0.2">
      <c r="A6" s="41" t="s">
        <v>540</v>
      </c>
      <c r="B6" s="49" t="s">
        <v>541</v>
      </c>
      <c r="C6" s="49"/>
      <c r="D6" s="49"/>
      <c r="E6" s="49"/>
      <c r="F6" s="49"/>
      <c r="G6" s="49"/>
      <c r="H6" s="49"/>
      <c r="I6" s="49"/>
      <c r="J6" s="49"/>
      <c r="K6" s="49"/>
      <c r="L6" s="49"/>
      <c r="M6" s="49"/>
    </row>
    <row r="7" spans="1:13" x14ac:dyDescent="0.2">
      <c r="A7" s="41" t="s">
        <v>542</v>
      </c>
      <c r="B7" s="49" t="s">
        <v>31</v>
      </c>
      <c r="C7" s="49"/>
      <c r="D7" s="49"/>
      <c r="E7" s="49"/>
      <c r="F7" s="49"/>
      <c r="G7" s="49"/>
      <c r="H7" s="49"/>
      <c r="I7" s="49"/>
      <c r="J7" s="49"/>
      <c r="K7" s="49"/>
      <c r="L7" s="49"/>
      <c r="M7" s="49"/>
    </row>
    <row r="8" spans="1:13" x14ac:dyDescent="0.2">
      <c r="A8" s="41" t="s">
        <v>112</v>
      </c>
      <c r="B8" s="49" t="s">
        <v>125</v>
      </c>
      <c r="C8" s="49"/>
      <c r="D8" s="49"/>
      <c r="E8" s="49"/>
      <c r="F8" s="49"/>
      <c r="G8" s="49"/>
      <c r="H8" s="49"/>
      <c r="I8" s="49"/>
      <c r="J8" s="49"/>
      <c r="K8" s="49"/>
      <c r="L8" s="49"/>
      <c r="M8" s="49"/>
    </row>
    <row r="9" spans="1:13" x14ac:dyDescent="0.2">
      <c r="A9" s="41" t="s">
        <v>113</v>
      </c>
      <c r="B9" s="49" t="s">
        <v>219</v>
      </c>
      <c r="C9" s="49"/>
      <c r="D9" s="49"/>
      <c r="E9" s="49"/>
      <c r="F9" s="49"/>
      <c r="G9" s="49"/>
      <c r="H9" s="49"/>
      <c r="I9" s="49"/>
      <c r="J9" s="49"/>
      <c r="K9" s="49"/>
      <c r="L9" s="49"/>
      <c r="M9" s="49"/>
    </row>
    <row r="10" spans="1:13" x14ac:dyDescent="0.2">
      <c r="A10" s="41" t="s">
        <v>6</v>
      </c>
      <c r="B10" s="49" t="s">
        <v>224</v>
      </c>
      <c r="C10" s="49"/>
      <c r="D10" s="49"/>
      <c r="E10" s="49"/>
      <c r="F10" s="49"/>
      <c r="G10" s="49"/>
      <c r="H10" s="49"/>
      <c r="I10" s="49"/>
      <c r="J10" s="49"/>
      <c r="K10" s="49"/>
      <c r="L10" s="49"/>
      <c r="M10" s="49"/>
    </row>
    <row r="11" spans="1:13" x14ac:dyDescent="0.2">
      <c r="A11" s="41" t="s">
        <v>114</v>
      </c>
      <c r="B11" s="49" t="s">
        <v>165</v>
      </c>
      <c r="C11" s="49"/>
      <c r="D11" s="49"/>
      <c r="E11" s="49"/>
      <c r="F11" s="49"/>
      <c r="G11" s="49"/>
      <c r="H11" s="49"/>
      <c r="I11" s="49"/>
      <c r="J11" s="49"/>
      <c r="K11" s="49"/>
      <c r="L11" s="49"/>
      <c r="M11" s="49"/>
    </row>
    <row r="12" spans="1:13" x14ac:dyDescent="0.2">
      <c r="A12" s="41" t="s">
        <v>115</v>
      </c>
      <c r="B12" s="49" t="s">
        <v>221</v>
      </c>
      <c r="C12" s="49"/>
      <c r="D12" s="49"/>
      <c r="E12" s="49"/>
      <c r="F12" s="49"/>
      <c r="G12" s="49"/>
      <c r="H12" s="49"/>
      <c r="I12" s="49"/>
      <c r="J12" s="49"/>
      <c r="K12" s="49"/>
      <c r="L12" s="49"/>
      <c r="M12" s="49"/>
    </row>
    <row r="13" spans="1:13" x14ac:dyDescent="0.2">
      <c r="A13" s="41" t="s">
        <v>543</v>
      </c>
      <c r="B13" s="49">
        <v>0</v>
      </c>
      <c r="C13" s="49"/>
      <c r="D13" s="49"/>
      <c r="E13" s="49"/>
      <c r="F13" s="49"/>
      <c r="G13" s="49"/>
      <c r="H13" s="49"/>
      <c r="I13" s="49"/>
      <c r="J13" s="49"/>
      <c r="K13" s="49"/>
      <c r="L13" s="49"/>
      <c r="M13" s="49"/>
    </row>
    <row r="14" spans="1:13" x14ac:dyDescent="0.2">
      <c r="A14" s="41" t="s">
        <v>117</v>
      </c>
      <c r="B14" s="49">
        <v>402</v>
      </c>
      <c r="C14" s="49"/>
      <c r="D14" s="49"/>
      <c r="E14" s="49"/>
      <c r="F14" s="49"/>
      <c r="G14" s="49"/>
      <c r="H14" s="49"/>
      <c r="I14" s="49"/>
      <c r="J14" s="49"/>
      <c r="K14" s="49"/>
      <c r="L14" s="49"/>
      <c r="M14" s="49"/>
    </row>
    <row r="15" spans="1:13" x14ac:dyDescent="0.2">
      <c r="A15" s="41" t="s">
        <v>544</v>
      </c>
      <c r="B15" s="49" t="s">
        <v>225</v>
      </c>
      <c r="C15" s="49"/>
      <c r="D15" s="49"/>
      <c r="E15" s="49"/>
      <c r="F15" s="49"/>
      <c r="G15" s="49"/>
      <c r="H15" s="49"/>
      <c r="I15" s="49"/>
      <c r="J15" s="49"/>
      <c r="K15" s="49"/>
      <c r="L15" s="49"/>
      <c r="M15" s="49"/>
    </row>
    <row r="16" spans="1:13" x14ac:dyDescent="0.2">
      <c r="A16" s="41" t="s">
        <v>119</v>
      </c>
      <c r="B16" s="49" t="s">
        <v>226</v>
      </c>
      <c r="C16" s="49"/>
      <c r="D16" s="49"/>
      <c r="E16" s="49"/>
      <c r="F16" s="49"/>
      <c r="G16" s="49"/>
      <c r="H16" s="49"/>
      <c r="I16" s="49"/>
      <c r="J16" s="49"/>
      <c r="K16" s="49"/>
      <c r="L16" s="49"/>
      <c r="M16" s="49"/>
    </row>
    <row r="17" spans="1:13" x14ac:dyDescent="0.2">
      <c r="A17" s="42" t="s">
        <v>545</v>
      </c>
      <c r="B17" s="49"/>
      <c r="C17" s="49"/>
      <c r="D17" s="49"/>
      <c r="E17" s="49"/>
      <c r="F17" s="49"/>
      <c r="G17" s="49"/>
      <c r="H17" s="49"/>
      <c r="I17" s="49"/>
      <c r="J17" s="49"/>
      <c r="K17" s="49"/>
      <c r="L17" s="49"/>
      <c r="M17" s="49"/>
    </row>
    <row r="18" spans="1:13" x14ac:dyDescent="0.2">
      <c r="A18" s="41" t="s">
        <v>121</v>
      </c>
      <c r="B18" s="50">
        <v>45106</v>
      </c>
      <c r="C18" s="50"/>
      <c r="D18" s="50"/>
      <c r="E18" s="50"/>
      <c r="F18" s="50"/>
      <c r="G18" s="50"/>
      <c r="H18" s="50"/>
      <c r="I18" s="50"/>
      <c r="J18" s="50"/>
      <c r="K18" s="50"/>
      <c r="L18" s="50"/>
      <c r="M18" s="50"/>
    </row>
    <row r="19" spans="1:13" x14ac:dyDescent="0.2">
      <c r="A19" s="41" t="s">
        <v>122</v>
      </c>
      <c r="B19" s="49"/>
      <c r="C19" s="49"/>
      <c r="D19" s="49"/>
      <c r="E19" s="49"/>
      <c r="F19" s="49"/>
      <c r="G19" s="49"/>
      <c r="H19" s="49"/>
      <c r="I19" s="49"/>
      <c r="J19" s="49"/>
      <c r="K19" s="49"/>
      <c r="L19" s="49"/>
      <c r="M19" s="49"/>
    </row>
    <row r="20" spans="1:13" x14ac:dyDescent="0.2">
      <c r="A20" s="41" t="s">
        <v>123</v>
      </c>
      <c r="B20" s="49" t="s">
        <v>132</v>
      </c>
      <c r="C20" s="49"/>
      <c r="D20" s="49"/>
      <c r="E20" s="49"/>
      <c r="F20" s="49"/>
      <c r="G20" s="49"/>
      <c r="H20" s="49"/>
      <c r="I20" s="49"/>
      <c r="J20" s="49"/>
      <c r="K20" s="49"/>
      <c r="L20" s="49"/>
      <c r="M20" s="49"/>
    </row>
    <row r="21" spans="1:13" x14ac:dyDescent="0.2">
      <c r="A21" s="41" t="s">
        <v>546</v>
      </c>
      <c r="B21" s="49" t="s">
        <v>46</v>
      </c>
      <c r="C21" s="49"/>
      <c r="D21" s="49"/>
      <c r="E21" s="49"/>
      <c r="F21" s="49"/>
      <c r="G21" s="49"/>
      <c r="H21" s="49"/>
      <c r="I21" s="49"/>
      <c r="J21" s="49"/>
      <c r="K21" s="49"/>
      <c r="L21" s="49"/>
      <c r="M21" s="49"/>
    </row>
    <row r="23" spans="1:13" x14ac:dyDescent="0.2">
      <c r="A23" s="23" t="str">
        <f>HYPERLINK("#'Factor List'!A1", "Back to Factor List")</f>
        <v>Back to Factor List</v>
      </c>
      <c r="B23" s="23" t="str">
        <f>HYPERLINK("#'Assumptions'!A1", "Assumptions")</f>
        <v>Assumptions</v>
      </c>
    </row>
    <row r="26" spans="1:13" s="55" customFormat="1" x14ac:dyDescent="0.2">
      <c r="A26" s="54" t="s">
        <v>594</v>
      </c>
      <c r="B26" s="54">
        <v>54</v>
      </c>
      <c r="C26" s="54">
        <v>55</v>
      </c>
      <c r="D26" s="54">
        <v>56</v>
      </c>
      <c r="E26" s="54">
        <v>57</v>
      </c>
      <c r="F26" s="54">
        <v>58</v>
      </c>
      <c r="G26" s="54">
        <v>59</v>
      </c>
      <c r="H26" s="54">
        <v>60</v>
      </c>
      <c r="I26" s="54">
        <v>61</v>
      </c>
      <c r="J26" s="54">
        <v>62</v>
      </c>
      <c r="K26" s="54">
        <v>63</v>
      </c>
      <c r="L26" s="54">
        <v>64</v>
      </c>
      <c r="M26" s="54">
        <v>65</v>
      </c>
    </row>
    <row r="27" spans="1:13" x14ac:dyDescent="0.2">
      <c r="A27" s="44">
        <v>0</v>
      </c>
      <c r="B27" s="46">
        <v>0.60799999999999998</v>
      </c>
      <c r="C27" s="46">
        <v>0.63200000000000001</v>
      </c>
      <c r="D27" s="46">
        <v>0.65800000000000003</v>
      </c>
      <c r="E27" s="46">
        <v>0.68600000000000005</v>
      </c>
      <c r="F27" s="46">
        <v>0.71499999999999997</v>
      </c>
      <c r="G27" s="46">
        <v>0.747</v>
      </c>
      <c r="H27" s="46">
        <v>0.78300000000000003</v>
      </c>
      <c r="I27" s="46">
        <v>0.82</v>
      </c>
      <c r="J27" s="46">
        <v>0.86</v>
      </c>
      <c r="K27" s="46">
        <v>0.90300000000000002</v>
      </c>
      <c r="L27" s="46">
        <v>0.95</v>
      </c>
      <c r="M27" s="46">
        <v>1</v>
      </c>
    </row>
    <row r="28" spans="1:13" x14ac:dyDescent="0.2">
      <c r="A28" s="44">
        <v>1</v>
      </c>
      <c r="B28" s="46">
        <v>0.61</v>
      </c>
      <c r="C28" s="46">
        <v>0.63400000000000001</v>
      </c>
      <c r="D28" s="46">
        <v>0.66100000000000003</v>
      </c>
      <c r="E28" s="46">
        <v>0.68899999999999995</v>
      </c>
      <c r="F28" s="46">
        <v>0.71799999999999997</v>
      </c>
      <c r="G28" s="46">
        <v>0.75</v>
      </c>
      <c r="H28" s="46">
        <v>0.78600000000000003</v>
      </c>
      <c r="I28" s="46">
        <v>0.82299999999999995</v>
      </c>
      <c r="J28" s="46">
        <v>0.86299999999999999</v>
      </c>
      <c r="K28" s="46">
        <v>0.90700000000000003</v>
      </c>
      <c r="L28" s="46">
        <v>0.95499999999999996</v>
      </c>
      <c r="M28" s="46"/>
    </row>
    <row r="29" spans="1:13" x14ac:dyDescent="0.2">
      <c r="A29" s="44">
        <v>2</v>
      </c>
      <c r="B29" s="46">
        <v>0.61199999999999999</v>
      </c>
      <c r="C29" s="46">
        <v>0.63600000000000001</v>
      </c>
      <c r="D29" s="46">
        <v>0.66300000000000003</v>
      </c>
      <c r="E29" s="46">
        <v>0.69099999999999995</v>
      </c>
      <c r="F29" s="46">
        <v>0.72099999999999997</v>
      </c>
      <c r="G29" s="46">
        <v>0.753</v>
      </c>
      <c r="H29" s="46">
        <v>0.78900000000000003</v>
      </c>
      <c r="I29" s="46">
        <v>0.82599999999999996</v>
      </c>
      <c r="J29" s="46">
        <v>0.86699999999999999</v>
      </c>
      <c r="K29" s="46">
        <v>0.91100000000000003</v>
      </c>
      <c r="L29" s="46">
        <v>0.95899999999999996</v>
      </c>
      <c r="M29" s="46"/>
    </row>
    <row r="30" spans="1:13" x14ac:dyDescent="0.2">
      <c r="A30" s="44">
        <v>3</v>
      </c>
      <c r="B30" s="46">
        <v>0.61399999999999999</v>
      </c>
      <c r="C30" s="46">
        <v>0.63900000000000001</v>
      </c>
      <c r="D30" s="46">
        <v>0.66500000000000004</v>
      </c>
      <c r="E30" s="46">
        <v>0.69299999999999995</v>
      </c>
      <c r="F30" s="46">
        <v>0.72299999999999998</v>
      </c>
      <c r="G30" s="46">
        <v>0.75600000000000001</v>
      </c>
      <c r="H30" s="46">
        <v>0.79200000000000004</v>
      </c>
      <c r="I30" s="46">
        <v>0.83</v>
      </c>
      <c r="J30" s="46">
        <v>0.871</v>
      </c>
      <c r="K30" s="46">
        <v>0.91500000000000004</v>
      </c>
      <c r="L30" s="46">
        <v>0.96299999999999997</v>
      </c>
      <c r="M30" s="46"/>
    </row>
    <row r="31" spans="1:13" x14ac:dyDescent="0.2">
      <c r="A31" s="44">
        <v>4</v>
      </c>
      <c r="B31" s="46">
        <v>0.61599999999999999</v>
      </c>
      <c r="C31" s="46">
        <v>0.64100000000000001</v>
      </c>
      <c r="D31" s="46">
        <v>0.66800000000000004</v>
      </c>
      <c r="E31" s="46">
        <v>0.69599999999999995</v>
      </c>
      <c r="F31" s="46">
        <v>0.72599999999999998</v>
      </c>
      <c r="G31" s="46">
        <v>0.75900000000000001</v>
      </c>
      <c r="H31" s="46">
        <v>0.79500000000000004</v>
      </c>
      <c r="I31" s="46">
        <v>0.83299999999999996</v>
      </c>
      <c r="J31" s="46">
        <v>0.874</v>
      </c>
      <c r="K31" s="46">
        <v>0.91900000000000004</v>
      </c>
      <c r="L31" s="46">
        <v>0.96799999999999997</v>
      </c>
      <c r="M31" s="46"/>
    </row>
    <row r="32" spans="1:13" x14ac:dyDescent="0.2">
      <c r="A32" s="44">
        <v>5</v>
      </c>
      <c r="B32" s="46">
        <v>0.61799999999999999</v>
      </c>
      <c r="C32" s="46">
        <v>0.64300000000000002</v>
      </c>
      <c r="D32" s="46">
        <v>0.67</v>
      </c>
      <c r="E32" s="46">
        <v>0.69799999999999995</v>
      </c>
      <c r="F32" s="46">
        <v>0.72899999999999998</v>
      </c>
      <c r="G32" s="46">
        <v>0.76200000000000001</v>
      </c>
      <c r="H32" s="46">
        <v>0.79800000000000004</v>
      </c>
      <c r="I32" s="46">
        <v>0.83599999999999997</v>
      </c>
      <c r="J32" s="46">
        <v>0.878</v>
      </c>
      <c r="K32" s="46">
        <v>0.92300000000000004</v>
      </c>
      <c r="L32" s="46">
        <v>0.97199999999999998</v>
      </c>
      <c r="M32" s="46"/>
    </row>
    <row r="33" spans="1:13" x14ac:dyDescent="0.2">
      <c r="A33" s="44">
        <v>6</v>
      </c>
      <c r="B33" s="46">
        <v>0.62</v>
      </c>
      <c r="C33" s="46">
        <v>0.64500000000000002</v>
      </c>
      <c r="D33" s="46">
        <v>0.67200000000000004</v>
      </c>
      <c r="E33" s="46">
        <v>0.70099999999999996</v>
      </c>
      <c r="F33" s="46">
        <v>0.73099999999999998</v>
      </c>
      <c r="G33" s="46">
        <v>0.76500000000000001</v>
      </c>
      <c r="H33" s="46">
        <v>0.80100000000000005</v>
      </c>
      <c r="I33" s="46">
        <v>0.84</v>
      </c>
      <c r="J33" s="46">
        <v>0.88100000000000001</v>
      </c>
      <c r="K33" s="46">
        <v>0.92600000000000005</v>
      </c>
      <c r="L33" s="46">
        <v>0.97599999999999998</v>
      </c>
      <c r="M33" s="46"/>
    </row>
    <row r="34" spans="1:13" x14ac:dyDescent="0.2">
      <c r="A34" s="44">
        <v>7</v>
      </c>
      <c r="B34" s="46">
        <v>0.622</v>
      </c>
      <c r="C34" s="46">
        <v>0.64700000000000002</v>
      </c>
      <c r="D34" s="46">
        <v>0.67500000000000004</v>
      </c>
      <c r="E34" s="46">
        <v>0.70299999999999996</v>
      </c>
      <c r="F34" s="46">
        <v>0.73399999999999999</v>
      </c>
      <c r="G34" s="46">
        <v>0.76800000000000002</v>
      </c>
      <c r="H34" s="46">
        <v>0.80400000000000005</v>
      </c>
      <c r="I34" s="46">
        <v>0.84299999999999997</v>
      </c>
      <c r="J34" s="46">
        <v>0.88500000000000001</v>
      </c>
      <c r="K34" s="46">
        <v>0.93</v>
      </c>
      <c r="L34" s="46">
        <v>0.98099999999999998</v>
      </c>
      <c r="M34" s="46"/>
    </row>
    <row r="35" spans="1:13" x14ac:dyDescent="0.2">
      <c r="A35" s="44">
        <v>8</v>
      </c>
      <c r="B35" s="46">
        <v>0.624</v>
      </c>
      <c r="C35" s="46">
        <v>0.64900000000000002</v>
      </c>
      <c r="D35" s="46">
        <v>0.67700000000000005</v>
      </c>
      <c r="E35" s="46">
        <v>0.70599999999999996</v>
      </c>
      <c r="F35" s="46">
        <v>0.73699999999999999</v>
      </c>
      <c r="G35" s="46">
        <v>0.77100000000000002</v>
      </c>
      <c r="H35" s="46">
        <v>0.80700000000000005</v>
      </c>
      <c r="I35" s="46">
        <v>0.84599999999999997</v>
      </c>
      <c r="J35" s="46">
        <v>0.88800000000000001</v>
      </c>
      <c r="K35" s="46">
        <v>0.93400000000000005</v>
      </c>
      <c r="L35" s="46">
        <v>0.98499999999999999</v>
      </c>
      <c r="M35" s="46"/>
    </row>
    <row r="36" spans="1:13" x14ac:dyDescent="0.2">
      <c r="A36" s="44">
        <v>9</v>
      </c>
      <c r="B36" s="46">
        <v>0.626</v>
      </c>
      <c r="C36" s="46">
        <v>0.65200000000000002</v>
      </c>
      <c r="D36" s="46">
        <v>0.67900000000000005</v>
      </c>
      <c r="E36" s="46">
        <v>0.70799999999999996</v>
      </c>
      <c r="F36" s="46">
        <v>0.73899999999999999</v>
      </c>
      <c r="G36" s="46">
        <v>0.77400000000000002</v>
      </c>
      <c r="H36" s="46">
        <v>0.81</v>
      </c>
      <c r="I36" s="46">
        <v>0.85</v>
      </c>
      <c r="J36" s="46">
        <v>0.89200000000000002</v>
      </c>
      <c r="K36" s="46">
        <v>0.93799999999999994</v>
      </c>
      <c r="L36" s="46">
        <v>0.98899999999999999</v>
      </c>
      <c r="M36" s="46"/>
    </row>
    <row r="37" spans="1:13" x14ac:dyDescent="0.2">
      <c r="A37" s="44">
        <v>10</v>
      </c>
      <c r="B37" s="46">
        <v>0.628</v>
      </c>
      <c r="C37" s="46">
        <v>0.65400000000000003</v>
      </c>
      <c r="D37" s="46">
        <v>0.68200000000000005</v>
      </c>
      <c r="E37" s="46">
        <v>0.71</v>
      </c>
      <c r="F37" s="46">
        <v>0.74199999999999999</v>
      </c>
      <c r="G37" s="46">
        <v>0.77700000000000002</v>
      </c>
      <c r="H37" s="46">
        <v>0.81299999999999994</v>
      </c>
      <c r="I37" s="46">
        <v>0.85299999999999998</v>
      </c>
      <c r="J37" s="46">
        <v>0.89600000000000002</v>
      </c>
      <c r="K37" s="46">
        <v>0.94199999999999995</v>
      </c>
      <c r="L37" s="46">
        <v>0.99399999999999999</v>
      </c>
      <c r="M37" s="46"/>
    </row>
    <row r="38" spans="1:13" x14ac:dyDescent="0.2">
      <c r="A38" s="44">
        <v>11</v>
      </c>
      <c r="B38" s="46">
        <v>0.63</v>
      </c>
      <c r="C38" s="46">
        <v>0.65600000000000003</v>
      </c>
      <c r="D38" s="46">
        <v>0.68400000000000005</v>
      </c>
      <c r="E38" s="46">
        <v>0.71299999999999997</v>
      </c>
      <c r="F38" s="46">
        <v>0.745</v>
      </c>
      <c r="G38" s="46">
        <v>0.78</v>
      </c>
      <c r="H38" s="46">
        <v>0.81599999999999995</v>
      </c>
      <c r="I38" s="46">
        <v>0.85599999999999998</v>
      </c>
      <c r="J38" s="46">
        <v>0.89900000000000002</v>
      </c>
      <c r="K38" s="46">
        <v>0.94599999999999995</v>
      </c>
      <c r="L38" s="46">
        <v>0.998</v>
      </c>
      <c r="M38" s="46"/>
    </row>
  </sheetData>
  <sheetProtection algorithmName="SHA-512" hashValue="xY32Kmzs7x49/9rWvVm6v1Se8LwerHJX8PpuqUfhFSS7Moxf0WGnnZMWkEmyY8JQ5wTib21TNbKn/M82i/IBig==" saltValue="t9MXJt7ISE8PWfqQ6Yeu5Q==" spinCount="100000" sheet="1" objects="1" scenarios="1"/>
  <conditionalFormatting sqref="A6:A21">
    <cfRule type="expression" dxfId="807" priority="1" stopIfTrue="1">
      <formula>MOD(ROW(),2)=0</formula>
    </cfRule>
    <cfRule type="expression" dxfId="806" priority="2" stopIfTrue="1">
      <formula>MOD(ROW(),2)&lt;&gt;0</formula>
    </cfRule>
  </conditionalFormatting>
  <conditionalFormatting sqref="A26:A38">
    <cfRule type="expression" dxfId="805" priority="5" stopIfTrue="1">
      <formula>MOD(ROW(),2)=0</formula>
    </cfRule>
    <cfRule type="expression" dxfId="804" priority="6" stopIfTrue="1">
      <formula>MOD(ROW(),2)&lt;&gt;0</formula>
    </cfRule>
  </conditionalFormatting>
  <conditionalFormatting sqref="B6:M21">
    <cfRule type="expression" dxfId="803" priority="3" stopIfTrue="1">
      <formula>MOD(ROW(),2)=0</formula>
    </cfRule>
    <cfRule type="expression" dxfId="802" priority="4" stopIfTrue="1">
      <formula>MOD(ROW(),2)&lt;&gt;0</formula>
    </cfRule>
  </conditionalFormatting>
  <conditionalFormatting sqref="B26:M38">
    <cfRule type="expression" dxfId="801" priority="7" stopIfTrue="1">
      <formula>MOD(ROW(),2)=0</formula>
    </cfRule>
    <cfRule type="expression" dxfId="800" priority="8" stopIfTrue="1">
      <formula>MOD(ROW(),2)&lt;&gt;0</formula>
    </cfRule>
  </conditionalFormatting>
  <pageMargins left="0.7" right="0.7" top="0.75" bottom="0.75" header="0.3" footer="0.3"/>
  <tableParts count="1">
    <tablePart r:id="rId1"/>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C9522-CFBD-497D-9806-FABBEE566DDB}">
  <sheetPr codeName="Sheet34"/>
  <dimension ref="A1:N38"/>
  <sheetViews>
    <sheetView showGridLines="0" workbookViewId="0">
      <selection activeCell="A6" sqref="A6"/>
    </sheetView>
  </sheetViews>
  <sheetFormatPr defaultRowHeight="12.75" x14ac:dyDescent="0.2"/>
  <cols>
    <col min="1" max="1" width="31.5703125" customWidth="1"/>
    <col min="2" max="14" width="22.5703125"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ERF - x-403</v>
      </c>
    </row>
    <row r="6" spans="1:13" x14ac:dyDescent="0.2">
      <c r="A6" s="41" t="s">
        <v>540</v>
      </c>
      <c r="B6" s="49" t="s">
        <v>541</v>
      </c>
      <c r="C6" s="49"/>
      <c r="D6" s="49"/>
      <c r="E6" s="49"/>
      <c r="F6" s="49"/>
      <c r="G6" s="49"/>
      <c r="H6" s="49"/>
      <c r="I6" s="49"/>
      <c r="J6" s="49"/>
      <c r="K6" s="49"/>
      <c r="L6" s="49"/>
      <c r="M6" s="49"/>
    </row>
    <row r="7" spans="1:13" x14ac:dyDescent="0.2">
      <c r="A7" s="41" t="s">
        <v>542</v>
      </c>
      <c r="B7" s="49" t="s">
        <v>31</v>
      </c>
      <c r="C7" s="49"/>
      <c r="D7" s="49"/>
      <c r="E7" s="49"/>
      <c r="F7" s="49"/>
      <c r="G7" s="49"/>
      <c r="H7" s="49"/>
      <c r="I7" s="49"/>
      <c r="J7" s="49"/>
      <c r="K7" s="49"/>
      <c r="L7" s="49"/>
      <c r="M7" s="49"/>
    </row>
    <row r="8" spans="1:13" x14ac:dyDescent="0.2">
      <c r="A8" s="41" t="s">
        <v>112</v>
      </c>
      <c r="B8" s="49" t="s">
        <v>125</v>
      </c>
      <c r="C8" s="49"/>
      <c r="D8" s="49"/>
      <c r="E8" s="49"/>
      <c r="F8" s="49"/>
      <c r="G8" s="49"/>
      <c r="H8" s="49"/>
      <c r="I8" s="49"/>
      <c r="J8" s="49"/>
      <c r="K8" s="49"/>
      <c r="L8" s="49"/>
      <c r="M8" s="49"/>
    </row>
    <row r="9" spans="1:13" x14ac:dyDescent="0.2">
      <c r="A9" s="41" t="s">
        <v>113</v>
      </c>
      <c r="B9" s="49" t="s">
        <v>219</v>
      </c>
      <c r="C9" s="49"/>
      <c r="D9" s="49"/>
      <c r="E9" s="49"/>
      <c r="F9" s="49"/>
      <c r="G9" s="49"/>
      <c r="H9" s="49"/>
      <c r="I9" s="49"/>
      <c r="J9" s="49"/>
      <c r="K9" s="49"/>
      <c r="L9" s="49"/>
      <c r="M9" s="49"/>
    </row>
    <row r="10" spans="1:13" x14ac:dyDescent="0.2">
      <c r="A10" s="41" t="s">
        <v>6</v>
      </c>
      <c r="B10" s="49" t="s">
        <v>227</v>
      </c>
      <c r="C10" s="49"/>
      <c r="D10" s="49"/>
      <c r="E10" s="49"/>
      <c r="F10" s="49"/>
      <c r="G10" s="49"/>
      <c r="H10" s="49"/>
      <c r="I10" s="49"/>
      <c r="J10" s="49"/>
      <c r="K10" s="49"/>
      <c r="L10" s="49"/>
      <c r="M10" s="49"/>
    </row>
    <row r="11" spans="1:13" x14ac:dyDescent="0.2">
      <c r="A11" s="41" t="s">
        <v>114</v>
      </c>
      <c r="B11" s="49" t="s">
        <v>165</v>
      </c>
      <c r="C11" s="49"/>
      <c r="D11" s="49"/>
      <c r="E11" s="49"/>
      <c r="F11" s="49"/>
      <c r="G11" s="49"/>
      <c r="H11" s="49"/>
      <c r="I11" s="49"/>
      <c r="J11" s="49"/>
      <c r="K11" s="49"/>
      <c r="L11" s="49"/>
      <c r="M11" s="49"/>
    </row>
    <row r="12" spans="1:13" x14ac:dyDescent="0.2">
      <c r="A12" s="41" t="s">
        <v>115</v>
      </c>
      <c r="B12" s="49" t="s">
        <v>221</v>
      </c>
      <c r="C12" s="49"/>
      <c r="D12" s="49"/>
      <c r="E12" s="49"/>
      <c r="F12" s="49"/>
      <c r="G12" s="49"/>
      <c r="H12" s="49"/>
      <c r="I12" s="49"/>
      <c r="J12" s="49"/>
      <c r="K12" s="49"/>
      <c r="L12" s="49"/>
      <c r="M12" s="49"/>
    </row>
    <row r="13" spans="1:13" x14ac:dyDescent="0.2">
      <c r="A13" s="41" t="s">
        <v>543</v>
      </c>
      <c r="B13" s="49">
        <v>0</v>
      </c>
      <c r="C13" s="49"/>
      <c r="D13" s="49"/>
      <c r="E13" s="49"/>
      <c r="F13" s="49"/>
      <c r="G13" s="49"/>
      <c r="H13" s="49"/>
      <c r="I13" s="49"/>
      <c r="J13" s="49"/>
      <c r="K13" s="49"/>
      <c r="L13" s="49"/>
      <c r="M13" s="49"/>
    </row>
    <row r="14" spans="1:13" x14ac:dyDescent="0.2">
      <c r="A14" s="41" t="s">
        <v>117</v>
      </c>
      <c r="B14" s="49">
        <v>403</v>
      </c>
      <c r="C14" s="49"/>
      <c r="D14" s="49"/>
      <c r="E14" s="49"/>
      <c r="F14" s="49"/>
      <c r="G14" s="49"/>
      <c r="H14" s="49"/>
      <c r="I14" s="49"/>
      <c r="J14" s="49"/>
      <c r="K14" s="49"/>
      <c r="L14" s="49"/>
      <c r="M14" s="49"/>
    </row>
    <row r="15" spans="1:13" x14ac:dyDescent="0.2">
      <c r="A15" s="41" t="s">
        <v>544</v>
      </c>
      <c r="B15" s="49" t="s">
        <v>228</v>
      </c>
      <c r="C15" s="49"/>
      <c r="D15" s="49"/>
      <c r="E15" s="49"/>
      <c r="F15" s="49"/>
      <c r="G15" s="49"/>
      <c r="H15" s="49"/>
      <c r="I15" s="49"/>
      <c r="J15" s="49"/>
      <c r="K15" s="49"/>
      <c r="L15" s="49"/>
      <c r="M15" s="49"/>
    </row>
    <row r="16" spans="1:13" x14ac:dyDescent="0.2">
      <c r="A16" s="41" t="s">
        <v>119</v>
      </c>
      <c r="B16" s="49" t="s">
        <v>229</v>
      </c>
      <c r="C16" s="49"/>
      <c r="D16" s="49"/>
      <c r="E16" s="49"/>
      <c r="F16" s="49"/>
      <c r="G16" s="49"/>
      <c r="H16" s="49"/>
      <c r="I16" s="49"/>
      <c r="J16" s="49"/>
      <c r="K16" s="49"/>
      <c r="L16" s="49"/>
      <c r="M16" s="49"/>
    </row>
    <row r="17" spans="1:14" x14ac:dyDescent="0.2">
      <c r="A17" s="42" t="s">
        <v>545</v>
      </c>
      <c r="B17" s="49"/>
      <c r="C17" s="49"/>
      <c r="D17" s="49"/>
      <c r="E17" s="49"/>
      <c r="F17" s="49"/>
      <c r="G17" s="49"/>
      <c r="H17" s="49"/>
      <c r="I17" s="49"/>
      <c r="J17" s="49"/>
      <c r="K17" s="49"/>
      <c r="L17" s="49"/>
      <c r="M17" s="49"/>
    </row>
    <row r="18" spans="1:14" x14ac:dyDescent="0.2">
      <c r="A18" s="41" t="s">
        <v>121</v>
      </c>
      <c r="B18" s="50">
        <v>45106</v>
      </c>
      <c r="C18" s="50"/>
      <c r="D18" s="50"/>
      <c r="E18" s="50"/>
      <c r="F18" s="50"/>
      <c r="G18" s="50"/>
      <c r="H18" s="50"/>
      <c r="I18" s="50"/>
      <c r="J18" s="50"/>
      <c r="K18" s="50"/>
      <c r="L18" s="50"/>
      <c r="M18" s="50"/>
    </row>
    <row r="19" spans="1:14" x14ac:dyDescent="0.2">
      <c r="A19" s="41" t="s">
        <v>122</v>
      </c>
      <c r="B19" s="49"/>
      <c r="C19" s="49"/>
      <c r="D19" s="49"/>
      <c r="E19" s="49"/>
      <c r="F19" s="49"/>
      <c r="G19" s="49"/>
      <c r="H19" s="49"/>
      <c r="I19" s="49"/>
      <c r="J19" s="49"/>
      <c r="K19" s="49"/>
      <c r="L19" s="49"/>
      <c r="M19" s="49"/>
    </row>
    <row r="20" spans="1:14" x14ac:dyDescent="0.2">
      <c r="A20" s="41" t="s">
        <v>123</v>
      </c>
      <c r="B20" s="49" t="s">
        <v>132</v>
      </c>
      <c r="C20" s="49"/>
      <c r="D20" s="49"/>
      <c r="E20" s="49"/>
      <c r="F20" s="49"/>
      <c r="G20" s="49"/>
      <c r="H20" s="49"/>
      <c r="I20" s="49"/>
      <c r="J20" s="49"/>
      <c r="K20" s="49"/>
      <c r="L20" s="49"/>
      <c r="M20" s="49"/>
    </row>
    <row r="21" spans="1:14" x14ac:dyDescent="0.2">
      <c r="A21" s="41" t="s">
        <v>546</v>
      </c>
      <c r="B21" s="49" t="s">
        <v>46</v>
      </c>
      <c r="C21" s="49"/>
      <c r="D21" s="49"/>
      <c r="E21" s="49"/>
      <c r="F21" s="49"/>
      <c r="G21" s="49"/>
      <c r="H21" s="49"/>
      <c r="I21" s="49"/>
      <c r="J21" s="49"/>
      <c r="K21" s="49"/>
      <c r="L21" s="49"/>
      <c r="M21" s="49"/>
    </row>
    <row r="23" spans="1:14" x14ac:dyDescent="0.2">
      <c r="A23" s="23" t="str">
        <f>HYPERLINK("#'Factor List'!A1", "Back to Factor List")</f>
        <v>Back to Factor List</v>
      </c>
      <c r="B23" s="23" t="str">
        <f>HYPERLINK("#'Assumptions'!A1", "Assumptions")</f>
        <v>Assumptions</v>
      </c>
    </row>
    <row r="26" spans="1:14" s="55" customFormat="1" x14ac:dyDescent="0.2">
      <c r="A26" s="54" t="s">
        <v>594</v>
      </c>
      <c r="B26" s="54">
        <v>54</v>
      </c>
      <c r="C26" s="54">
        <v>55</v>
      </c>
      <c r="D26" s="54">
        <v>56</v>
      </c>
      <c r="E26" s="54">
        <v>57</v>
      </c>
      <c r="F26" s="54">
        <v>58</v>
      </c>
      <c r="G26" s="54">
        <v>59</v>
      </c>
      <c r="H26" s="54">
        <v>60</v>
      </c>
      <c r="I26" s="54">
        <v>61</v>
      </c>
      <c r="J26" s="54">
        <v>62</v>
      </c>
      <c r="K26" s="54">
        <v>63</v>
      </c>
      <c r="L26" s="54">
        <v>64</v>
      </c>
      <c r="M26" s="54">
        <v>65</v>
      </c>
      <c r="N26" s="54">
        <v>66</v>
      </c>
    </row>
    <row r="27" spans="1:14" x14ac:dyDescent="0.2">
      <c r="A27" s="44">
        <v>0</v>
      </c>
      <c r="B27" s="46">
        <v>0.57699999999999996</v>
      </c>
      <c r="C27" s="46">
        <v>0.6</v>
      </c>
      <c r="D27" s="46">
        <v>0.624</v>
      </c>
      <c r="E27" s="46">
        <v>0.65</v>
      </c>
      <c r="F27" s="46">
        <v>0.67800000000000005</v>
      </c>
      <c r="G27" s="46">
        <v>0.70799999999999996</v>
      </c>
      <c r="H27" s="46">
        <v>0.74099999999999999</v>
      </c>
      <c r="I27" s="46">
        <v>0.77600000000000002</v>
      </c>
      <c r="J27" s="46">
        <v>0.81399999999999995</v>
      </c>
      <c r="K27" s="46">
        <v>0.85499999999999998</v>
      </c>
      <c r="L27" s="46">
        <v>0.9</v>
      </c>
      <c r="M27" s="46">
        <v>0.94899999999999995</v>
      </c>
      <c r="N27" s="46">
        <v>1</v>
      </c>
    </row>
    <row r="28" spans="1:14" x14ac:dyDescent="0.2">
      <c r="A28" s="44">
        <v>1</v>
      </c>
      <c r="B28" s="46">
        <v>0.57899999999999996</v>
      </c>
      <c r="C28" s="46">
        <v>0.60199999999999998</v>
      </c>
      <c r="D28" s="46">
        <v>0.626</v>
      </c>
      <c r="E28" s="46">
        <v>0.65300000000000002</v>
      </c>
      <c r="F28" s="46">
        <v>0.68100000000000005</v>
      </c>
      <c r="G28" s="46">
        <v>0.71099999999999997</v>
      </c>
      <c r="H28" s="46">
        <v>0.74399999999999999</v>
      </c>
      <c r="I28" s="46">
        <v>0.77900000000000003</v>
      </c>
      <c r="J28" s="46">
        <v>0.81699999999999995</v>
      </c>
      <c r="K28" s="46">
        <v>0.85899999999999999</v>
      </c>
      <c r="L28" s="46">
        <v>0.90400000000000003</v>
      </c>
      <c r="M28" s="46">
        <v>0.95399999999999996</v>
      </c>
      <c r="N28" s="46"/>
    </row>
    <row r="29" spans="1:14" x14ac:dyDescent="0.2">
      <c r="A29" s="44">
        <v>2</v>
      </c>
      <c r="B29" s="46">
        <v>0.58099999999999996</v>
      </c>
      <c r="C29" s="46">
        <v>0.60399999999999998</v>
      </c>
      <c r="D29" s="46">
        <v>0.628</v>
      </c>
      <c r="E29" s="46">
        <v>0.65500000000000003</v>
      </c>
      <c r="F29" s="46">
        <v>0.68300000000000005</v>
      </c>
      <c r="G29" s="46">
        <v>0.71399999999999997</v>
      </c>
      <c r="H29" s="46">
        <v>0.747</v>
      </c>
      <c r="I29" s="46">
        <v>0.78200000000000003</v>
      </c>
      <c r="J29" s="46">
        <v>0.82099999999999995</v>
      </c>
      <c r="K29" s="46">
        <v>0.86199999999999999</v>
      </c>
      <c r="L29" s="46">
        <v>0.90800000000000003</v>
      </c>
      <c r="M29" s="46">
        <v>0.95799999999999996</v>
      </c>
      <c r="N29" s="46"/>
    </row>
    <row r="30" spans="1:14" x14ac:dyDescent="0.2">
      <c r="A30" s="44">
        <v>3</v>
      </c>
      <c r="B30" s="46">
        <v>0.58299999999999996</v>
      </c>
      <c r="C30" s="46">
        <v>0.60599999999999998</v>
      </c>
      <c r="D30" s="46">
        <v>0.63100000000000001</v>
      </c>
      <c r="E30" s="46">
        <v>0.65700000000000003</v>
      </c>
      <c r="F30" s="46">
        <v>0.68600000000000005</v>
      </c>
      <c r="G30" s="46">
        <v>0.71699999999999997</v>
      </c>
      <c r="H30" s="46">
        <v>0.75</v>
      </c>
      <c r="I30" s="46">
        <v>0.78500000000000003</v>
      </c>
      <c r="J30" s="46">
        <v>0.82399999999999995</v>
      </c>
      <c r="K30" s="46">
        <v>0.86599999999999999</v>
      </c>
      <c r="L30" s="46">
        <v>0.91200000000000003</v>
      </c>
      <c r="M30" s="46">
        <v>0.96199999999999997</v>
      </c>
      <c r="N30" s="46"/>
    </row>
    <row r="31" spans="1:14" x14ac:dyDescent="0.2">
      <c r="A31" s="44">
        <v>4</v>
      </c>
      <c r="B31" s="46">
        <v>0.58499999999999996</v>
      </c>
      <c r="C31" s="46">
        <v>0.60799999999999998</v>
      </c>
      <c r="D31" s="46">
        <v>0.63300000000000001</v>
      </c>
      <c r="E31" s="46">
        <v>0.66</v>
      </c>
      <c r="F31" s="46">
        <v>0.68799999999999994</v>
      </c>
      <c r="G31" s="46">
        <v>0.71899999999999997</v>
      </c>
      <c r="H31" s="46">
        <v>0.753</v>
      </c>
      <c r="I31" s="46">
        <v>0.78800000000000003</v>
      </c>
      <c r="J31" s="46">
        <v>0.82699999999999996</v>
      </c>
      <c r="K31" s="46">
        <v>0.87</v>
      </c>
      <c r="L31" s="46">
        <v>0.91600000000000004</v>
      </c>
      <c r="M31" s="46">
        <v>0.96699999999999997</v>
      </c>
      <c r="N31" s="46"/>
    </row>
    <row r="32" spans="1:14" x14ac:dyDescent="0.2">
      <c r="A32" s="44">
        <v>5</v>
      </c>
      <c r="B32" s="46">
        <v>0.58699999999999997</v>
      </c>
      <c r="C32" s="46">
        <v>0.61</v>
      </c>
      <c r="D32" s="46">
        <v>0.63500000000000001</v>
      </c>
      <c r="E32" s="46">
        <v>0.66200000000000003</v>
      </c>
      <c r="F32" s="46">
        <v>0.69099999999999995</v>
      </c>
      <c r="G32" s="46">
        <v>0.72199999999999998</v>
      </c>
      <c r="H32" s="46">
        <v>0.75600000000000001</v>
      </c>
      <c r="I32" s="46">
        <v>0.79100000000000004</v>
      </c>
      <c r="J32" s="46">
        <v>0.83099999999999996</v>
      </c>
      <c r="K32" s="46">
        <v>0.874</v>
      </c>
      <c r="L32" s="46">
        <v>0.92</v>
      </c>
      <c r="M32" s="46">
        <v>0.97099999999999997</v>
      </c>
      <c r="N32" s="46"/>
    </row>
    <row r="33" spans="1:14" x14ac:dyDescent="0.2">
      <c r="A33" s="44">
        <v>6</v>
      </c>
      <c r="B33" s="46">
        <v>0.58799999999999997</v>
      </c>
      <c r="C33" s="46">
        <v>0.61199999999999999</v>
      </c>
      <c r="D33" s="46">
        <v>0.63700000000000001</v>
      </c>
      <c r="E33" s="46">
        <v>0.66400000000000003</v>
      </c>
      <c r="F33" s="46">
        <v>0.69299999999999995</v>
      </c>
      <c r="G33" s="46">
        <v>0.72499999999999998</v>
      </c>
      <c r="H33" s="46">
        <v>0.75800000000000001</v>
      </c>
      <c r="I33" s="46">
        <v>0.79500000000000004</v>
      </c>
      <c r="J33" s="46">
        <v>0.83399999999999996</v>
      </c>
      <c r="K33" s="46">
        <v>0.877</v>
      </c>
      <c r="L33" s="46">
        <v>0.92500000000000004</v>
      </c>
      <c r="M33" s="46">
        <v>0.97599999999999998</v>
      </c>
      <c r="N33" s="46"/>
    </row>
    <row r="34" spans="1:14" x14ac:dyDescent="0.2">
      <c r="A34" s="44">
        <v>7</v>
      </c>
      <c r="B34" s="46">
        <v>0.59</v>
      </c>
      <c r="C34" s="46">
        <v>0.61399999999999999</v>
      </c>
      <c r="D34" s="46">
        <v>0.63900000000000001</v>
      </c>
      <c r="E34" s="46">
        <v>0.66700000000000004</v>
      </c>
      <c r="F34" s="46">
        <v>0.69599999999999995</v>
      </c>
      <c r="G34" s="46">
        <v>0.72799999999999998</v>
      </c>
      <c r="H34" s="46">
        <v>0.76100000000000001</v>
      </c>
      <c r="I34" s="46">
        <v>0.79800000000000004</v>
      </c>
      <c r="J34" s="46">
        <v>0.83799999999999997</v>
      </c>
      <c r="K34" s="46">
        <v>0.88100000000000001</v>
      </c>
      <c r="L34" s="46">
        <v>0.92900000000000005</v>
      </c>
      <c r="M34" s="46">
        <v>0.98</v>
      </c>
      <c r="N34" s="46"/>
    </row>
    <row r="35" spans="1:14" x14ac:dyDescent="0.2">
      <c r="A35" s="44">
        <v>8</v>
      </c>
      <c r="B35" s="46">
        <v>0.59199999999999997</v>
      </c>
      <c r="C35" s="46">
        <v>0.61599999999999999</v>
      </c>
      <c r="D35" s="46">
        <v>0.64100000000000001</v>
      </c>
      <c r="E35" s="46">
        <v>0.66900000000000004</v>
      </c>
      <c r="F35" s="46">
        <v>0.69799999999999995</v>
      </c>
      <c r="G35" s="46">
        <v>0.73</v>
      </c>
      <c r="H35" s="46">
        <v>0.76400000000000001</v>
      </c>
      <c r="I35" s="46">
        <v>0.80100000000000005</v>
      </c>
      <c r="J35" s="46">
        <v>0.84099999999999997</v>
      </c>
      <c r="K35" s="46">
        <v>0.88500000000000001</v>
      </c>
      <c r="L35" s="46">
        <v>0.93300000000000005</v>
      </c>
      <c r="M35" s="46">
        <v>0.98499999999999999</v>
      </c>
      <c r="N35" s="46"/>
    </row>
    <row r="36" spans="1:14" x14ac:dyDescent="0.2">
      <c r="A36" s="44">
        <v>9</v>
      </c>
      <c r="B36" s="46">
        <v>0.59399999999999997</v>
      </c>
      <c r="C36" s="46">
        <v>0.61799999999999999</v>
      </c>
      <c r="D36" s="46">
        <v>0.64400000000000002</v>
      </c>
      <c r="E36" s="46">
        <v>0.67100000000000004</v>
      </c>
      <c r="F36" s="46">
        <v>0.70099999999999996</v>
      </c>
      <c r="G36" s="46">
        <v>0.73299999999999998</v>
      </c>
      <c r="H36" s="46">
        <v>0.76700000000000002</v>
      </c>
      <c r="I36" s="46">
        <v>0.80400000000000005</v>
      </c>
      <c r="J36" s="46">
        <v>0.84399999999999997</v>
      </c>
      <c r="K36" s="46">
        <v>0.88900000000000001</v>
      </c>
      <c r="L36" s="46">
        <v>0.93700000000000006</v>
      </c>
      <c r="M36" s="46">
        <v>0.98899999999999999</v>
      </c>
      <c r="N36" s="46"/>
    </row>
    <row r="37" spans="1:14" x14ac:dyDescent="0.2">
      <c r="A37" s="44">
        <v>10</v>
      </c>
      <c r="B37" s="46">
        <v>0.59599999999999997</v>
      </c>
      <c r="C37" s="46">
        <v>0.62</v>
      </c>
      <c r="D37" s="46">
        <v>0.64600000000000002</v>
      </c>
      <c r="E37" s="46">
        <v>0.67400000000000004</v>
      </c>
      <c r="F37" s="46">
        <v>0.70299999999999996</v>
      </c>
      <c r="G37" s="46">
        <v>0.73599999999999999</v>
      </c>
      <c r="H37" s="46">
        <v>0.77</v>
      </c>
      <c r="I37" s="46">
        <v>0.80700000000000005</v>
      </c>
      <c r="J37" s="46">
        <v>0.84799999999999998</v>
      </c>
      <c r="K37" s="46">
        <v>0.89200000000000002</v>
      </c>
      <c r="L37" s="46">
        <v>0.94099999999999995</v>
      </c>
      <c r="M37" s="46">
        <v>0.99299999999999999</v>
      </c>
      <c r="N37" s="46"/>
    </row>
    <row r="38" spans="1:14" x14ac:dyDescent="0.2">
      <c r="A38" s="44">
        <v>11</v>
      </c>
      <c r="B38" s="46">
        <v>0.59799999999999998</v>
      </c>
      <c r="C38" s="46">
        <v>0.622</v>
      </c>
      <c r="D38" s="46">
        <v>0.64800000000000002</v>
      </c>
      <c r="E38" s="46">
        <v>0.67600000000000005</v>
      </c>
      <c r="F38" s="46">
        <v>0.70599999999999996</v>
      </c>
      <c r="G38" s="46">
        <v>0.73899999999999999</v>
      </c>
      <c r="H38" s="46">
        <v>0.77300000000000002</v>
      </c>
      <c r="I38" s="46">
        <v>0.81</v>
      </c>
      <c r="J38" s="46">
        <v>0.85099999999999998</v>
      </c>
      <c r="K38" s="46">
        <v>0.89600000000000002</v>
      </c>
      <c r="L38" s="46">
        <v>0.94499999999999995</v>
      </c>
      <c r="M38" s="46">
        <v>0.998</v>
      </c>
      <c r="N38" s="46"/>
    </row>
  </sheetData>
  <sheetProtection algorithmName="SHA-512" hashValue="fpf3JadnyJq3Lkf6qMQwV0Ij4ovsZq1zxoH40OQbMgEnYODiL/BntoAhzw8W5KjeKQWXHPC849hDyhHjz8ZOdg==" saltValue="QBtpxryZmjD3rJPdijVBgw==" spinCount="100000" sheet="1" objects="1" scenarios="1"/>
  <conditionalFormatting sqref="A6:A21">
    <cfRule type="expression" dxfId="799" priority="1" stopIfTrue="1">
      <formula>MOD(ROW(),2)=0</formula>
    </cfRule>
    <cfRule type="expression" dxfId="798" priority="2" stopIfTrue="1">
      <formula>MOD(ROW(),2)&lt;&gt;0</formula>
    </cfRule>
  </conditionalFormatting>
  <conditionalFormatting sqref="A26:A38">
    <cfRule type="expression" dxfId="797" priority="5" stopIfTrue="1">
      <formula>MOD(ROW(),2)=0</formula>
    </cfRule>
    <cfRule type="expression" dxfId="796" priority="6" stopIfTrue="1">
      <formula>MOD(ROW(),2)&lt;&gt;0</formula>
    </cfRule>
  </conditionalFormatting>
  <conditionalFormatting sqref="B6:M21">
    <cfRule type="expression" dxfId="795" priority="3" stopIfTrue="1">
      <formula>MOD(ROW(),2)=0</formula>
    </cfRule>
    <cfRule type="expression" dxfId="794" priority="4" stopIfTrue="1">
      <formula>MOD(ROW(),2)&lt;&gt;0</formula>
    </cfRule>
  </conditionalFormatting>
  <conditionalFormatting sqref="B26:N38">
    <cfRule type="expression" dxfId="793" priority="7" stopIfTrue="1">
      <formula>MOD(ROW(),2)=0</formula>
    </cfRule>
    <cfRule type="expression" dxfId="792" priority="8" stopIfTrue="1">
      <formula>MOD(ROW(),2)&lt;&gt;0</formula>
    </cfRule>
  </conditionalFormatting>
  <pageMargins left="0.7" right="0.7" top="0.75" bottom="0.75" header="0.3" footer="0.3"/>
  <tableParts count="1">
    <tablePart r:id="rId1"/>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9B559-D3F1-41EB-98F0-87B3F347D15F}">
  <sheetPr codeName="Sheet35"/>
  <dimension ref="A1:O38"/>
  <sheetViews>
    <sheetView showGridLines="0" workbookViewId="0">
      <selection activeCell="A6" sqref="A6"/>
    </sheetView>
  </sheetViews>
  <sheetFormatPr defaultRowHeight="12.75" x14ac:dyDescent="0.2"/>
  <cols>
    <col min="1" max="1" width="31.5703125" customWidth="1"/>
    <col min="2" max="15" width="22.5703125"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ERF - x-404</v>
      </c>
    </row>
    <row r="6" spans="1:13" x14ac:dyDescent="0.2">
      <c r="A6" s="41" t="s">
        <v>540</v>
      </c>
      <c r="B6" s="49" t="s">
        <v>541</v>
      </c>
      <c r="C6" s="49"/>
      <c r="D6" s="49"/>
      <c r="E6" s="49"/>
      <c r="F6" s="49"/>
      <c r="G6" s="49"/>
      <c r="H6" s="49"/>
      <c r="I6" s="49"/>
      <c r="J6" s="49"/>
      <c r="K6" s="49"/>
      <c r="L6" s="49"/>
      <c r="M6" s="49"/>
    </row>
    <row r="7" spans="1:13" x14ac:dyDescent="0.2">
      <c r="A7" s="41" t="s">
        <v>542</v>
      </c>
      <c r="B7" s="49" t="s">
        <v>31</v>
      </c>
      <c r="C7" s="49"/>
      <c r="D7" s="49"/>
      <c r="E7" s="49"/>
      <c r="F7" s="49"/>
      <c r="G7" s="49"/>
      <c r="H7" s="49"/>
      <c r="I7" s="49"/>
      <c r="J7" s="49"/>
      <c r="K7" s="49"/>
      <c r="L7" s="49"/>
      <c r="M7" s="49"/>
    </row>
    <row r="8" spans="1:13" x14ac:dyDescent="0.2">
      <c r="A8" s="41" t="s">
        <v>112</v>
      </c>
      <c r="B8" s="49" t="s">
        <v>125</v>
      </c>
      <c r="C8" s="49"/>
      <c r="D8" s="49"/>
      <c r="E8" s="49"/>
      <c r="F8" s="49"/>
      <c r="G8" s="49"/>
      <c r="H8" s="49"/>
      <c r="I8" s="49"/>
      <c r="J8" s="49"/>
      <c r="K8" s="49"/>
      <c r="L8" s="49"/>
      <c r="M8" s="49"/>
    </row>
    <row r="9" spans="1:13" x14ac:dyDescent="0.2">
      <c r="A9" s="41" t="s">
        <v>113</v>
      </c>
      <c r="B9" s="49" t="s">
        <v>219</v>
      </c>
      <c r="C9" s="49"/>
      <c r="D9" s="49"/>
      <c r="E9" s="49"/>
      <c r="F9" s="49"/>
      <c r="G9" s="49"/>
      <c r="H9" s="49"/>
      <c r="I9" s="49"/>
      <c r="J9" s="49"/>
      <c r="K9" s="49"/>
      <c r="L9" s="49"/>
      <c r="M9" s="49"/>
    </row>
    <row r="10" spans="1:13" x14ac:dyDescent="0.2">
      <c r="A10" s="41" t="s">
        <v>6</v>
      </c>
      <c r="B10" s="49" t="s">
        <v>230</v>
      </c>
      <c r="C10" s="49"/>
      <c r="D10" s="49"/>
      <c r="E10" s="49"/>
      <c r="F10" s="49"/>
      <c r="G10" s="49"/>
      <c r="H10" s="49"/>
      <c r="I10" s="49"/>
      <c r="J10" s="49"/>
      <c r="K10" s="49"/>
      <c r="L10" s="49"/>
      <c r="M10" s="49"/>
    </row>
    <row r="11" spans="1:13" x14ac:dyDescent="0.2">
      <c r="A11" s="41" t="s">
        <v>114</v>
      </c>
      <c r="B11" s="49" t="s">
        <v>165</v>
      </c>
      <c r="C11" s="49"/>
      <c r="D11" s="49"/>
      <c r="E11" s="49"/>
      <c r="F11" s="49"/>
      <c r="G11" s="49"/>
      <c r="H11" s="49"/>
      <c r="I11" s="49"/>
      <c r="J11" s="49"/>
      <c r="K11" s="49"/>
      <c r="L11" s="49"/>
      <c r="M11" s="49"/>
    </row>
    <row r="12" spans="1:13" x14ac:dyDescent="0.2">
      <c r="A12" s="41" t="s">
        <v>115</v>
      </c>
      <c r="B12" s="49" t="s">
        <v>221</v>
      </c>
      <c r="C12" s="49"/>
      <c r="D12" s="49"/>
      <c r="E12" s="49"/>
      <c r="F12" s="49"/>
      <c r="G12" s="49"/>
      <c r="H12" s="49"/>
      <c r="I12" s="49"/>
      <c r="J12" s="49"/>
      <c r="K12" s="49"/>
      <c r="L12" s="49"/>
      <c r="M12" s="49"/>
    </row>
    <row r="13" spans="1:13" x14ac:dyDescent="0.2">
      <c r="A13" s="41" t="s">
        <v>543</v>
      </c>
      <c r="B13" s="49">
        <v>0</v>
      </c>
      <c r="C13" s="49"/>
      <c r="D13" s="49"/>
      <c r="E13" s="49"/>
      <c r="F13" s="49"/>
      <c r="G13" s="49"/>
      <c r="H13" s="49"/>
      <c r="I13" s="49"/>
      <c r="J13" s="49"/>
      <c r="K13" s="49"/>
      <c r="L13" s="49"/>
      <c r="M13" s="49"/>
    </row>
    <row r="14" spans="1:13" x14ac:dyDescent="0.2">
      <c r="A14" s="41" t="s">
        <v>117</v>
      </c>
      <c r="B14" s="49">
        <v>404</v>
      </c>
      <c r="C14" s="49"/>
      <c r="D14" s="49"/>
      <c r="E14" s="49"/>
      <c r="F14" s="49"/>
      <c r="G14" s="49"/>
      <c r="H14" s="49"/>
      <c r="I14" s="49"/>
      <c r="J14" s="49"/>
      <c r="K14" s="49"/>
      <c r="L14" s="49"/>
      <c r="M14" s="49"/>
    </row>
    <row r="15" spans="1:13" x14ac:dyDescent="0.2">
      <c r="A15" s="41" t="s">
        <v>544</v>
      </c>
      <c r="B15" s="49" t="s">
        <v>231</v>
      </c>
      <c r="C15" s="49"/>
      <c r="D15" s="49"/>
      <c r="E15" s="49"/>
      <c r="F15" s="49"/>
      <c r="G15" s="49"/>
      <c r="H15" s="49"/>
      <c r="I15" s="49"/>
      <c r="J15" s="49"/>
      <c r="K15" s="49"/>
      <c r="L15" s="49"/>
      <c r="M15" s="49"/>
    </row>
    <row r="16" spans="1:13" x14ac:dyDescent="0.2">
      <c r="A16" s="41" t="s">
        <v>119</v>
      </c>
      <c r="B16" s="49" t="s">
        <v>232</v>
      </c>
      <c r="C16" s="49"/>
      <c r="D16" s="49"/>
      <c r="E16" s="49"/>
      <c r="F16" s="49"/>
      <c r="G16" s="49"/>
      <c r="H16" s="49"/>
      <c r="I16" s="49"/>
      <c r="J16" s="49"/>
      <c r="K16" s="49"/>
      <c r="L16" s="49"/>
      <c r="M16" s="49"/>
    </row>
    <row r="17" spans="1:15" x14ac:dyDescent="0.2">
      <c r="A17" s="42" t="s">
        <v>545</v>
      </c>
      <c r="B17" s="49"/>
      <c r="C17" s="49"/>
      <c r="D17" s="49"/>
      <c r="E17" s="49"/>
      <c r="F17" s="49"/>
      <c r="G17" s="49"/>
      <c r="H17" s="49"/>
      <c r="I17" s="49"/>
      <c r="J17" s="49"/>
      <c r="K17" s="49"/>
      <c r="L17" s="49"/>
      <c r="M17" s="49"/>
    </row>
    <row r="18" spans="1:15" x14ac:dyDescent="0.2">
      <c r="A18" s="41" t="s">
        <v>121</v>
      </c>
      <c r="B18" s="50">
        <v>45106</v>
      </c>
      <c r="C18" s="50"/>
      <c r="D18" s="50"/>
      <c r="E18" s="50"/>
      <c r="F18" s="50"/>
      <c r="G18" s="50"/>
      <c r="H18" s="50"/>
      <c r="I18" s="50"/>
      <c r="J18" s="50"/>
      <c r="K18" s="50"/>
      <c r="L18" s="50"/>
      <c r="M18" s="50"/>
    </row>
    <row r="19" spans="1:15" x14ac:dyDescent="0.2">
      <c r="A19" s="41" t="s">
        <v>122</v>
      </c>
      <c r="B19" s="49"/>
      <c r="C19" s="49"/>
      <c r="D19" s="49"/>
      <c r="E19" s="49"/>
      <c r="F19" s="49"/>
      <c r="G19" s="49"/>
      <c r="H19" s="49"/>
      <c r="I19" s="49"/>
      <c r="J19" s="49"/>
      <c r="K19" s="49"/>
      <c r="L19" s="49"/>
      <c r="M19" s="49"/>
    </row>
    <row r="20" spans="1:15" x14ac:dyDescent="0.2">
      <c r="A20" s="41" t="s">
        <v>123</v>
      </c>
      <c r="B20" s="49" t="s">
        <v>132</v>
      </c>
      <c r="C20" s="49"/>
      <c r="D20" s="49"/>
      <c r="E20" s="49"/>
      <c r="F20" s="49"/>
      <c r="G20" s="49"/>
      <c r="H20" s="49"/>
      <c r="I20" s="49"/>
      <c r="J20" s="49"/>
      <c r="K20" s="49"/>
      <c r="L20" s="49"/>
      <c r="M20" s="49"/>
    </row>
    <row r="21" spans="1:15" x14ac:dyDescent="0.2">
      <c r="A21" s="41" t="s">
        <v>546</v>
      </c>
      <c r="B21" s="49" t="s">
        <v>46</v>
      </c>
      <c r="C21" s="49"/>
      <c r="D21" s="49"/>
      <c r="E21" s="49"/>
      <c r="F21" s="49"/>
      <c r="G21" s="49"/>
      <c r="H21" s="49"/>
      <c r="I21" s="49"/>
      <c r="J21" s="49"/>
      <c r="K21" s="49"/>
      <c r="L21" s="49"/>
      <c r="M21" s="49"/>
    </row>
    <row r="23" spans="1:15" x14ac:dyDescent="0.2">
      <c r="A23" s="23" t="str">
        <f>HYPERLINK("#'Factor List'!A1", "Back to Factor List")</f>
        <v>Back to Factor List</v>
      </c>
      <c r="B23" s="23" t="str">
        <f>HYPERLINK("#'Assumptions'!A1", "Assumptions")</f>
        <v>Assumptions</v>
      </c>
    </row>
    <row r="26" spans="1:15" s="55" customFormat="1" x14ac:dyDescent="0.2">
      <c r="A26" s="54" t="s">
        <v>594</v>
      </c>
      <c r="B26" s="54">
        <v>54</v>
      </c>
      <c r="C26" s="54">
        <v>55</v>
      </c>
      <c r="D26" s="54">
        <v>56</v>
      </c>
      <c r="E26" s="54">
        <v>57</v>
      </c>
      <c r="F26" s="54">
        <v>58</v>
      </c>
      <c r="G26" s="54">
        <v>59</v>
      </c>
      <c r="H26" s="54">
        <v>60</v>
      </c>
      <c r="I26" s="54">
        <v>61</v>
      </c>
      <c r="J26" s="54">
        <v>62</v>
      </c>
      <c r="K26" s="54">
        <v>63</v>
      </c>
      <c r="L26" s="54">
        <v>64</v>
      </c>
      <c r="M26" s="54">
        <v>65</v>
      </c>
      <c r="N26" s="54">
        <v>66</v>
      </c>
      <c r="O26" s="54">
        <v>67</v>
      </c>
    </row>
    <row r="27" spans="1:15" x14ac:dyDescent="0.2">
      <c r="A27" s="44">
        <v>0</v>
      </c>
      <c r="B27" s="46">
        <v>0.54600000000000004</v>
      </c>
      <c r="C27" s="46">
        <v>0.56799999999999995</v>
      </c>
      <c r="D27" s="46">
        <v>0.59099999999999997</v>
      </c>
      <c r="E27" s="46">
        <v>0.61499999999999999</v>
      </c>
      <c r="F27" s="46">
        <v>0.64200000000000002</v>
      </c>
      <c r="G27" s="46">
        <v>0.67</v>
      </c>
      <c r="H27" s="46">
        <v>0.7</v>
      </c>
      <c r="I27" s="46">
        <v>0.73399999999999999</v>
      </c>
      <c r="J27" s="46">
        <v>0.77</v>
      </c>
      <c r="K27" s="46">
        <v>0.80900000000000005</v>
      </c>
      <c r="L27" s="46">
        <v>0.85099999999999998</v>
      </c>
      <c r="M27" s="46">
        <v>0.89700000000000002</v>
      </c>
      <c r="N27" s="46">
        <v>0.94699999999999995</v>
      </c>
      <c r="O27" s="46">
        <v>1</v>
      </c>
    </row>
    <row r="28" spans="1:15" x14ac:dyDescent="0.2">
      <c r="A28" s="44">
        <v>1</v>
      </c>
      <c r="B28" s="46">
        <v>0.54800000000000004</v>
      </c>
      <c r="C28" s="46">
        <v>0.56999999999999995</v>
      </c>
      <c r="D28" s="46">
        <v>0.59299999999999997</v>
      </c>
      <c r="E28" s="46">
        <v>0.61699999999999999</v>
      </c>
      <c r="F28" s="46">
        <v>0.64500000000000002</v>
      </c>
      <c r="G28" s="46">
        <v>0.67300000000000004</v>
      </c>
      <c r="H28" s="46">
        <v>0.70299999999999996</v>
      </c>
      <c r="I28" s="46">
        <v>0.73699999999999999</v>
      </c>
      <c r="J28" s="46">
        <v>0.77300000000000002</v>
      </c>
      <c r="K28" s="46">
        <v>0.81200000000000006</v>
      </c>
      <c r="L28" s="46">
        <v>0.85499999999999998</v>
      </c>
      <c r="M28" s="46">
        <v>0.90100000000000002</v>
      </c>
      <c r="N28" s="46">
        <v>0.95199999999999996</v>
      </c>
      <c r="O28" s="46"/>
    </row>
    <row r="29" spans="1:15" x14ac:dyDescent="0.2">
      <c r="A29" s="44">
        <v>2</v>
      </c>
      <c r="B29" s="46">
        <v>0.55000000000000004</v>
      </c>
      <c r="C29" s="46">
        <v>0.57199999999999995</v>
      </c>
      <c r="D29" s="46">
        <v>0.59499999999999997</v>
      </c>
      <c r="E29" s="46">
        <v>0.62</v>
      </c>
      <c r="F29" s="46">
        <v>0.64700000000000002</v>
      </c>
      <c r="G29" s="46">
        <v>0.67500000000000004</v>
      </c>
      <c r="H29" s="46">
        <v>0.70599999999999996</v>
      </c>
      <c r="I29" s="46">
        <v>0.74</v>
      </c>
      <c r="J29" s="46">
        <v>0.77600000000000002</v>
      </c>
      <c r="K29" s="46">
        <v>0.81599999999999995</v>
      </c>
      <c r="L29" s="46">
        <v>0.85899999999999999</v>
      </c>
      <c r="M29" s="46">
        <v>0.90500000000000003</v>
      </c>
      <c r="N29" s="46">
        <v>0.95599999999999996</v>
      </c>
      <c r="O29" s="46"/>
    </row>
    <row r="30" spans="1:15" x14ac:dyDescent="0.2">
      <c r="A30" s="44">
        <v>3</v>
      </c>
      <c r="B30" s="46">
        <v>0.55100000000000005</v>
      </c>
      <c r="C30" s="46">
        <v>0.57399999999999995</v>
      </c>
      <c r="D30" s="46">
        <v>0.59699999999999998</v>
      </c>
      <c r="E30" s="46">
        <v>0.622</v>
      </c>
      <c r="F30" s="46">
        <v>0.64900000000000002</v>
      </c>
      <c r="G30" s="46">
        <v>0.67800000000000005</v>
      </c>
      <c r="H30" s="46">
        <v>0.70899999999999996</v>
      </c>
      <c r="I30" s="46">
        <v>0.74299999999999999</v>
      </c>
      <c r="J30" s="46">
        <v>0.77900000000000003</v>
      </c>
      <c r="K30" s="46">
        <v>0.81899999999999995</v>
      </c>
      <c r="L30" s="46">
        <v>0.86199999999999999</v>
      </c>
      <c r="M30" s="46">
        <v>0.91</v>
      </c>
      <c r="N30" s="46">
        <v>0.96099999999999997</v>
      </c>
      <c r="O30" s="46"/>
    </row>
    <row r="31" spans="1:15" x14ac:dyDescent="0.2">
      <c r="A31" s="44">
        <v>4</v>
      </c>
      <c r="B31" s="46">
        <v>0.55300000000000005</v>
      </c>
      <c r="C31" s="46">
        <v>0.57599999999999996</v>
      </c>
      <c r="D31" s="46">
        <v>0.59899999999999998</v>
      </c>
      <c r="E31" s="46">
        <v>0.624</v>
      </c>
      <c r="F31" s="46">
        <v>0.65200000000000002</v>
      </c>
      <c r="G31" s="46">
        <v>0.68</v>
      </c>
      <c r="H31" s="46">
        <v>0.71099999999999997</v>
      </c>
      <c r="I31" s="46">
        <v>0.746</v>
      </c>
      <c r="J31" s="46">
        <v>0.78300000000000003</v>
      </c>
      <c r="K31" s="46">
        <v>0.82299999999999995</v>
      </c>
      <c r="L31" s="46">
        <v>0.86599999999999999</v>
      </c>
      <c r="M31" s="46">
        <v>0.91400000000000003</v>
      </c>
      <c r="N31" s="46">
        <v>0.96599999999999997</v>
      </c>
      <c r="O31" s="46"/>
    </row>
    <row r="32" spans="1:15" x14ac:dyDescent="0.2">
      <c r="A32" s="44">
        <v>5</v>
      </c>
      <c r="B32" s="46">
        <v>0.55500000000000005</v>
      </c>
      <c r="C32" s="46">
        <v>0.57799999999999996</v>
      </c>
      <c r="D32" s="46">
        <v>0.60099999999999998</v>
      </c>
      <c r="E32" s="46">
        <v>0.626</v>
      </c>
      <c r="F32" s="46">
        <v>0.65400000000000003</v>
      </c>
      <c r="G32" s="46">
        <v>0.68300000000000005</v>
      </c>
      <c r="H32" s="46">
        <v>0.71399999999999997</v>
      </c>
      <c r="I32" s="46">
        <v>0.749</v>
      </c>
      <c r="J32" s="46">
        <v>0.78600000000000003</v>
      </c>
      <c r="K32" s="46">
        <v>0.82599999999999996</v>
      </c>
      <c r="L32" s="46">
        <v>0.87</v>
      </c>
      <c r="M32" s="46">
        <v>0.91800000000000004</v>
      </c>
      <c r="N32" s="46">
        <v>0.97</v>
      </c>
      <c r="O32" s="46"/>
    </row>
    <row r="33" spans="1:15" x14ac:dyDescent="0.2">
      <c r="A33" s="44">
        <v>6</v>
      </c>
      <c r="B33" s="46">
        <v>0.55700000000000005</v>
      </c>
      <c r="C33" s="46">
        <v>0.57899999999999996</v>
      </c>
      <c r="D33" s="46">
        <v>0.60299999999999998</v>
      </c>
      <c r="E33" s="46">
        <v>0.629</v>
      </c>
      <c r="F33" s="46">
        <v>0.65600000000000003</v>
      </c>
      <c r="G33" s="46">
        <v>0.68500000000000005</v>
      </c>
      <c r="H33" s="46">
        <v>0.71699999999999997</v>
      </c>
      <c r="I33" s="46">
        <v>0.752</v>
      </c>
      <c r="J33" s="46">
        <v>0.78900000000000003</v>
      </c>
      <c r="K33" s="46">
        <v>0.83</v>
      </c>
      <c r="L33" s="46">
        <v>0.874</v>
      </c>
      <c r="M33" s="46">
        <v>0.92200000000000004</v>
      </c>
      <c r="N33" s="46">
        <v>0.97499999999999998</v>
      </c>
      <c r="O33" s="46"/>
    </row>
    <row r="34" spans="1:15" x14ac:dyDescent="0.2">
      <c r="A34" s="44">
        <v>7</v>
      </c>
      <c r="B34" s="46">
        <v>0.55900000000000005</v>
      </c>
      <c r="C34" s="46">
        <v>0.58099999999999996</v>
      </c>
      <c r="D34" s="46">
        <v>0.60499999999999998</v>
      </c>
      <c r="E34" s="46">
        <v>0.63100000000000001</v>
      </c>
      <c r="F34" s="46">
        <v>0.65900000000000003</v>
      </c>
      <c r="G34" s="46">
        <v>0.68799999999999994</v>
      </c>
      <c r="H34" s="46">
        <v>0.72</v>
      </c>
      <c r="I34" s="46">
        <v>0.755</v>
      </c>
      <c r="J34" s="46">
        <v>0.79200000000000004</v>
      </c>
      <c r="K34" s="46">
        <v>0.83299999999999996</v>
      </c>
      <c r="L34" s="46">
        <v>0.878</v>
      </c>
      <c r="M34" s="46">
        <v>0.92600000000000005</v>
      </c>
      <c r="N34" s="46">
        <v>0.97899999999999998</v>
      </c>
      <c r="O34" s="46"/>
    </row>
    <row r="35" spans="1:15" x14ac:dyDescent="0.2">
      <c r="A35" s="44">
        <v>8</v>
      </c>
      <c r="B35" s="46">
        <v>0.56100000000000005</v>
      </c>
      <c r="C35" s="46">
        <v>0.58299999999999996</v>
      </c>
      <c r="D35" s="46">
        <v>0.60699999999999998</v>
      </c>
      <c r="E35" s="46">
        <v>0.63300000000000001</v>
      </c>
      <c r="F35" s="46">
        <v>0.66100000000000003</v>
      </c>
      <c r="G35" s="46">
        <v>0.69</v>
      </c>
      <c r="H35" s="46">
        <v>0.72199999999999998</v>
      </c>
      <c r="I35" s="46">
        <v>0.75800000000000001</v>
      </c>
      <c r="J35" s="46">
        <v>0.79600000000000004</v>
      </c>
      <c r="K35" s="46">
        <v>0.83699999999999997</v>
      </c>
      <c r="L35" s="46">
        <v>0.88200000000000001</v>
      </c>
      <c r="M35" s="46">
        <v>0.93</v>
      </c>
      <c r="N35" s="46">
        <v>0.98399999999999999</v>
      </c>
      <c r="O35" s="46"/>
    </row>
    <row r="36" spans="1:15" x14ac:dyDescent="0.2">
      <c r="A36" s="44">
        <v>9</v>
      </c>
      <c r="B36" s="46">
        <v>0.56200000000000006</v>
      </c>
      <c r="C36" s="46">
        <v>0.58499999999999996</v>
      </c>
      <c r="D36" s="46">
        <v>0.60899999999999999</v>
      </c>
      <c r="E36" s="46">
        <v>0.63500000000000001</v>
      </c>
      <c r="F36" s="46">
        <v>0.66300000000000003</v>
      </c>
      <c r="G36" s="46">
        <v>0.69299999999999995</v>
      </c>
      <c r="H36" s="46">
        <v>0.72499999999999998</v>
      </c>
      <c r="I36" s="46">
        <v>0.76100000000000001</v>
      </c>
      <c r="J36" s="46">
        <v>0.79900000000000004</v>
      </c>
      <c r="K36" s="46">
        <v>0.84</v>
      </c>
      <c r="L36" s="46">
        <v>0.88500000000000001</v>
      </c>
      <c r="M36" s="46">
        <v>0.93500000000000005</v>
      </c>
      <c r="N36" s="46">
        <v>0.98899999999999999</v>
      </c>
      <c r="O36" s="46"/>
    </row>
    <row r="37" spans="1:15" x14ac:dyDescent="0.2">
      <c r="A37" s="44">
        <v>10</v>
      </c>
      <c r="B37" s="46">
        <v>0.56399999999999995</v>
      </c>
      <c r="C37" s="46">
        <v>0.58699999999999997</v>
      </c>
      <c r="D37" s="46">
        <v>0.61099999999999999</v>
      </c>
      <c r="E37" s="46">
        <v>0.63800000000000001</v>
      </c>
      <c r="F37" s="46">
        <v>0.66600000000000004</v>
      </c>
      <c r="G37" s="46">
        <v>0.69499999999999995</v>
      </c>
      <c r="H37" s="46">
        <v>0.72799999999999998</v>
      </c>
      <c r="I37" s="46">
        <v>0.76400000000000001</v>
      </c>
      <c r="J37" s="46">
        <v>0.80200000000000005</v>
      </c>
      <c r="K37" s="46">
        <v>0.84399999999999997</v>
      </c>
      <c r="L37" s="46">
        <v>0.88900000000000001</v>
      </c>
      <c r="M37" s="46">
        <v>0.93899999999999995</v>
      </c>
      <c r="N37" s="46">
        <v>0.99299999999999999</v>
      </c>
      <c r="O37" s="46"/>
    </row>
    <row r="38" spans="1:15" x14ac:dyDescent="0.2">
      <c r="A38" s="44">
        <v>11</v>
      </c>
      <c r="B38" s="46">
        <v>0.56599999999999995</v>
      </c>
      <c r="C38" s="46">
        <v>0.58899999999999997</v>
      </c>
      <c r="D38" s="46">
        <v>0.61299999999999999</v>
      </c>
      <c r="E38" s="46">
        <v>0.64</v>
      </c>
      <c r="F38" s="46">
        <v>0.66800000000000004</v>
      </c>
      <c r="G38" s="46">
        <v>0.69799999999999995</v>
      </c>
      <c r="H38" s="46">
        <v>0.73099999999999998</v>
      </c>
      <c r="I38" s="46">
        <v>0.76700000000000002</v>
      </c>
      <c r="J38" s="46">
        <v>0.80500000000000005</v>
      </c>
      <c r="K38" s="46">
        <v>0.84699999999999998</v>
      </c>
      <c r="L38" s="46">
        <v>0.89300000000000002</v>
      </c>
      <c r="M38" s="46">
        <v>0.94299999999999995</v>
      </c>
      <c r="N38" s="46">
        <v>0.998</v>
      </c>
      <c r="O38" s="46"/>
    </row>
  </sheetData>
  <sheetProtection algorithmName="SHA-512" hashValue="IABADJwiZcXC98OswhRrf+t1RoCnim3Jf8Ru2KEAa2eH79R7O7fd/arzANND+cOTiPQmm9vz8CJgZLdPRMpgBA==" saltValue="T5YdgtTnbnDAK+z1IhtlAw==" spinCount="100000" sheet="1" objects="1" scenarios="1"/>
  <conditionalFormatting sqref="A6:A21">
    <cfRule type="expression" dxfId="791" priority="1" stopIfTrue="1">
      <formula>MOD(ROW(),2)=0</formula>
    </cfRule>
    <cfRule type="expression" dxfId="790" priority="2" stopIfTrue="1">
      <formula>MOD(ROW(),2)&lt;&gt;0</formula>
    </cfRule>
  </conditionalFormatting>
  <conditionalFormatting sqref="A26:A38">
    <cfRule type="expression" dxfId="789" priority="5" stopIfTrue="1">
      <formula>MOD(ROW(),2)=0</formula>
    </cfRule>
    <cfRule type="expression" dxfId="788" priority="6" stopIfTrue="1">
      <formula>MOD(ROW(),2)&lt;&gt;0</formula>
    </cfRule>
  </conditionalFormatting>
  <conditionalFormatting sqref="B6:M21">
    <cfRule type="expression" dxfId="787" priority="3" stopIfTrue="1">
      <formula>MOD(ROW(),2)=0</formula>
    </cfRule>
    <cfRule type="expression" dxfId="786" priority="4" stopIfTrue="1">
      <formula>MOD(ROW(),2)&lt;&gt;0</formula>
    </cfRule>
  </conditionalFormatting>
  <conditionalFormatting sqref="B26:O38">
    <cfRule type="expression" dxfId="785" priority="7" stopIfTrue="1">
      <formula>MOD(ROW(),2)=0</formula>
    </cfRule>
    <cfRule type="expression" dxfId="784" priority="8" stopIfTrue="1">
      <formula>MOD(ROW(),2)&lt;&gt;0</formula>
    </cfRule>
  </conditionalFormatting>
  <pageMargins left="0.7" right="0.7" top="0.75" bottom="0.75" header="0.3" footer="0.3"/>
  <tableParts count="1">
    <tablePart r:id="rId1"/>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823DC-62DB-4C89-B096-6C571A56F3DC}">
  <sheetPr codeName="Sheet36"/>
  <dimension ref="A1:P38"/>
  <sheetViews>
    <sheetView showGridLines="0" workbookViewId="0">
      <selection activeCell="A6" sqref="A6"/>
    </sheetView>
  </sheetViews>
  <sheetFormatPr defaultRowHeight="12.75" x14ac:dyDescent="0.2"/>
  <cols>
    <col min="1" max="1" width="31.5703125" customWidth="1"/>
    <col min="2" max="16" width="22.5703125"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ERF - x-405</v>
      </c>
    </row>
    <row r="6" spans="1:13" x14ac:dyDescent="0.2">
      <c r="A6" s="41" t="s">
        <v>540</v>
      </c>
      <c r="B6" s="49" t="s">
        <v>541</v>
      </c>
      <c r="C6" s="49"/>
      <c r="D6" s="49"/>
      <c r="E6" s="49"/>
      <c r="F6" s="49"/>
      <c r="G6" s="49"/>
      <c r="H6" s="49"/>
      <c r="I6" s="49"/>
      <c r="J6" s="49"/>
      <c r="K6" s="49"/>
      <c r="L6" s="49"/>
      <c r="M6" s="49"/>
    </row>
    <row r="7" spans="1:13" x14ac:dyDescent="0.2">
      <c r="A7" s="41" t="s">
        <v>542</v>
      </c>
      <c r="B7" s="49" t="s">
        <v>31</v>
      </c>
      <c r="C7" s="49"/>
      <c r="D7" s="49"/>
      <c r="E7" s="49"/>
      <c r="F7" s="49"/>
      <c r="G7" s="49"/>
      <c r="H7" s="49"/>
      <c r="I7" s="49"/>
      <c r="J7" s="49"/>
      <c r="K7" s="49"/>
      <c r="L7" s="49"/>
      <c r="M7" s="49"/>
    </row>
    <row r="8" spans="1:13" x14ac:dyDescent="0.2">
      <c r="A8" s="41" t="s">
        <v>112</v>
      </c>
      <c r="B8" s="49" t="s">
        <v>125</v>
      </c>
      <c r="C8" s="49"/>
      <c r="D8" s="49"/>
      <c r="E8" s="49"/>
      <c r="F8" s="49"/>
      <c r="G8" s="49"/>
      <c r="H8" s="49"/>
      <c r="I8" s="49"/>
      <c r="J8" s="49"/>
      <c r="K8" s="49"/>
      <c r="L8" s="49"/>
      <c r="M8" s="49"/>
    </row>
    <row r="9" spans="1:13" x14ac:dyDescent="0.2">
      <c r="A9" s="41" t="s">
        <v>113</v>
      </c>
      <c r="B9" s="49" t="s">
        <v>219</v>
      </c>
      <c r="C9" s="49"/>
      <c r="D9" s="49"/>
      <c r="E9" s="49"/>
      <c r="F9" s="49"/>
      <c r="G9" s="49"/>
      <c r="H9" s="49"/>
      <c r="I9" s="49"/>
      <c r="J9" s="49"/>
      <c r="K9" s="49"/>
      <c r="L9" s="49"/>
      <c r="M9" s="49"/>
    </row>
    <row r="10" spans="1:13" x14ac:dyDescent="0.2">
      <c r="A10" s="41" t="s">
        <v>6</v>
      </c>
      <c r="B10" s="49" t="s">
        <v>233</v>
      </c>
      <c r="C10" s="49"/>
      <c r="D10" s="49"/>
      <c r="E10" s="49"/>
      <c r="F10" s="49"/>
      <c r="G10" s="49"/>
      <c r="H10" s="49"/>
      <c r="I10" s="49"/>
      <c r="J10" s="49"/>
      <c r="K10" s="49"/>
      <c r="L10" s="49"/>
      <c r="M10" s="49"/>
    </row>
    <row r="11" spans="1:13" x14ac:dyDescent="0.2">
      <c r="A11" s="41" t="s">
        <v>114</v>
      </c>
      <c r="B11" s="49" t="s">
        <v>165</v>
      </c>
      <c r="C11" s="49"/>
      <c r="D11" s="49"/>
      <c r="E11" s="49"/>
      <c r="F11" s="49"/>
      <c r="G11" s="49"/>
      <c r="H11" s="49"/>
      <c r="I11" s="49"/>
      <c r="J11" s="49"/>
      <c r="K11" s="49"/>
      <c r="L11" s="49"/>
      <c r="M11" s="49"/>
    </row>
    <row r="12" spans="1:13" x14ac:dyDescent="0.2">
      <c r="A12" s="41" t="s">
        <v>115</v>
      </c>
      <c r="B12" s="49" t="s">
        <v>221</v>
      </c>
      <c r="C12" s="49"/>
      <c r="D12" s="49"/>
      <c r="E12" s="49"/>
      <c r="F12" s="49"/>
      <c r="G12" s="49"/>
      <c r="H12" s="49"/>
      <c r="I12" s="49"/>
      <c r="J12" s="49"/>
      <c r="K12" s="49"/>
      <c r="L12" s="49"/>
      <c r="M12" s="49"/>
    </row>
    <row r="13" spans="1:13" x14ac:dyDescent="0.2">
      <c r="A13" s="41" t="s">
        <v>543</v>
      </c>
      <c r="B13" s="49">
        <v>0</v>
      </c>
      <c r="C13" s="49"/>
      <c r="D13" s="49"/>
      <c r="E13" s="49"/>
      <c r="F13" s="49"/>
      <c r="G13" s="49"/>
      <c r="H13" s="49"/>
      <c r="I13" s="49"/>
      <c r="J13" s="49"/>
      <c r="K13" s="49"/>
      <c r="L13" s="49"/>
      <c r="M13" s="49"/>
    </row>
    <row r="14" spans="1:13" x14ac:dyDescent="0.2">
      <c r="A14" s="41" t="s">
        <v>117</v>
      </c>
      <c r="B14" s="49">
        <v>405</v>
      </c>
      <c r="C14" s="49"/>
      <c r="D14" s="49"/>
      <c r="E14" s="49"/>
      <c r="F14" s="49"/>
      <c r="G14" s="49"/>
      <c r="H14" s="49"/>
      <c r="I14" s="49"/>
      <c r="J14" s="49"/>
      <c r="K14" s="49"/>
      <c r="L14" s="49"/>
      <c r="M14" s="49"/>
    </row>
    <row r="15" spans="1:13" x14ac:dyDescent="0.2">
      <c r="A15" s="41" t="s">
        <v>544</v>
      </c>
      <c r="B15" s="49" t="s">
        <v>234</v>
      </c>
      <c r="C15" s="49"/>
      <c r="D15" s="49"/>
      <c r="E15" s="49"/>
      <c r="F15" s="49"/>
      <c r="G15" s="49"/>
      <c r="H15" s="49"/>
      <c r="I15" s="49"/>
      <c r="J15" s="49"/>
      <c r="K15" s="49"/>
      <c r="L15" s="49"/>
      <c r="M15" s="49"/>
    </row>
    <row r="16" spans="1:13" x14ac:dyDescent="0.2">
      <c r="A16" s="41" t="s">
        <v>119</v>
      </c>
      <c r="B16" s="49" t="s">
        <v>235</v>
      </c>
      <c r="C16" s="49"/>
      <c r="D16" s="49"/>
      <c r="E16" s="49"/>
      <c r="F16" s="49"/>
      <c r="G16" s="49"/>
      <c r="H16" s="49"/>
      <c r="I16" s="49"/>
      <c r="J16" s="49"/>
      <c r="K16" s="49"/>
      <c r="L16" s="49"/>
      <c r="M16" s="49"/>
    </row>
    <row r="17" spans="1:16" x14ac:dyDescent="0.2">
      <c r="A17" s="42" t="s">
        <v>545</v>
      </c>
      <c r="B17" s="49"/>
      <c r="C17" s="49"/>
      <c r="D17" s="49"/>
      <c r="E17" s="49"/>
      <c r="F17" s="49"/>
      <c r="G17" s="49"/>
      <c r="H17" s="49"/>
      <c r="I17" s="49"/>
      <c r="J17" s="49"/>
      <c r="K17" s="49"/>
      <c r="L17" s="49"/>
      <c r="M17" s="49"/>
    </row>
    <row r="18" spans="1:16" x14ac:dyDescent="0.2">
      <c r="A18" s="41" t="s">
        <v>121</v>
      </c>
      <c r="B18" s="50">
        <v>45106</v>
      </c>
      <c r="C18" s="50"/>
      <c r="D18" s="50"/>
      <c r="E18" s="50"/>
      <c r="F18" s="50"/>
      <c r="G18" s="50"/>
      <c r="H18" s="50"/>
      <c r="I18" s="50"/>
      <c r="J18" s="50"/>
      <c r="K18" s="50"/>
      <c r="L18" s="50"/>
      <c r="M18" s="50"/>
    </row>
    <row r="19" spans="1:16" x14ac:dyDescent="0.2">
      <c r="A19" s="41" t="s">
        <v>122</v>
      </c>
      <c r="B19" s="49"/>
      <c r="C19" s="49"/>
      <c r="D19" s="49"/>
      <c r="E19" s="49"/>
      <c r="F19" s="49"/>
      <c r="G19" s="49"/>
      <c r="H19" s="49"/>
      <c r="I19" s="49"/>
      <c r="J19" s="49"/>
      <c r="K19" s="49"/>
      <c r="L19" s="49"/>
      <c r="M19" s="49"/>
    </row>
    <row r="20" spans="1:16" x14ac:dyDescent="0.2">
      <c r="A20" s="41" t="s">
        <v>123</v>
      </c>
      <c r="B20" s="49" t="s">
        <v>132</v>
      </c>
      <c r="C20" s="49"/>
      <c r="D20" s="49"/>
      <c r="E20" s="49"/>
      <c r="F20" s="49"/>
      <c r="G20" s="49"/>
      <c r="H20" s="49"/>
      <c r="I20" s="49"/>
      <c r="J20" s="49"/>
      <c r="K20" s="49"/>
      <c r="L20" s="49"/>
      <c r="M20" s="49"/>
    </row>
    <row r="21" spans="1:16" x14ac:dyDescent="0.2">
      <c r="A21" s="41" t="s">
        <v>546</v>
      </c>
      <c r="B21" s="49" t="s">
        <v>46</v>
      </c>
      <c r="C21" s="49"/>
      <c r="D21" s="49"/>
      <c r="E21" s="49"/>
      <c r="F21" s="49"/>
      <c r="G21" s="49"/>
      <c r="H21" s="49"/>
      <c r="I21" s="49"/>
      <c r="J21" s="49"/>
      <c r="K21" s="49"/>
      <c r="L21" s="49"/>
      <c r="M21" s="49"/>
    </row>
    <row r="23" spans="1:16" x14ac:dyDescent="0.2">
      <c r="A23" s="23" t="str">
        <f>HYPERLINK("#'Factor List'!A1", "Back to Factor List")</f>
        <v>Back to Factor List</v>
      </c>
      <c r="B23" s="23" t="str">
        <f>HYPERLINK("#'Assumptions'!A1", "Assumptions")</f>
        <v>Assumptions</v>
      </c>
    </row>
    <row r="26" spans="1:16" s="55" customFormat="1" x14ac:dyDescent="0.2">
      <c r="A26" s="54" t="s">
        <v>594</v>
      </c>
      <c r="B26" s="54">
        <v>54</v>
      </c>
      <c r="C26" s="54">
        <v>55</v>
      </c>
      <c r="D26" s="54">
        <v>56</v>
      </c>
      <c r="E26" s="54">
        <v>57</v>
      </c>
      <c r="F26" s="54">
        <v>58</v>
      </c>
      <c r="G26" s="54">
        <v>59</v>
      </c>
      <c r="H26" s="54">
        <v>60</v>
      </c>
      <c r="I26" s="54">
        <v>61</v>
      </c>
      <c r="J26" s="54">
        <v>62</v>
      </c>
      <c r="K26" s="54">
        <v>63</v>
      </c>
      <c r="L26" s="54">
        <v>64</v>
      </c>
      <c r="M26" s="54">
        <v>65</v>
      </c>
      <c r="N26" s="54">
        <v>66</v>
      </c>
      <c r="O26" s="54">
        <v>67</v>
      </c>
      <c r="P26" s="54">
        <v>68</v>
      </c>
    </row>
    <row r="27" spans="1:16" x14ac:dyDescent="0.2">
      <c r="A27" s="44">
        <v>0</v>
      </c>
      <c r="B27" s="46">
        <v>0.51600000000000001</v>
      </c>
      <c r="C27" s="46">
        <v>0.53600000000000003</v>
      </c>
      <c r="D27" s="46">
        <v>0.55800000000000005</v>
      </c>
      <c r="E27" s="46">
        <v>0.58099999999999996</v>
      </c>
      <c r="F27" s="46">
        <v>0.60599999999999998</v>
      </c>
      <c r="G27" s="46">
        <v>0.63300000000000001</v>
      </c>
      <c r="H27" s="46">
        <v>0.66100000000000003</v>
      </c>
      <c r="I27" s="46">
        <v>0.69199999999999995</v>
      </c>
      <c r="J27" s="46">
        <v>0.72699999999999998</v>
      </c>
      <c r="K27" s="46">
        <v>0.76300000000000001</v>
      </c>
      <c r="L27" s="46">
        <v>0.80300000000000005</v>
      </c>
      <c r="M27" s="46">
        <v>0.84599999999999997</v>
      </c>
      <c r="N27" s="46">
        <v>0.89300000000000002</v>
      </c>
      <c r="O27" s="46">
        <v>0.94499999999999995</v>
      </c>
      <c r="P27" s="46">
        <v>1</v>
      </c>
    </row>
    <row r="28" spans="1:16" x14ac:dyDescent="0.2">
      <c r="A28" s="44">
        <v>1</v>
      </c>
      <c r="B28" s="46">
        <v>0.51800000000000002</v>
      </c>
      <c r="C28" s="46">
        <v>0.53800000000000003</v>
      </c>
      <c r="D28" s="46">
        <v>0.56000000000000005</v>
      </c>
      <c r="E28" s="46">
        <v>0.58299999999999996</v>
      </c>
      <c r="F28" s="46">
        <v>0.60799999999999998</v>
      </c>
      <c r="G28" s="46">
        <v>0.63600000000000001</v>
      </c>
      <c r="H28" s="46">
        <v>0.66400000000000003</v>
      </c>
      <c r="I28" s="46">
        <v>0.69499999999999995</v>
      </c>
      <c r="J28" s="46">
        <v>0.73</v>
      </c>
      <c r="K28" s="46">
        <v>0.76600000000000001</v>
      </c>
      <c r="L28" s="46">
        <v>0.80600000000000005</v>
      </c>
      <c r="M28" s="46">
        <v>0.85</v>
      </c>
      <c r="N28" s="46">
        <v>0.89800000000000002</v>
      </c>
      <c r="O28" s="46">
        <v>0.95</v>
      </c>
      <c r="P28" s="46"/>
    </row>
    <row r="29" spans="1:16" x14ac:dyDescent="0.2">
      <c r="A29" s="44">
        <v>2</v>
      </c>
      <c r="B29" s="46">
        <v>0.51900000000000002</v>
      </c>
      <c r="C29" s="46">
        <v>0.54</v>
      </c>
      <c r="D29" s="46">
        <v>0.56200000000000006</v>
      </c>
      <c r="E29" s="46">
        <v>0.58499999999999996</v>
      </c>
      <c r="F29" s="46">
        <v>0.61099999999999999</v>
      </c>
      <c r="G29" s="46">
        <v>0.63800000000000001</v>
      </c>
      <c r="H29" s="46">
        <v>0.66600000000000004</v>
      </c>
      <c r="I29" s="46">
        <v>0.69799999999999995</v>
      </c>
      <c r="J29" s="46">
        <v>0.73299999999999998</v>
      </c>
      <c r="K29" s="46">
        <v>0.76900000000000002</v>
      </c>
      <c r="L29" s="46">
        <v>0.81</v>
      </c>
      <c r="M29" s="46">
        <v>0.85399999999999998</v>
      </c>
      <c r="N29" s="46">
        <v>0.90200000000000002</v>
      </c>
      <c r="O29" s="46">
        <v>0.95499999999999996</v>
      </c>
      <c r="P29" s="46"/>
    </row>
    <row r="30" spans="1:16" x14ac:dyDescent="0.2">
      <c r="A30" s="44">
        <v>3</v>
      </c>
      <c r="B30" s="46">
        <v>0.52100000000000002</v>
      </c>
      <c r="C30" s="46">
        <v>0.54100000000000004</v>
      </c>
      <c r="D30" s="46">
        <v>0.56399999999999995</v>
      </c>
      <c r="E30" s="46">
        <v>0.58699999999999997</v>
      </c>
      <c r="F30" s="46">
        <v>0.61299999999999999</v>
      </c>
      <c r="G30" s="46">
        <v>0.64</v>
      </c>
      <c r="H30" s="46">
        <v>0.66900000000000004</v>
      </c>
      <c r="I30" s="46">
        <v>0.70099999999999996</v>
      </c>
      <c r="J30" s="46">
        <v>0.73599999999999999</v>
      </c>
      <c r="K30" s="46">
        <v>0.77300000000000002</v>
      </c>
      <c r="L30" s="46">
        <v>0.81399999999999995</v>
      </c>
      <c r="M30" s="46">
        <v>0.85799999999999998</v>
      </c>
      <c r="N30" s="46">
        <v>0.90600000000000003</v>
      </c>
      <c r="O30" s="46">
        <v>0.96</v>
      </c>
      <c r="P30" s="46"/>
    </row>
    <row r="31" spans="1:16" x14ac:dyDescent="0.2">
      <c r="A31" s="44">
        <v>4</v>
      </c>
      <c r="B31" s="46">
        <v>0.52300000000000002</v>
      </c>
      <c r="C31" s="46">
        <v>0.54300000000000004</v>
      </c>
      <c r="D31" s="46">
        <v>0.56599999999999995</v>
      </c>
      <c r="E31" s="46">
        <v>0.58899999999999997</v>
      </c>
      <c r="F31" s="46">
        <v>0.61499999999999999</v>
      </c>
      <c r="G31" s="46">
        <v>0.64300000000000002</v>
      </c>
      <c r="H31" s="46">
        <v>0.67200000000000004</v>
      </c>
      <c r="I31" s="46">
        <v>0.70399999999999996</v>
      </c>
      <c r="J31" s="46">
        <v>0.73899999999999999</v>
      </c>
      <c r="K31" s="46">
        <v>0.77600000000000002</v>
      </c>
      <c r="L31" s="46">
        <v>0.81699999999999995</v>
      </c>
      <c r="M31" s="46">
        <v>0.86199999999999999</v>
      </c>
      <c r="N31" s="46">
        <v>0.91100000000000003</v>
      </c>
      <c r="O31" s="46">
        <v>0.96399999999999997</v>
      </c>
      <c r="P31" s="46"/>
    </row>
    <row r="32" spans="1:16" x14ac:dyDescent="0.2">
      <c r="A32" s="44">
        <v>5</v>
      </c>
      <c r="B32" s="46">
        <v>0.52400000000000002</v>
      </c>
      <c r="C32" s="46">
        <v>0.54500000000000004</v>
      </c>
      <c r="D32" s="46">
        <v>0.56799999999999995</v>
      </c>
      <c r="E32" s="46">
        <v>0.59099999999999997</v>
      </c>
      <c r="F32" s="46">
        <v>0.61699999999999999</v>
      </c>
      <c r="G32" s="46">
        <v>0.64500000000000002</v>
      </c>
      <c r="H32" s="46">
        <v>0.67400000000000004</v>
      </c>
      <c r="I32" s="46">
        <v>0.70699999999999996</v>
      </c>
      <c r="J32" s="46">
        <v>0.74199999999999999</v>
      </c>
      <c r="K32" s="46">
        <v>0.77900000000000003</v>
      </c>
      <c r="L32" s="46">
        <v>0.82099999999999995</v>
      </c>
      <c r="M32" s="46">
        <v>0.86599999999999999</v>
      </c>
      <c r="N32" s="46">
        <v>0.91500000000000004</v>
      </c>
      <c r="O32" s="46">
        <v>0.96899999999999997</v>
      </c>
      <c r="P32" s="46"/>
    </row>
    <row r="33" spans="1:16" x14ac:dyDescent="0.2">
      <c r="A33" s="44">
        <v>6</v>
      </c>
      <c r="B33" s="46">
        <v>0.52600000000000002</v>
      </c>
      <c r="C33" s="46">
        <v>0.54700000000000004</v>
      </c>
      <c r="D33" s="46">
        <v>0.56899999999999995</v>
      </c>
      <c r="E33" s="46">
        <v>0.59399999999999997</v>
      </c>
      <c r="F33" s="46">
        <v>0.62</v>
      </c>
      <c r="G33" s="46">
        <v>0.64700000000000002</v>
      </c>
      <c r="H33" s="46">
        <v>0.67700000000000005</v>
      </c>
      <c r="I33" s="46">
        <v>0.70899999999999996</v>
      </c>
      <c r="J33" s="46">
        <v>0.745</v>
      </c>
      <c r="K33" s="46">
        <v>0.78300000000000003</v>
      </c>
      <c r="L33" s="46">
        <v>0.82399999999999995</v>
      </c>
      <c r="M33" s="46">
        <v>0.86899999999999999</v>
      </c>
      <c r="N33" s="46">
        <v>0.91900000000000004</v>
      </c>
      <c r="O33" s="46">
        <v>0.97399999999999998</v>
      </c>
      <c r="P33" s="46"/>
    </row>
    <row r="34" spans="1:16" x14ac:dyDescent="0.2">
      <c r="A34" s="44">
        <v>7</v>
      </c>
      <c r="B34" s="46">
        <v>0.52800000000000002</v>
      </c>
      <c r="C34" s="46">
        <v>0.54900000000000004</v>
      </c>
      <c r="D34" s="46">
        <v>0.57099999999999995</v>
      </c>
      <c r="E34" s="46">
        <v>0.59599999999999997</v>
      </c>
      <c r="F34" s="46">
        <v>0.622</v>
      </c>
      <c r="G34" s="46">
        <v>0.65</v>
      </c>
      <c r="H34" s="46">
        <v>0.67900000000000005</v>
      </c>
      <c r="I34" s="46">
        <v>0.71199999999999997</v>
      </c>
      <c r="J34" s="46">
        <v>0.748</v>
      </c>
      <c r="K34" s="46">
        <v>0.78600000000000003</v>
      </c>
      <c r="L34" s="46">
        <v>0.82799999999999996</v>
      </c>
      <c r="M34" s="46">
        <v>0.873</v>
      </c>
      <c r="N34" s="46">
        <v>0.92400000000000004</v>
      </c>
      <c r="O34" s="46">
        <v>0.97899999999999998</v>
      </c>
      <c r="P34" s="46"/>
    </row>
    <row r="35" spans="1:16" x14ac:dyDescent="0.2">
      <c r="A35" s="44">
        <v>8</v>
      </c>
      <c r="B35" s="46">
        <v>0.52900000000000003</v>
      </c>
      <c r="C35" s="46">
        <v>0.55100000000000005</v>
      </c>
      <c r="D35" s="46">
        <v>0.57299999999999995</v>
      </c>
      <c r="E35" s="46">
        <v>0.59799999999999998</v>
      </c>
      <c r="F35" s="46">
        <v>0.624</v>
      </c>
      <c r="G35" s="46">
        <v>0.65200000000000002</v>
      </c>
      <c r="H35" s="46">
        <v>0.68200000000000005</v>
      </c>
      <c r="I35" s="46">
        <v>0.71499999999999997</v>
      </c>
      <c r="J35" s="46">
        <v>0.751</v>
      </c>
      <c r="K35" s="46">
        <v>0.78900000000000003</v>
      </c>
      <c r="L35" s="46">
        <v>0.83099999999999996</v>
      </c>
      <c r="M35" s="46">
        <v>0.877</v>
      </c>
      <c r="N35" s="46">
        <v>0.92800000000000005</v>
      </c>
      <c r="O35" s="46">
        <v>0.98299999999999998</v>
      </c>
      <c r="P35" s="46"/>
    </row>
    <row r="36" spans="1:16" x14ac:dyDescent="0.2">
      <c r="A36" s="44">
        <v>9</v>
      </c>
      <c r="B36" s="46">
        <v>0.53100000000000003</v>
      </c>
      <c r="C36" s="46">
        <v>0.55200000000000005</v>
      </c>
      <c r="D36" s="46">
        <v>0.57499999999999996</v>
      </c>
      <c r="E36" s="46">
        <v>0.6</v>
      </c>
      <c r="F36" s="46">
        <v>0.626</v>
      </c>
      <c r="G36" s="46">
        <v>0.65400000000000003</v>
      </c>
      <c r="H36" s="46">
        <v>0.68500000000000005</v>
      </c>
      <c r="I36" s="46">
        <v>0.71799999999999997</v>
      </c>
      <c r="J36" s="46">
        <v>0.754</v>
      </c>
      <c r="K36" s="46">
        <v>0.79300000000000004</v>
      </c>
      <c r="L36" s="46">
        <v>0.83499999999999996</v>
      </c>
      <c r="M36" s="46">
        <v>0.88100000000000001</v>
      </c>
      <c r="N36" s="46">
        <v>0.93200000000000005</v>
      </c>
      <c r="O36" s="46">
        <v>0.98799999999999999</v>
      </c>
      <c r="P36" s="46"/>
    </row>
    <row r="37" spans="1:16" x14ac:dyDescent="0.2">
      <c r="A37" s="44">
        <v>10</v>
      </c>
      <c r="B37" s="46">
        <v>0.53300000000000003</v>
      </c>
      <c r="C37" s="46">
        <v>0.55400000000000005</v>
      </c>
      <c r="D37" s="46">
        <v>0.57699999999999996</v>
      </c>
      <c r="E37" s="46">
        <v>0.60199999999999998</v>
      </c>
      <c r="F37" s="46">
        <v>0.629</v>
      </c>
      <c r="G37" s="46">
        <v>0.65700000000000003</v>
      </c>
      <c r="H37" s="46">
        <v>0.68700000000000006</v>
      </c>
      <c r="I37" s="46">
        <v>0.72099999999999997</v>
      </c>
      <c r="J37" s="46">
        <v>0.75700000000000001</v>
      </c>
      <c r="K37" s="46">
        <v>0.79600000000000004</v>
      </c>
      <c r="L37" s="46">
        <v>0.83899999999999997</v>
      </c>
      <c r="M37" s="46">
        <v>0.88500000000000001</v>
      </c>
      <c r="N37" s="46">
        <v>0.93700000000000006</v>
      </c>
      <c r="O37" s="46">
        <v>0.99299999999999999</v>
      </c>
      <c r="P37" s="46"/>
    </row>
    <row r="38" spans="1:16" x14ac:dyDescent="0.2">
      <c r="A38" s="44">
        <v>11</v>
      </c>
      <c r="B38" s="46">
        <v>0.53400000000000003</v>
      </c>
      <c r="C38" s="46">
        <v>0.55600000000000005</v>
      </c>
      <c r="D38" s="46">
        <v>0.57899999999999996</v>
      </c>
      <c r="E38" s="46">
        <v>0.60399999999999998</v>
      </c>
      <c r="F38" s="46">
        <v>0.63100000000000001</v>
      </c>
      <c r="G38" s="46">
        <v>0.65900000000000003</v>
      </c>
      <c r="H38" s="46">
        <v>0.69</v>
      </c>
      <c r="I38" s="46">
        <v>0.72399999999999998</v>
      </c>
      <c r="J38" s="46">
        <v>0.76</v>
      </c>
      <c r="K38" s="46">
        <v>0.79900000000000004</v>
      </c>
      <c r="L38" s="46">
        <v>0.84199999999999997</v>
      </c>
      <c r="M38" s="46">
        <v>0.88900000000000001</v>
      </c>
      <c r="N38" s="46">
        <v>0.94099999999999995</v>
      </c>
      <c r="O38" s="46">
        <v>0.998</v>
      </c>
      <c r="P38" s="46"/>
    </row>
  </sheetData>
  <sheetProtection algorithmName="SHA-512" hashValue="Z56+4WvOGWPyYTTWfQEx/rsNOs5m/mravFhGZpVU9HZcgDXp5IhlJ9RVmDVUde67pgMrA8JyRHOl/9SGOwIglw==" saltValue="GOpVA2XM5EKCD9jYtOsnYQ==" spinCount="100000" sheet="1" objects="1" scenarios="1"/>
  <conditionalFormatting sqref="A6:A21">
    <cfRule type="expression" dxfId="783" priority="1" stopIfTrue="1">
      <formula>MOD(ROW(),2)=0</formula>
    </cfRule>
    <cfRule type="expression" dxfId="782" priority="2" stopIfTrue="1">
      <formula>MOD(ROW(),2)&lt;&gt;0</formula>
    </cfRule>
  </conditionalFormatting>
  <conditionalFormatting sqref="A26:A38">
    <cfRule type="expression" dxfId="781" priority="5" stopIfTrue="1">
      <formula>MOD(ROW(),2)=0</formula>
    </cfRule>
    <cfRule type="expression" dxfId="780" priority="6" stopIfTrue="1">
      <formula>MOD(ROW(),2)&lt;&gt;0</formula>
    </cfRule>
  </conditionalFormatting>
  <conditionalFormatting sqref="B6:M21">
    <cfRule type="expression" dxfId="779" priority="3" stopIfTrue="1">
      <formula>MOD(ROW(),2)=0</formula>
    </cfRule>
    <cfRule type="expression" dxfId="778" priority="4" stopIfTrue="1">
      <formula>MOD(ROW(),2)&lt;&gt;0</formula>
    </cfRule>
  </conditionalFormatting>
  <conditionalFormatting sqref="B26:P38">
    <cfRule type="expression" dxfId="777" priority="7" stopIfTrue="1">
      <formula>MOD(ROW(),2)=0</formula>
    </cfRule>
    <cfRule type="expression" dxfId="776" priority="8" stopIfTrue="1">
      <formula>MOD(ROW(),2)&lt;&gt;0</formula>
    </cfRule>
  </conditionalFormatting>
  <pageMargins left="0.7" right="0.7" top="0.75" bottom="0.75" header="0.3" footer="0.3"/>
  <tableParts count="1">
    <tablePart r:id="rId1"/>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CA5E2-2D84-4407-A304-E53DF7B3B306}">
  <sheetPr codeName="Sheet37"/>
  <dimension ref="A1:L38"/>
  <sheetViews>
    <sheetView showGridLines="0" workbookViewId="0">
      <selection activeCell="A6" sqref="A6"/>
    </sheetView>
  </sheetViews>
  <sheetFormatPr defaultRowHeight="12.75" x14ac:dyDescent="0.2"/>
  <cols>
    <col min="1" max="1" width="31.5703125" customWidth="1"/>
    <col min="2" max="12" width="22.5703125" customWidth="1"/>
  </cols>
  <sheetData>
    <row r="1" spans="1:12" s="1" customFormat="1" ht="20.25" x14ac:dyDescent="0.3">
      <c r="A1" s="2" t="s">
        <v>0</v>
      </c>
    </row>
    <row r="2" spans="1:12" s="1" customFormat="1" ht="15.75" x14ac:dyDescent="0.25">
      <c r="A2" s="30" t="s">
        <v>1</v>
      </c>
      <c r="B2" s="3" t="str">
        <f>wb_title</f>
        <v>PCSPS_EW - Consolidated Factor Spreadsheet</v>
      </c>
    </row>
    <row r="3" spans="1:12" s="1" customFormat="1" ht="15.75" x14ac:dyDescent="0.25">
      <c r="A3" s="30" t="s">
        <v>2</v>
      </c>
      <c r="B3" s="3" t="str">
        <f>TABLE_FACTOR_TYPE_1 &amp; " - x-" &amp; TABLE_SERIES_NUMBER_1</f>
        <v>ERF - x-406</v>
      </c>
    </row>
    <row r="6" spans="1:12" x14ac:dyDescent="0.2">
      <c r="A6" s="41" t="s">
        <v>540</v>
      </c>
      <c r="B6" s="49" t="s">
        <v>541</v>
      </c>
      <c r="C6" s="49"/>
      <c r="D6" s="49"/>
      <c r="E6" s="49"/>
      <c r="F6" s="49"/>
      <c r="G6" s="49"/>
      <c r="H6" s="49"/>
      <c r="I6" s="49"/>
      <c r="J6" s="49"/>
      <c r="K6" s="49"/>
      <c r="L6" s="49"/>
    </row>
    <row r="7" spans="1:12" x14ac:dyDescent="0.2">
      <c r="A7" s="41" t="s">
        <v>542</v>
      </c>
      <c r="B7" s="49" t="s">
        <v>32</v>
      </c>
      <c r="C7" s="49"/>
      <c r="D7" s="49"/>
      <c r="E7" s="49"/>
      <c r="F7" s="49"/>
      <c r="G7" s="49"/>
      <c r="H7" s="49"/>
      <c r="I7" s="49"/>
      <c r="J7" s="49"/>
      <c r="K7" s="49"/>
      <c r="L7" s="49"/>
    </row>
    <row r="8" spans="1:12" x14ac:dyDescent="0.2">
      <c r="A8" s="41" t="s">
        <v>112</v>
      </c>
      <c r="B8" s="49" t="s">
        <v>236</v>
      </c>
      <c r="C8" s="49"/>
      <c r="D8" s="49"/>
      <c r="E8" s="49"/>
      <c r="F8" s="49"/>
      <c r="G8" s="49"/>
      <c r="H8" s="49"/>
      <c r="I8" s="49"/>
      <c r="J8" s="49"/>
      <c r="K8" s="49"/>
      <c r="L8" s="49"/>
    </row>
    <row r="9" spans="1:12" x14ac:dyDescent="0.2">
      <c r="A9" s="41" t="s">
        <v>113</v>
      </c>
      <c r="B9" s="49" t="s">
        <v>219</v>
      </c>
      <c r="C9" s="49"/>
      <c r="D9" s="49"/>
      <c r="E9" s="49"/>
      <c r="F9" s="49"/>
      <c r="G9" s="49"/>
      <c r="H9" s="49"/>
      <c r="I9" s="49"/>
      <c r="J9" s="49"/>
      <c r="K9" s="49"/>
      <c r="L9" s="49"/>
    </row>
    <row r="10" spans="1:12" ht="25.5" x14ac:dyDescent="0.2">
      <c r="A10" s="41" t="s">
        <v>6</v>
      </c>
      <c r="B10" s="49" t="s">
        <v>237</v>
      </c>
      <c r="C10" s="49"/>
      <c r="D10" s="49"/>
      <c r="E10" s="49"/>
      <c r="F10" s="49"/>
      <c r="G10" s="49"/>
      <c r="H10" s="49"/>
      <c r="I10" s="49"/>
      <c r="J10" s="49"/>
      <c r="K10" s="49"/>
      <c r="L10" s="49"/>
    </row>
    <row r="11" spans="1:12" x14ac:dyDescent="0.2">
      <c r="A11" s="41" t="s">
        <v>114</v>
      </c>
      <c r="B11" s="49" t="s">
        <v>165</v>
      </c>
      <c r="C11" s="49"/>
      <c r="D11" s="49"/>
      <c r="E11" s="49"/>
      <c r="F11" s="49"/>
      <c r="G11" s="49"/>
      <c r="H11" s="49"/>
      <c r="I11" s="49"/>
      <c r="J11" s="49"/>
      <c r="K11" s="49"/>
      <c r="L11" s="49"/>
    </row>
    <row r="12" spans="1:12" x14ac:dyDescent="0.2">
      <c r="A12" s="41" t="s">
        <v>115</v>
      </c>
      <c r="B12" s="49" t="s">
        <v>238</v>
      </c>
      <c r="C12" s="49"/>
      <c r="D12" s="49"/>
      <c r="E12" s="49"/>
      <c r="F12" s="49"/>
      <c r="G12" s="49"/>
      <c r="H12" s="49"/>
      <c r="I12" s="49"/>
      <c r="J12" s="49"/>
      <c r="K12" s="49"/>
      <c r="L12" s="49"/>
    </row>
    <row r="13" spans="1:12" x14ac:dyDescent="0.2">
      <c r="A13" s="41" t="s">
        <v>543</v>
      </c>
      <c r="B13" s="49">
        <v>1</v>
      </c>
      <c r="C13" s="49"/>
      <c r="D13" s="49"/>
      <c r="E13" s="49"/>
      <c r="F13" s="49"/>
      <c r="G13" s="49"/>
      <c r="H13" s="49"/>
      <c r="I13" s="49"/>
      <c r="J13" s="49"/>
      <c r="K13" s="49"/>
      <c r="L13" s="49"/>
    </row>
    <row r="14" spans="1:12" x14ac:dyDescent="0.2">
      <c r="A14" s="41" t="s">
        <v>117</v>
      </c>
      <c r="B14" s="49">
        <v>406</v>
      </c>
      <c r="C14" s="49"/>
      <c r="D14" s="49"/>
      <c r="E14" s="49"/>
      <c r="F14" s="49"/>
      <c r="G14" s="49"/>
      <c r="H14" s="49"/>
      <c r="I14" s="49"/>
      <c r="J14" s="49"/>
      <c r="K14" s="49"/>
      <c r="L14" s="49"/>
    </row>
    <row r="15" spans="1:12" x14ac:dyDescent="0.2">
      <c r="A15" s="41" t="s">
        <v>544</v>
      </c>
      <c r="B15" s="49" t="s">
        <v>239</v>
      </c>
      <c r="C15" s="49"/>
      <c r="D15" s="49"/>
      <c r="E15" s="49"/>
      <c r="F15" s="49"/>
      <c r="G15" s="49"/>
      <c r="H15" s="49"/>
      <c r="I15" s="49"/>
      <c r="J15" s="49"/>
      <c r="K15" s="49"/>
      <c r="L15" s="49"/>
    </row>
    <row r="16" spans="1:12" x14ac:dyDescent="0.2">
      <c r="A16" s="41" t="s">
        <v>119</v>
      </c>
      <c r="B16" s="49" t="s">
        <v>240</v>
      </c>
      <c r="C16" s="49"/>
      <c r="D16" s="49"/>
      <c r="E16" s="49"/>
      <c r="F16" s="49"/>
      <c r="G16" s="49"/>
      <c r="H16" s="49"/>
      <c r="I16" s="49"/>
      <c r="J16" s="49"/>
      <c r="K16" s="49"/>
      <c r="L16" s="49"/>
    </row>
    <row r="17" spans="1:12" x14ac:dyDescent="0.2">
      <c r="A17" s="42" t="s">
        <v>545</v>
      </c>
      <c r="B17" s="49"/>
      <c r="C17" s="49"/>
      <c r="D17" s="49"/>
      <c r="E17" s="49"/>
      <c r="F17" s="49"/>
      <c r="G17" s="49"/>
      <c r="H17" s="49"/>
      <c r="I17" s="49"/>
      <c r="J17" s="49"/>
      <c r="K17" s="49"/>
      <c r="L17" s="49"/>
    </row>
    <row r="18" spans="1:12" x14ac:dyDescent="0.2">
      <c r="A18" s="41" t="s">
        <v>121</v>
      </c>
      <c r="B18" s="50">
        <v>45106</v>
      </c>
      <c r="C18" s="50"/>
      <c r="D18" s="50"/>
      <c r="E18" s="50"/>
      <c r="F18" s="50"/>
      <c r="G18" s="50"/>
      <c r="H18" s="50"/>
      <c r="I18" s="50"/>
      <c r="J18" s="50"/>
      <c r="K18" s="50"/>
      <c r="L18" s="50"/>
    </row>
    <row r="19" spans="1:12" x14ac:dyDescent="0.2">
      <c r="A19" s="41" t="s">
        <v>122</v>
      </c>
      <c r="B19" s="49"/>
      <c r="C19" s="49"/>
      <c r="D19" s="49"/>
      <c r="E19" s="49"/>
      <c r="F19" s="49"/>
      <c r="G19" s="49"/>
      <c r="H19" s="49"/>
      <c r="I19" s="49"/>
      <c r="J19" s="49"/>
      <c r="K19" s="49"/>
      <c r="L19" s="49"/>
    </row>
    <row r="20" spans="1:12" x14ac:dyDescent="0.2">
      <c r="A20" s="41" t="s">
        <v>123</v>
      </c>
      <c r="B20" s="49" t="s">
        <v>132</v>
      </c>
      <c r="C20" s="49"/>
      <c r="D20" s="49"/>
      <c r="E20" s="49"/>
      <c r="F20" s="49"/>
      <c r="G20" s="49"/>
      <c r="H20" s="49"/>
      <c r="I20" s="49"/>
      <c r="J20" s="49"/>
      <c r="K20" s="49"/>
      <c r="L20" s="49"/>
    </row>
    <row r="21" spans="1:12" x14ac:dyDescent="0.2">
      <c r="A21" s="41" t="s">
        <v>546</v>
      </c>
      <c r="B21" s="49" t="s">
        <v>46</v>
      </c>
      <c r="C21" s="49"/>
      <c r="D21" s="49"/>
      <c r="E21" s="49"/>
      <c r="F21" s="49"/>
      <c r="G21" s="49"/>
      <c r="H21" s="49"/>
      <c r="I21" s="49"/>
      <c r="J21" s="49"/>
      <c r="K21" s="49"/>
      <c r="L21" s="49"/>
    </row>
    <row r="23" spans="1:12" x14ac:dyDescent="0.2">
      <c r="A23" s="23" t="str">
        <f>HYPERLINK("#'Factor List'!A1", "Back to Factor List")</f>
        <v>Back to Factor List</v>
      </c>
      <c r="B23" s="23" t="str">
        <f>HYPERLINK("#'Assumptions'!A1", "Assumptions")</f>
        <v>Assumptions</v>
      </c>
    </row>
    <row r="26" spans="1:12" s="55" customFormat="1" x14ac:dyDescent="0.2">
      <c r="A26" s="54" t="s">
        <v>594</v>
      </c>
      <c r="B26" s="54">
        <v>50</v>
      </c>
      <c r="C26" s="54">
        <v>51</v>
      </c>
      <c r="D26" s="54">
        <v>52</v>
      </c>
      <c r="E26" s="54">
        <v>53</v>
      </c>
      <c r="F26" s="54">
        <v>54</v>
      </c>
      <c r="G26" s="54">
        <v>55</v>
      </c>
      <c r="H26" s="54">
        <v>56</v>
      </c>
      <c r="I26" s="54">
        <v>57</v>
      </c>
      <c r="J26" s="54">
        <v>58</v>
      </c>
      <c r="K26" s="54">
        <v>59</v>
      </c>
      <c r="L26" s="54">
        <v>60</v>
      </c>
    </row>
    <row r="27" spans="1:12" x14ac:dyDescent="0.2">
      <c r="A27" s="44">
        <v>0</v>
      </c>
      <c r="B27" s="46">
        <v>0.67300000000000004</v>
      </c>
      <c r="C27" s="46">
        <v>0.69599999999999995</v>
      </c>
      <c r="D27" s="46">
        <v>0.72</v>
      </c>
      <c r="E27" s="46">
        <v>0.747</v>
      </c>
      <c r="F27" s="46">
        <v>0.77500000000000002</v>
      </c>
      <c r="G27" s="46">
        <v>0.80600000000000005</v>
      </c>
      <c r="H27" s="46">
        <v>0.84099999999999997</v>
      </c>
      <c r="I27" s="46">
        <v>0.877</v>
      </c>
      <c r="J27" s="46">
        <v>0.91600000000000004</v>
      </c>
      <c r="K27" s="46">
        <v>0.95699999999999996</v>
      </c>
      <c r="L27" s="46">
        <v>1</v>
      </c>
    </row>
    <row r="28" spans="1:12" x14ac:dyDescent="0.2">
      <c r="A28" s="44">
        <v>1</v>
      </c>
      <c r="B28" s="46">
        <v>0.67500000000000004</v>
      </c>
      <c r="C28" s="46">
        <v>0.69799999999999995</v>
      </c>
      <c r="D28" s="46">
        <v>0.72199999999999998</v>
      </c>
      <c r="E28" s="46">
        <v>0.75</v>
      </c>
      <c r="F28" s="46">
        <v>0.77800000000000002</v>
      </c>
      <c r="G28" s="46">
        <v>0.80900000000000005</v>
      </c>
      <c r="H28" s="46">
        <v>0.84399999999999997</v>
      </c>
      <c r="I28" s="46">
        <v>0.88</v>
      </c>
      <c r="J28" s="46">
        <v>0.91900000000000004</v>
      </c>
      <c r="K28" s="46">
        <v>0.96099999999999997</v>
      </c>
      <c r="L28" s="46"/>
    </row>
    <row r="29" spans="1:12" x14ac:dyDescent="0.2">
      <c r="A29" s="44">
        <v>2</v>
      </c>
      <c r="B29" s="46">
        <v>0.67700000000000005</v>
      </c>
      <c r="C29" s="46">
        <v>0.7</v>
      </c>
      <c r="D29" s="46">
        <v>0.72499999999999998</v>
      </c>
      <c r="E29" s="46">
        <v>0.752</v>
      </c>
      <c r="F29" s="46">
        <v>0.78</v>
      </c>
      <c r="G29" s="46">
        <v>0.81200000000000006</v>
      </c>
      <c r="H29" s="46">
        <v>0.84699999999999998</v>
      </c>
      <c r="I29" s="46">
        <v>0.88300000000000001</v>
      </c>
      <c r="J29" s="46">
        <v>0.92300000000000004</v>
      </c>
      <c r="K29" s="46">
        <v>0.96399999999999997</v>
      </c>
      <c r="L29" s="46"/>
    </row>
    <row r="30" spans="1:12" x14ac:dyDescent="0.2">
      <c r="A30" s="44">
        <v>3</v>
      </c>
      <c r="B30" s="46">
        <v>0.67900000000000005</v>
      </c>
      <c r="C30" s="46">
        <v>0.70199999999999996</v>
      </c>
      <c r="D30" s="46">
        <v>0.72699999999999998</v>
      </c>
      <c r="E30" s="46">
        <v>0.754</v>
      </c>
      <c r="F30" s="46">
        <v>0.78300000000000003</v>
      </c>
      <c r="G30" s="46">
        <v>0.81499999999999995</v>
      </c>
      <c r="H30" s="46">
        <v>0.85</v>
      </c>
      <c r="I30" s="46">
        <v>0.88600000000000001</v>
      </c>
      <c r="J30" s="46">
        <v>0.92600000000000005</v>
      </c>
      <c r="K30" s="46">
        <v>0.96799999999999997</v>
      </c>
      <c r="L30" s="46"/>
    </row>
    <row r="31" spans="1:12" x14ac:dyDescent="0.2">
      <c r="A31" s="44">
        <v>4</v>
      </c>
      <c r="B31" s="46">
        <v>0.68100000000000005</v>
      </c>
      <c r="C31" s="46">
        <v>0.70399999999999996</v>
      </c>
      <c r="D31" s="46">
        <v>0.72899999999999998</v>
      </c>
      <c r="E31" s="46">
        <v>0.75700000000000001</v>
      </c>
      <c r="F31" s="46">
        <v>0.78600000000000003</v>
      </c>
      <c r="G31" s="46">
        <v>0.81799999999999995</v>
      </c>
      <c r="H31" s="46">
        <v>0.85299999999999998</v>
      </c>
      <c r="I31" s="46">
        <v>0.89</v>
      </c>
      <c r="J31" s="46">
        <v>0.92900000000000005</v>
      </c>
      <c r="K31" s="46">
        <v>0.97199999999999998</v>
      </c>
      <c r="L31" s="46"/>
    </row>
    <row r="32" spans="1:12" x14ac:dyDescent="0.2">
      <c r="A32" s="44">
        <v>5</v>
      </c>
      <c r="B32" s="46">
        <v>0.68300000000000005</v>
      </c>
      <c r="C32" s="46">
        <v>0.70599999999999996</v>
      </c>
      <c r="D32" s="46">
        <v>0.73099999999999998</v>
      </c>
      <c r="E32" s="46">
        <v>0.75900000000000001</v>
      </c>
      <c r="F32" s="46">
        <v>0.78800000000000003</v>
      </c>
      <c r="G32" s="46">
        <v>0.82099999999999995</v>
      </c>
      <c r="H32" s="46">
        <v>0.85599999999999998</v>
      </c>
      <c r="I32" s="46">
        <v>0.89300000000000002</v>
      </c>
      <c r="J32" s="46">
        <v>0.93300000000000005</v>
      </c>
      <c r="K32" s="46">
        <v>0.97599999999999998</v>
      </c>
      <c r="L32" s="46"/>
    </row>
    <row r="33" spans="1:12" x14ac:dyDescent="0.2">
      <c r="A33" s="44">
        <v>6</v>
      </c>
      <c r="B33" s="46">
        <v>0.68400000000000005</v>
      </c>
      <c r="C33" s="46">
        <v>0.70799999999999996</v>
      </c>
      <c r="D33" s="46">
        <v>0.73399999999999999</v>
      </c>
      <c r="E33" s="46">
        <v>0.76100000000000001</v>
      </c>
      <c r="F33" s="46">
        <v>0.79100000000000004</v>
      </c>
      <c r="G33" s="46">
        <v>0.82299999999999995</v>
      </c>
      <c r="H33" s="46">
        <v>0.85899999999999999</v>
      </c>
      <c r="I33" s="46">
        <v>0.89600000000000002</v>
      </c>
      <c r="J33" s="46">
        <v>0.93600000000000005</v>
      </c>
      <c r="K33" s="46">
        <v>0.97899999999999998</v>
      </c>
      <c r="L33" s="46"/>
    </row>
    <row r="34" spans="1:12" x14ac:dyDescent="0.2">
      <c r="A34" s="44">
        <v>7</v>
      </c>
      <c r="B34" s="46">
        <v>0.68600000000000005</v>
      </c>
      <c r="C34" s="46">
        <v>0.71</v>
      </c>
      <c r="D34" s="46">
        <v>0.73599999999999999</v>
      </c>
      <c r="E34" s="46">
        <v>0.76400000000000001</v>
      </c>
      <c r="F34" s="46">
        <v>0.79300000000000004</v>
      </c>
      <c r="G34" s="46">
        <v>0.82599999999999996</v>
      </c>
      <c r="H34" s="46">
        <v>0.86199999999999999</v>
      </c>
      <c r="I34" s="46">
        <v>0.89900000000000002</v>
      </c>
      <c r="J34" s="46">
        <v>0.94</v>
      </c>
      <c r="K34" s="46">
        <v>0.98299999999999998</v>
      </c>
      <c r="L34" s="46"/>
    </row>
    <row r="35" spans="1:12" x14ac:dyDescent="0.2">
      <c r="A35" s="44">
        <v>8</v>
      </c>
      <c r="B35" s="46">
        <v>0.68799999999999994</v>
      </c>
      <c r="C35" s="46">
        <v>0.71199999999999997</v>
      </c>
      <c r="D35" s="46">
        <v>0.73799999999999999</v>
      </c>
      <c r="E35" s="46">
        <v>0.76600000000000001</v>
      </c>
      <c r="F35" s="46">
        <v>0.79600000000000004</v>
      </c>
      <c r="G35" s="46">
        <v>0.82899999999999996</v>
      </c>
      <c r="H35" s="46">
        <v>0.86499999999999999</v>
      </c>
      <c r="I35" s="46">
        <v>0.90300000000000002</v>
      </c>
      <c r="J35" s="46">
        <v>0.94299999999999995</v>
      </c>
      <c r="K35" s="46">
        <v>0.98699999999999999</v>
      </c>
      <c r="L35" s="46"/>
    </row>
    <row r="36" spans="1:12" x14ac:dyDescent="0.2">
      <c r="A36" s="44">
        <v>9</v>
      </c>
      <c r="B36" s="46">
        <v>0.69</v>
      </c>
      <c r="C36" s="46">
        <v>0.71399999999999997</v>
      </c>
      <c r="D36" s="46">
        <v>0.74</v>
      </c>
      <c r="E36" s="46">
        <v>0.76800000000000002</v>
      </c>
      <c r="F36" s="46">
        <v>0.79900000000000004</v>
      </c>
      <c r="G36" s="46">
        <v>0.83199999999999996</v>
      </c>
      <c r="H36" s="46">
        <v>0.86799999999999999</v>
      </c>
      <c r="I36" s="46">
        <v>0.90600000000000003</v>
      </c>
      <c r="J36" s="46">
        <v>0.94599999999999995</v>
      </c>
      <c r="K36" s="46">
        <v>0.99099999999999999</v>
      </c>
      <c r="L36" s="46"/>
    </row>
    <row r="37" spans="1:12" x14ac:dyDescent="0.2">
      <c r="A37" s="44">
        <v>10</v>
      </c>
      <c r="B37" s="46">
        <v>0.69199999999999995</v>
      </c>
      <c r="C37" s="46">
        <v>0.71599999999999997</v>
      </c>
      <c r="D37" s="46">
        <v>0.74299999999999999</v>
      </c>
      <c r="E37" s="46">
        <v>0.77100000000000002</v>
      </c>
      <c r="F37" s="46">
        <v>0.80100000000000005</v>
      </c>
      <c r="G37" s="46">
        <v>0.83499999999999996</v>
      </c>
      <c r="H37" s="46">
        <v>0.871</v>
      </c>
      <c r="I37" s="46">
        <v>0.90900000000000003</v>
      </c>
      <c r="J37" s="46">
        <v>0.95</v>
      </c>
      <c r="K37" s="46">
        <v>0.99399999999999999</v>
      </c>
      <c r="L37" s="46"/>
    </row>
    <row r="38" spans="1:12" x14ac:dyDescent="0.2">
      <c r="A38" s="44">
        <v>11</v>
      </c>
      <c r="B38" s="46">
        <v>0.69399999999999995</v>
      </c>
      <c r="C38" s="46">
        <v>0.71799999999999997</v>
      </c>
      <c r="D38" s="46">
        <v>0.745</v>
      </c>
      <c r="E38" s="46">
        <v>0.77300000000000002</v>
      </c>
      <c r="F38" s="46">
        <v>0.80400000000000005</v>
      </c>
      <c r="G38" s="46">
        <v>0.83799999999999997</v>
      </c>
      <c r="H38" s="46">
        <v>0.874</v>
      </c>
      <c r="I38" s="46">
        <v>0.91200000000000003</v>
      </c>
      <c r="J38" s="46">
        <v>0.95299999999999996</v>
      </c>
      <c r="K38" s="46">
        <v>0.998</v>
      </c>
      <c r="L38" s="46"/>
    </row>
  </sheetData>
  <sheetProtection algorithmName="SHA-512" hashValue="KqVVA242NcQyNUWu4vQGPt2+zV5q49Qw+3LIEH/3OjLqq66zy0LxqdUKbsIdBFa9Eqx7iX9bEJlTQqjNNbYseg==" saltValue="1CwoV7aSyF2LouoDw3OZTA==" spinCount="100000" sheet="1" objects="1" scenarios="1"/>
  <conditionalFormatting sqref="A6:A21">
    <cfRule type="expression" dxfId="775" priority="1" stopIfTrue="1">
      <formula>MOD(ROW(),2)=0</formula>
    </cfRule>
    <cfRule type="expression" dxfId="774" priority="2" stopIfTrue="1">
      <formula>MOD(ROW(),2)&lt;&gt;0</formula>
    </cfRule>
  </conditionalFormatting>
  <conditionalFormatting sqref="A26:A38">
    <cfRule type="expression" dxfId="773" priority="5" stopIfTrue="1">
      <formula>MOD(ROW(),2)=0</formula>
    </cfRule>
    <cfRule type="expression" dxfId="772" priority="6" stopIfTrue="1">
      <formula>MOD(ROW(),2)&lt;&gt;0</formula>
    </cfRule>
  </conditionalFormatting>
  <conditionalFormatting sqref="B6:L21">
    <cfRule type="expression" dxfId="771" priority="3" stopIfTrue="1">
      <formula>MOD(ROW(),2)=0</formula>
    </cfRule>
    <cfRule type="expression" dxfId="770" priority="4" stopIfTrue="1">
      <formula>MOD(ROW(),2)&lt;&gt;0</formula>
    </cfRule>
  </conditionalFormatting>
  <conditionalFormatting sqref="B26:L38">
    <cfRule type="expression" dxfId="769" priority="7" stopIfTrue="1">
      <formula>MOD(ROW(),2)=0</formula>
    </cfRule>
    <cfRule type="expression" dxfId="768" priority="8" stopIfTrue="1">
      <formula>MOD(ROW(),2)&lt;&gt;0</formula>
    </cfRule>
  </conditionalFormatting>
  <pageMargins left="0.7" right="0.7" top="0.75" bottom="0.75" header="0.3" footer="0.3"/>
  <tableParts count="1">
    <tablePart r:id="rId1"/>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4FCAD-A6C1-447E-B848-BA76FB58DBE4}">
  <sheetPr codeName="Sheet38"/>
  <dimension ref="A1:L38"/>
  <sheetViews>
    <sheetView showGridLines="0" workbookViewId="0">
      <selection activeCell="A6" sqref="A6"/>
    </sheetView>
  </sheetViews>
  <sheetFormatPr defaultRowHeight="12.75" x14ac:dyDescent="0.2"/>
  <cols>
    <col min="1" max="1" width="31.5703125" customWidth="1"/>
    <col min="2" max="12" width="22.5703125" customWidth="1"/>
  </cols>
  <sheetData>
    <row r="1" spans="1:12" s="1" customFormat="1" ht="20.25" x14ac:dyDescent="0.3">
      <c r="A1" s="2" t="s">
        <v>0</v>
      </c>
    </row>
    <row r="2" spans="1:12" s="1" customFormat="1" ht="15.75" x14ac:dyDescent="0.25">
      <c r="A2" s="30" t="s">
        <v>1</v>
      </c>
      <c r="B2" s="3" t="str">
        <f>wb_title</f>
        <v>PCSPS_EW - Consolidated Factor Spreadsheet</v>
      </c>
    </row>
    <row r="3" spans="1:12" s="1" customFormat="1" ht="15.75" x14ac:dyDescent="0.25">
      <c r="A3" s="30" t="s">
        <v>2</v>
      </c>
      <c r="B3" s="3" t="str">
        <f>TABLE_FACTOR_TYPE_1 &amp; " - x-" &amp; TABLE_SERIES_NUMBER_1</f>
        <v>ERF - x-407</v>
      </c>
    </row>
    <row r="6" spans="1:12" x14ac:dyDescent="0.2">
      <c r="A6" s="41" t="s">
        <v>540</v>
      </c>
      <c r="B6" s="49" t="s">
        <v>541</v>
      </c>
      <c r="C6" s="49"/>
      <c r="D6" s="49"/>
      <c r="E6" s="49"/>
      <c r="F6" s="49"/>
      <c r="G6" s="49"/>
      <c r="H6" s="49"/>
      <c r="I6" s="49"/>
      <c r="J6" s="49"/>
      <c r="K6" s="49"/>
      <c r="L6" s="49"/>
    </row>
    <row r="7" spans="1:12" x14ac:dyDescent="0.2">
      <c r="A7" s="41" t="s">
        <v>542</v>
      </c>
      <c r="B7" s="49" t="s">
        <v>32</v>
      </c>
      <c r="C7" s="49"/>
      <c r="D7" s="49"/>
      <c r="E7" s="49"/>
      <c r="F7" s="49"/>
      <c r="G7" s="49"/>
      <c r="H7" s="49"/>
      <c r="I7" s="49"/>
      <c r="J7" s="49"/>
      <c r="K7" s="49"/>
      <c r="L7" s="49"/>
    </row>
    <row r="8" spans="1:12" x14ac:dyDescent="0.2">
      <c r="A8" s="41" t="s">
        <v>112</v>
      </c>
      <c r="B8" s="49" t="s">
        <v>156</v>
      </c>
      <c r="C8" s="49"/>
      <c r="D8" s="49"/>
      <c r="E8" s="49"/>
      <c r="F8" s="49"/>
      <c r="G8" s="49"/>
      <c r="H8" s="49"/>
      <c r="I8" s="49"/>
      <c r="J8" s="49"/>
      <c r="K8" s="49"/>
      <c r="L8" s="49"/>
    </row>
    <row r="9" spans="1:12" x14ac:dyDescent="0.2">
      <c r="A9" s="41" t="s">
        <v>113</v>
      </c>
      <c r="B9" s="49" t="s">
        <v>219</v>
      </c>
      <c r="C9" s="49"/>
      <c r="D9" s="49"/>
      <c r="E9" s="49"/>
      <c r="F9" s="49"/>
      <c r="G9" s="49"/>
      <c r="H9" s="49"/>
      <c r="I9" s="49"/>
      <c r="J9" s="49"/>
      <c r="K9" s="49"/>
      <c r="L9" s="49"/>
    </row>
    <row r="10" spans="1:12" ht="25.5" x14ac:dyDescent="0.2">
      <c r="A10" s="41" t="s">
        <v>6</v>
      </c>
      <c r="B10" s="49" t="s">
        <v>241</v>
      </c>
      <c r="C10" s="49"/>
      <c r="D10" s="49"/>
      <c r="E10" s="49"/>
      <c r="F10" s="49"/>
      <c r="G10" s="49"/>
      <c r="H10" s="49"/>
      <c r="I10" s="49"/>
      <c r="J10" s="49"/>
      <c r="K10" s="49"/>
      <c r="L10" s="49"/>
    </row>
    <row r="11" spans="1:12" x14ac:dyDescent="0.2">
      <c r="A11" s="41" t="s">
        <v>114</v>
      </c>
      <c r="B11" s="49" t="s">
        <v>165</v>
      </c>
      <c r="C11" s="49"/>
      <c r="D11" s="49"/>
      <c r="E11" s="49"/>
      <c r="F11" s="49"/>
      <c r="G11" s="49"/>
      <c r="H11" s="49"/>
      <c r="I11" s="49"/>
      <c r="J11" s="49"/>
      <c r="K11" s="49"/>
      <c r="L11" s="49"/>
    </row>
    <row r="12" spans="1:12" x14ac:dyDescent="0.2">
      <c r="A12" s="41" t="s">
        <v>115</v>
      </c>
      <c r="B12" s="49" t="s">
        <v>238</v>
      </c>
      <c r="C12" s="49"/>
      <c r="D12" s="49"/>
      <c r="E12" s="49"/>
      <c r="F12" s="49"/>
      <c r="G12" s="49"/>
      <c r="H12" s="49"/>
      <c r="I12" s="49"/>
      <c r="J12" s="49"/>
      <c r="K12" s="49"/>
      <c r="L12" s="49"/>
    </row>
    <row r="13" spans="1:12" x14ac:dyDescent="0.2">
      <c r="A13" s="41" t="s">
        <v>543</v>
      </c>
      <c r="B13" s="49">
        <v>1</v>
      </c>
      <c r="C13" s="49"/>
      <c r="D13" s="49"/>
      <c r="E13" s="49"/>
      <c r="F13" s="49"/>
      <c r="G13" s="49"/>
      <c r="H13" s="49"/>
      <c r="I13" s="49"/>
      <c r="J13" s="49"/>
      <c r="K13" s="49"/>
      <c r="L13" s="49"/>
    </row>
    <row r="14" spans="1:12" x14ac:dyDescent="0.2">
      <c r="A14" s="41" t="s">
        <v>117</v>
      </c>
      <c r="B14" s="49">
        <v>407</v>
      </c>
      <c r="C14" s="49"/>
      <c r="D14" s="49"/>
      <c r="E14" s="49"/>
      <c r="F14" s="49"/>
      <c r="G14" s="49"/>
      <c r="H14" s="49"/>
      <c r="I14" s="49"/>
      <c r="J14" s="49"/>
      <c r="K14" s="49"/>
      <c r="L14" s="49"/>
    </row>
    <row r="15" spans="1:12" x14ac:dyDescent="0.2">
      <c r="A15" s="41" t="s">
        <v>544</v>
      </c>
      <c r="B15" s="49" t="s">
        <v>242</v>
      </c>
      <c r="C15" s="49"/>
      <c r="D15" s="49"/>
      <c r="E15" s="49"/>
      <c r="F15" s="49"/>
      <c r="G15" s="49"/>
      <c r="H15" s="49"/>
      <c r="I15" s="49"/>
      <c r="J15" s="49"/>
      <c r="K15" s="49"/>
      <c r="L15" s="49"/>
    </row>
    <row r="16" spans="1:12" x14ac:dyDescent="0.2">
      <c r="A16" s="41" t="s">
        <v>119</v>
      </c>
      <c r="B16" s="49" t="s">
        <v>243</v>
      </c>
      <c r="C16" s="49"/>
      <c r="D16" s="49"/>
      <c r="E16" s="49"/>
      <c r="F16" s="49"/>
      <c r="G16" s="49"/>
      <c r="H16" s="49"/>
      <c r="I16" s="49"/>
      <c r="J16" s="49"/>
      <c r="K16" s="49"/>
      <c r="L16" s="49"/>
    </row>
    <row r="17" spans="1:12" x14ac:dyDescent="0.2">
      <c r="A17" s="42" t="s">
        <v>545</v>
      </c>
      <c r="B17" s="49"/>
      <c r="C17" s="49"/>
      <c r="D17" s="49"/>
      <c r="E17" s="49"/>
      <c r="F17" s="49"/>
      <c r="G17" s="49"/>
      <c r="H17" s="49"/>
      <c r="I17" s="49"/>
      <c r="J17" s="49"/>
      <c r="K17" s="49"/>
      <c r="L17" s="49"/>
    </row>
    <row r="18" spans="1:12" x14ac:dyDescent="0.2">
      <c r="A18" s="41" t="s">
        <v>121</v>
      </c>
      <c r="B18" s="50">
        <v>45106</v>
      </c>
      <c r="C18" s="50"/>
      <c r="D18" s="50"/>
      <c r="E18" s="50"/>
      <c r="F18" s="50"/>
      <c r="G18" s="50"/>
      <c r="H18" s="50"/>
      <c r="I18" s="50"/>
      <c r="J18" s="50"/>
      <c r="K18" s="50"/>
      <c r="L18" s="50"/>
    </row>
    <row r="19" spans="1:12" x14ac:dyDescent="0.2">
      <c r="A19" s="41" t="s">
        <v>122</v>
      </c>
      <c r="B19" s="49"/>
      <c r="C19" s="49"/>
      <c r="D19" s="49"/>
      <c r="E19" s="49"/>
      <c r="F19" s="49"/>
      <c r="G19" s="49"/>
      <c r="H19" s="49"/>
      <c r="I19" s="49"/>
      <c r="J19" s="49"/>
      <c r="K19" s="49"/>
      <c r="L19" s="49"/>
    </row>
    <row r="20" spans="1:12" x14ac:dyDescent="0.2">
      <c r="A20" s="41" t="s">
        <v>123</v>
      </c>
      <c r="B20" s="49" t="s">
        <v>132</v>
      </c>
      <c r="C20" s="49"/>
      <c r="D20" s="49"/>
      <c r="E20" s="49"/>
      <c r="F20" s="49"/>
      <c r="G20" s="49"/>
      <c r="H20" s="49"/>
      <c r="I20" s="49"/>
      <c r="J20" s="49"/>
      <c r="K20" s="49"/>
      <c r="L20" s="49"/>
    </row>
    <row r="21" spans="1:12" x14ac:dyDescent="0.2">
      <c r="A21" s="41" t="s">
        <v>546</v>
      </c>
      <c r="B21" s="49" t="s">
        <v>46</v>
      </c>
      <c r="C21" s="49"/>
      <c r="D21" s="49"/>
      <c r="E21" s="49"/>
      <c r="F21" s="49"/>
      <c r="G21" s="49"/>
      <c r="H21" s="49"/>
      <c r="I21" s="49"/>
      <c r="J21" s="49"/>
      <c r="K21" s="49"/>
      <c r="L21" s="49"/>
    </row>
    <row r="23" spans="1:12" x14ac:dyDescent="0.2">
      <c r="A23" s="23" t="str">
        <f>HYPERLINK("#'Factor List'!A1", "Back to Factor List")</f>
        <v>Back to Factor List</v>
      </c>
      <c r="B23" s="23" t="str">
        <f>HYPERLINK("#'Assumptions'!A1", "Assumptions")</f>
        <v>Assumptions</v>
      </c>
    </row>
    <row r="26" spans="1:12" s="55" customFormat="1" x14ac:dyDescent="0.2">
      <c r="A26" s="54" t="s">
        <v>594</v>
      </c>
      <c r="B26" s="54">
        <v>50</v>
      </c>
      <c r="C26" s="54">
        <v>51</v>
      </c>
      <c r="D26" s="54">
        <v>52</v>
      </c>
      <c r="E26" s="54">
        <v>53</v>
      </c>
      <c r="F26" s="54">
        <v>54</v>
      </c>
      <c r="G26" s="54">
        <v>55</v>
      </c>
      <c r="H26" s="54">
        <v>56</v>
      </c>
      <c r="I26" s="54">
        <v>57</v>
      </c>
      <c r="J26" s="54">
        <v>58</v>
      </c>
      <c r="K26" s="54">
        <v>59</v>
      </c>
      <c r="L26" s="54">
        <v>60</v>
      </c>
    </row>
    <row r="27" spans="1:12" x14ac:dyDescent="0.2">
      <c r="A27" s="44">
        <v>0</v>
      </c>
      <c r="B27" s="46">
        <v>0.84599999999999997</v>
      </c>
      <c r="C27" s="46">
        <v>0.86</v>
      </c>
      <c r="D27" s="46">
        <v>0.875</v>
      </c>
      <c r="E27" s="46">
        <v>0.89</v>
      </c>
      <c r="F27" s="46">
        <v>0.90500000000000003</v>
      </c>
      <c r="G27" s="46">
        <v>0.92</v>
      </c>
      <c r="H27" s="46">
        <v>0.93600000000000005</v>
      </c>
      <c r="I27" s="46">
        <v>0.95199999999999996</v>
      </c>
      <c r="J27" s="46">
        <v>0.96799999999999997</v>
      </c>
      <c r="K27" s="46">
        <v>0.98399999999999999</v>
      </c>
      <c r="L27" s="46">
        <v>1</v>
      </c>
    </row>
    <row r="28" spans="1:12" x14ac:dyDescent="0.2">
      <c r="A28" s="44">
        <v>1</v>
      </c>
      <c r="B28" s="46">
        <v>0.84699999999999998</v>
      </c>
      <c r="C28" s="46">
        <v>0.86099999999999999</v>
      </c>
      <c r="D28" s="46">
        <v>0.876</v>
      </c>
      <c r="E28" s="46">
        <v>0.89100000000000001</v>
      </c>
      <c r="F28" s="46">
        <v>0.90600000000000003</v>
      </c>
      <c r="G28" s="46">
        <v>0.92100000000000004</v>
      </c>
      <c r="H28" s="46">
        <v>0.93700000000000006</v>
      </c>
      <c r="I28" s="46">
        <v>0.95299999999999996</v>
      </c>
      <c r="J28" s="46">
        <v>0.96899999999999997</v>
      </c>
      <c r="K28" s="46">
        <v>0.98499999999999999</v>
      </c>
      <c r="L28" s="46"/>
    </row>
    <row r="29" spans="1:12" x14ac:dyDescent="0.2">
      <c r="A29" s="44">
        <v>2</v>
      </c>
      <c r="B29" s="46">
        <v>0.84799999999999998</v>
      </c>
      <c r="C29" s="46">
        <v>0.86199999999999999</v>
      </c>
      <c r="D29" s="46">
        <v>0.877</v>
      </c>
      <c r="E29" s="46">
        <v>0.89200000000000002</v>
      </c>
      <c r="F29" s="46">
        <v>0.90700000000000003</v>
      </c>
      <c r="G29" s="46">
        <v>0.92200000000000004</v>
      </c>
      <c r="H29" s="46">
        <v>0.93799999999999994</v>
      </c>
      <c r="I29" s="46">
        <v>0.95399999999999996</v>
      </c>
      <c r="J29" s="46">
        <v>0.97</v>
      </c>
      <c r="K29" s="46">
        <v>0.98699999999999999</v>
      </c>
      <c r="L29" s="46"/>
    </row>
    <row r="30" spans="1:12" x14ac:dyDescent="0.2">
      <c r="A30" s="44">
        <v>3</v>
      </c>
      <c r="B30" s="46">
        <v>0.84899999999999998</v>
      </c>
      <c r="C30" s="46">
        <v>0.86299999999999999</v>
      </c>
      <c r="D30" s="46">
        <v>0.878</v>
      </c>
      <c r="E30" s="46">
        <v>0.89300000000000002</v>
      </c>
      <c r="F30" s="46">
        <v>0.90800000000000003</v>
      </c>
      <c r="G30" s="46">
        <v>0.92400000000000004</v>
      </c>
      <c r="H30" s="46">
        <v>0.94</v>
      </c>
      <c r="I30" s="46">
        <v>0.95599999999999996</v>
      </c>
      <c r="J30" s="46">
        <v>0.97199999999999998</v>
      </c>
      <c r="K30" s="46">
        <v>0.98799999999999999</v>
      </c>
      <c r="L30" s="46"/>
    </row>
    <row r="31" spans="1:12" x14ac:dyDescent="0.2">
      <c r="A31" s="44">
        <v>4</v>
      </c>
      <c r="B31" s="46">
        <v>0.85</v>
      </c>
      <c r="C31" s="46">
        <v>0.86499999999999999</v>
      </c>
      <c r="D31" s="46">
        <v>0.88</v>
      </c>
      <c r="E31" s="46">
        <v>0.89500000000000002</v>
      </c>
      <c r="F31" s="46">
        <v>0.91</v>
      </c>
      <c r="G31" s="46">
        <v>0.92500000000000004</v>
      </c>
      <c r="H31" s="46">
        <v>0.94099999999999995</v>
      </c>
      <c r="I31" s="46">
        <v>0.95699999999999996</v>
      </c>
      <c r="J31" s="46">
        <v>0.97299999999999998</v>
      </c>
      <c r="K31" s="46">
        <v>0.98899999999999999</v>
      </c>
      <c r="L31" s="46"/>
    </row>
    <row r="32" spans="1:12" x14ac:dyDescent="0.2">
      <c r="A32" s="44">
        <v>5</v>
      </c>
      <c r="B32" s="46">
        <v>0.85099999999999998</v>
      </c>
      <c r="C32" s="46">
        <v>0.86599999999999999</v>
      </c>
      <c r="D32" s="46">
        <v>0.88100000000000001</v>
      </c>
      <c r="E32" s="46">
        <v>0.89600000000000002</v>
      </c>
      <c r="F32" s="46">
        <v>0.91100000000000003</v>
      </c>
      <c r="G32" s="46">
        <v>0.92600000000000005</v>
      </c>
      <c r="H32" s="46">
        <v>0.94199999999999995</v>
      </c>
      <c r="I32" s="46">
        <v>0.95799999999999996</v>
      </c>
      <c r="J32" s="46">
        <v>0.97399999999999998</v>
      </c>
      <c r="K32" s="46">
        <v>0.99099999999999999</v>
      </c>
      <c r="L32" s="46"/>
    </row>
    <row r="33" spans="1:12" x14ac:dyDescent="0.2">
      <c r="A33" s="44">
        <v>6</v>
      </c>
      <c r="B33" s="46">
        <v>0.85299999999999998</v>
      </c>
      <c r="C33" s="46">
        <v>0.86699999999999999</v>
      </c>
      <c r="D33" s="46">
        <v>0.88200000000000001</v>
      </c>
      <c r="E33" s="46">
        <v>0.89700000000000002</v>
      </c>
      <c r="F33" s="46">
        <v>0.91200000000000003</v>
      </c>
      <c r="G33" s="46">
        <v>0.92800000000000005</v>
      </c>
      <c r="H33" s="46">
        <v>0.94399999999999995</v>
      </c>
      <c r="I33" s="46">
        <v>0.96</v>
      </c>
      <c r="J33" s="46">
        <v>0.97599999999999998</v>
      </c>
      <c r="K33" s="46">
        <v>0.99199999999999999</v>
      </c>
      <c r="L33" s="46"/>
    </row>
    <row r="34" spans="1:12" x14ac:dyDescent="0.2">
      <c r="A34" s="44">
        <v>7</v>
      </c>
      <c r="B34" s="46">
        <v>0.85399999999999998</v>
      </c>
      <c r="C34" s="46">
        <v>0.86799999999999999</v>
      </c>
      <c r="D34" s="46">
        <v>0.88300000000000001</v>
      </c>
      <c r="E34" s="46">
        <v>0.89800000000000002</v>
      </c>
      <c r="F34" s="46">
        <v>0.91300000000000003</v>
      </c>
      <c r="G34" s="46">
        <v>0.92900000000000005</v>
      </c>
      <c r="H34" s="46">
        <v>0.94499999999999995</v>
      </c>
      <c r="I34" s="46">
        <v>0.96099999999999997</v>
      </c>
      <c r="J34" s="46">
        <v>0.97699999999999998</v>
      </c>
      <c r="K34" s="46">
        <v>0.99399999999999999</v>
      </c>
      <c r="L34" s="46"/>
    </row>
    <row r="35" spans="1:12" x14ac:dyDescent="0.2">
      <c r="A35" s="44">
        <v>8</v>
      </c>
      <c r="B35" s="46">
        <v>0.85499999999999998</v>
      </c>
      <c r="C35" s="46">
        <v>0.87</v>
      </c>
      <c r="D35" s="46">
        <v>0.88500000000000001</v>
      </c>
      <c r="E35" s="46">
        <v>0.9</v>
      </c>
      <c r="F35" s="46">
        <v>0.91500000000000004</v>
      </c>
      <c r="G35" s="46">
        <v>0.93</v>
      </c>
      <c r="H35" s="46">
        <v>0.94599999999999995</v>
      </c>
      <c r="I35" s="46">
        <v>0.96199999999999997</v>
      </c>
      <c r="J35" s="46">
        <v>0.97799999999999998</v>
      </c>
      <c r="K35" s="46">
        <v>0.995</v>
      </c>
      <c r="L35" s="46"/>
    </row>
    <row r="36" spans="1:12" x14ac:dyDescent="0.2">
      <c r="A36" s="44">
        <v>9</v>
      </c>
      <c r="B36" s="46">
        <v>0.85599999999999998</v>
      </c>
      <c r="C36" s="46">
        <v>0.871</v>
      </c>
      <c r="D36" s="46">
        <v>0.88600000000000001</v>
      </c>
      <c r="E36" s="46">
        <v>0.90100000000000002</v>
      </c>
      <c r="F36" s="46">
        <v>0.91600000000000004</v>
      </c>
      <c r="G36" s="46">
        <v>0.93200000000000005</v>
      </c>
      <c r="H36" s="46">
        <v>0.94799999999999995</v>
      </c>
      <c r="I36" s="46">
        <v>0.96399999999999997</v>
      </c>
      <c r="J36" s="46">
        <v>0.98</v>
      </c>
      <c r="K36" s="46">
        <v>0.996</v>
      </c>
      <c r="L36" s="46"/>
    </row>
    <row r="37" spans="1:12" x14ac:dyDescent="0.2">
      <c r="A37" s="44">
        <v>10</v>
      </c>
      <c r="B37" s="46">
        <v>0.85699999999999998</v>
      </c>
      <c r="C37" s="46">
        <v>0.872</v>
      </c>
      <c r="D37" s="46">
        <v>0.88700000000000001</v>
      </c>
      <c r="E37" s="46">
        <v>0.90200000000000002</v>
      </c>
      <c r="F37" s="46">
        <v>0.91700000000000004</v>
      </c>
      <c r="G37" s="46">
        <v>0.93300000000000005</v>
      </c>
      <c r="H37" s="46">
        <v>0.94899999999999995</v>
      </c>
      <c r="I37" s="46">
        <v>0.96499999999999997</v>
      </c>
      <c r="J37" s="46">
        <v>0.98099999999999998</v>
      </c>
      <c r="K37" s="46">
        <v>0.998</v>
      </c>
      <c r="L37" s="46"/>
    </row>
    <row r="38" spans="1:12" x14ac:dyDescent="0.2">
      <c r="A38" s="44">
        <v>11</v>
      </c>
      <c r="B38" s="46">
        <v>0.85799999999999998</v>
      </c>
      <c r="C38" s="46">
        <v>0.873</v>
      </c>
      <c r="D38" s="46">
        <v>0.88800000000000001</v>
      </c>
      <c r="E38" s="46">
        <v>0.90300000000000002</v>
      </c>
      <c r="F38" s="46">
        <v>0.91800000000000004</v>
      </c>
      <c r="G38" s="46">
        <v>0.93400000000000005</v>
      </c>
      <c r="H38" s="46">
        <v>0.95</v>
      </c>
      <c r="I38" s="46">
        <v>0.96599999999999997</v>
      </c>
      <c r="J38" s="46">
        <v>0.98199999999999998</v>
      </c>
      <c r="K38" s="46">
        <v>0.999</v>
      </c>
      <c r="L38" s="46"/>
    </row>
  </sheetData>
  <sheetProtection algorithmName="SHA-512" hashValue="EEFoWqXZl/WnLFsEJkVcQvVb0WUMwTEkPDmAh9u3P3TraAKWU3LAudZQS3vgyIyCIg9OCNg8DqKnIBoWHqZaXw==" saltValue="lcu20Gcf/qFXyS8yA7SlMg==" spinCount="100000" sheet="1" objects="1" scenarios="1"/>
  <conditionalFormatting sqref="A6:A21">
    <cfRule type="expression" dxfId="767" priority="1" stopIfTrue="1">
      <formula>MOD(ROW(),2)=0</formula>
    </cfRule>
    <cfRule type="expression" dxfId="766" priority="2" stopIfTrue="1">
      <formula>MOD(ROW(),2)&lt;&gt;0</formula>
    </cfRule>
  </conditionalFormatting>
  <conditionalFormatting sqref="A26:A38">
    <cfRule type="expression" dxfId="765" priority="5" stopIfTrue="1">
      <formula>MOD(ROW(),2)=0</formula>
    </cfRule>
    <cfRule type="expression" dxfId="764" priority="6" stopIfTrue="1">
      <formula>MOD(ROW(),2)&lt;&gt;0</formula>
    </cfRule>
  </conditionalFormatting>
  <conditionalFormatting sqref="B6:L21">
    <cfRule type="expression" dxfId="763" priority="3" stopIfTrue="1">
      <formula>MOD(ROW(),2)=0</formula>
    </cfRule>
    <cfRule type="expression" dxfId="762" priority="4" stopIfTrue="1">
      <formula>MOD(ROW(),2)&lt;&gt;0</formula>
    </cfRule>
  </conditionalFormatting>
  <conditionalFormatting sqref="B26:L38">
    <cfRule type="expression" dxfId="761" priority="7" stopIfTrue="1">
      <formula>MOD(ROW(),2)=0</formula>
    </cfRule>
    <cfRule type="expression" dxfId="760" priority="8" stopIfTrue="1">
      <formula>MOD(ROW(),2)&lt;&gt;0</formula>
    </cfRule>
  </conditionalFormatting>
  <pageMargins left="0.7" right="0.7" top="0.75" bottom="0.75" header="0.3" footer="0.3"/>
  <tableParts count="1">
    <tablePart r:id="rId1"/>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38FC90-007B-4186-8854-427BFA8857F9}">
  <sheetPr codeName="Sheet39"/>
  <dimension ref="A1:G38"/>
  <sheetViews>
    <sheetView showGridLines="0" workbookViewId="0">
      <selection activeCell="A6" sqref="A6"/>
    </sheetView>
  </sheetViews>
  <sheetFormatPr defaultRowHeight="12.75" x14ac:dyDescent="0.2"/>
  <cols>
    <col min="1" max="1" width="31.5703125" customWidth="1"/>
    <col min="2" max="7" width="22.5703125" customWidth="1"/>
  </cols>
  <sheetData>
    <row r="1" spans="1:7" s="1" customFormat="1" ht="20.25" x14ac:dyDescent="0.3">
      <c r="A1" s="2" t="s">
        <v>0</v>
      </c>
    </row>
    <row r="2" spans="1:7" s="1" customFormat="1" ht="15.75" x14ac:dyDescent="0.25">
      <c r="A2" s="30" t="s">
        <v>1</v>
      </c>
      <c r="B2" s="3" t="str">
        <f>wb_title</f>
        <v>PCSPS_EW - Consolidated Factor Spreadsheet</v>
      </c>
    </row>
    <row r="3" spans="1:7" s="1" customFormat="1" ht="15.75" x14ac:dyDescent="0.25">
      <c r="A3" s="30" t="s">
        <v>2</v>
      </c>
      <c r="B3" s="3" t="str">
        <f>TABLE_FACTOR_TYPE_1 &amp; " - x-" &amp; TABLE_SERIES_NUMBER_1</f>
        <v>ERF - x-408</v>
      </c>
    </row>
    <row r="6" spans="1:7" x14ac:dyDescent="0.2">
      <c r="A6" s="41" t="s">
        <v>540</v>
      </c>
      <c r="B6" s="49" t="s">
        <v>541</v>
      </c>
      <c r="C6" s="49"/>
      <c r="D6" s="49"/>
      <c r="E6" s="49"/>
      <c r="F6" s="49"/>
      <c r="G6" s="49"/>
    </row>
    <row r="7" spans="1:7" x14ac:dyDescent="0.2">
      <c r="A7" s="41" t="s">
        <v>542</v>
      </c>
      <c r="B7" s="49" t="s">
        <v>32</v>
      </c>
      <c r="C7" s="49"/>
      <c r="D7" s="49"/>
      <c r="E7" s="49"/>
      <c r="F7" s="49"/>
      <c r="G7" s="49"/>
    </row>
    <row r="8" spans="1:7" x14ac:dyDescent="0.2">
      <c r="A8" s="41" t="s">
        <v>112</v>
      </c>
      <c r="B8" s="49" t="s">
        <v>236</v>
      </c>
      <c r="C8" s="49"/>
      <c r="D8" s="49"/>
      <c r="E8" s="49"/>
      <c r="F8" s="49"/>
      <c r="G8" s="49"/>
    </row>
    <row r="9" spans="1:7" x14ac:dyDescent="0.2">
      <c r="A9" s="41" t="s">
        <v>113</v>
      </c>
      <c r="B9" s="49" t="s">
        <v>219</v>
      </c>
      <c r="C9" s="49"/>
      <c r="D9" s="49"/>
      <c r="E9" s="49"/>
      <c r="F9" s="49"/>
      <c r="G9" s="49"/>
    </row>
    <row r="10" spans="1:7" ht="25.5" x14ac:dyDescent="0.2">
      <c r="A10" s="41" t="s">
        <v>6</v>
      </c>
      <c r="B10" s="49" t="s">
        <v>244</v>
      </c>
      <c r="C10" s="49"/>
      <c r="D10" s="49"/>
      <c r="E10" s="49"/>
      <c r="F10" s="49"/>
      <c r="G10" s="49"/>
    </row>
    <row r="11" spans="1:7" x14ac:dyDescent="0.2">
      <c r="A11" s="41" t="s">
        <v>114</v>
      </c>
      <c r="B11" s="49" t="s">
        <v>165</v>
      </c>
      <c r="C11" s="49"/>
      <c r="D11" s="49"/>
      <c r="E11" s="49"/>
      <c r="F11" s="49"/>
      <c r="G11" s="49"/>
    </row>
    <row r="12" spans="1:7" x14ac:dyDescent="0.2">
      <c r="A12" s="41" t="s">
        <v>115</v>
      </c>
      <c r="B12" s="49" t="s">
        <v>238</v>
      </c>
      <c r="C12" s="49"/>
      <c r="D12" s="49"/>
      <c r="E12" s="49"/>
      <c r="F12" s="49"/>
      <c r="G12" s="49"/>
    </row>
    <row r="13" spans="1:7" x14ac:dyDescent="0.2">
      <c r="A13" s="41" t="s">
        <v>543</v>
      </c>
      <c r="B13" s="49">
        <v>1</v>
      </c>
      <c r="C13" s="49"/>
      <c r="D13" s="49"/>
      <c r="E13" s="49"/>
      <c r="F13" s="49"/>
      <c r="G13" s="49"/>
    </row>
    <row r="14" spans="1:7" x14ac:dyDescent="0.2">
      <c r="A14" s="41" t="s">
        <v>117</v>
      </c>
      <c r="B14" s="49">
        <v>408</v>
      </c>
      <c r="C14" s="49"/>
      <c r="D14" s="49"/>
      <c r="E14" s="49"/>
      <c r="F14" s="49"/>
      <c r="G14" s="49"/>
    </row>
    <row r="15" spans="1:7" x14ac:dyDescent="0.2">
      <c r="A15" s="41" t="s">
        <v>544</v>
      </c>
      <c r="B15" s="49" t="s">
        <v>245</v>
      </c>
      <c r="C15" s="49"/>
      <c r="D15" s="49"/>
      <c r="E15" s="49"/>
      <c r="F15" s="49"/>
      <c r="G15" s="49"/>
    </row>
    <row r="16" spans="1:7" x14ac:dyDescent="0.2">
      <c r="A16" s="41" t="s">
        <v>119</v>
      </c>
      <c r="B16" s="49" t="s">
        <v>246</v>
      </c>
      <c r="C16" s="49"/>
      <c r="D16" s="49"/>
      <c r="E16" s="49"/>
      <c r="F16" s="49"/>
      <c r="G16" s="49"/>
    </row>
    <row r="17" spans="1:7" x14ac:dyDescent="0.2">
      <c r="A17" s="42" t="s">
        <v>545</v>
      </c>
      <c r="B17" s="49"/>
      <c r="C17" s="49"/>
      <c r="D17" s="49"/>
      <c r="E17" s="49"/>
      <c r="F17" s="49"/>
      <c r="G17" s="49"/>
    </row>
    <row r="18" spans="1:7" x14ac:dyDescent="0.2">
      <c r="A18" s="41" t="s">
        <v>121</v>
      </c>
      <c r="B18" s="50">
        <v>45106</v>
      </c>
      <c r="C18" s="50"/>
      <c r="D18" s="50"/>
      <c r="E18" s="50"/>
      <c r="F18" s="50"/>
      <c r="G18" s="50"/>
    </row>
    <row r="19" spans="1:7" x14ac:dyDescent="0.2">
      <c r="A19" s="41" t="s">
        <v>122</v>
      </c>
      <c r="B19" s="49"/>
      <c r="C19" s="49"/>
      <c r="D19" s="49"/>
      <c r="E19" s="49"/>
      <c r="F19" s="49"/>
      <c r="G19" s="49"/>
    </row>
    <row r="20" spans="1:7" x14ac:dyDescent="0.2">
      <c r="A20" s="41" t="s">
        <v>123</v>
      </c>
      <c r="B20" s="49" t="s">
        <v>132</v>
      </c>
      <c r="C20" s="49"/>
      <c r="D20" s="49"/>
      <c r="E20" s="49"/>
      <c r="F20" s="49"/>
      <c r="G20" s="49"/>
    </row>
    <row r="21" spans="1:7" x14ac:dyDescent="0.2">
      <c r="A21" s="41" t="s">
        <v>546</v>
      </c>
      <c r="B21" s="49" t="s">
        <v>46</v>
      </c>
      <c r="C21" s="49"/>
      <c r="D21" s="49"/>
      <c r="E21" s="49"/>
      <c r="F21" s="49"/>
      <c r="G21" s="49"/>
    </row>
    <row r="23" spans="1:7" x14ac:dyDescent="0.2">
      <c r="A23" s="23" t="str">
        <f>HYPERLINK("#'Factor List'!A1", "Back to Factor List")</f>
        <v>Back to Factor List</v>
      </c>
      <c r="B23" s="23" t="str">
        <f>HYPERLINK("#'Assumptions'!A1", "Assumptions")</f>
        <v>Assumptions</v>
      </c>
    </row>
    <row r="26" spans="1:7" s="55" customFormat="1" x14ac:dyDescent="0.2">
      <c r="A26" s="54" t="s">
        <v>594</v>
      </c>
      <c r="B26" s="54">
        <v>50</v>
      </c>
      <c r="C26" s="54">
        <v>51</v>
      </c>
      <c r="D26" s="54">
        <v>52</v>
      </c>
      <c r="E26" s="54">
        <v>53</v>
      </c>
      <c r="F26" s="54">
        <v>54</v>
      </c>
      <c r="G26" s="54">
        <v>55</v>
      </c>
    </row>
    <row r="27" spans="1:7" x14ac:dyDescent="0.2">
      <c r="A27" s="44">
        <v>0</v>
      </c>
      <c r="B27" s="46">
        <v>0.245</v>
      </c>
      <c r="C27" s="46">
        <v>0.19600000000000001</v>
      </c>
      <c r="D27" s="46">
        <v>0.14699999999999999</v>
      </c>
      <c r="E27" s="46">
        <v>9.8000000000000004E-2</v>
      </c>
      <c r="F27" s="46">
        <v>4.8000000000000001E-2</v>
      </c>
      <c r="G27" s="46">
        <v>0</v>
      </c>
    </row>
    <row r="28" spans="1:7" x14ac:dyDescent="0.2">
      <c r="A28" s="44">
        <v>1</v>
      </c>
      <c r="B28" s="46">
        <v>0.24099999999999999</v>
      </c>
      <c r="C28" s="46">
        <v>0.192</v>
      </c>
      <c r="D28" s="46">
        <v>0.14299999999999999</v>
      </c>
      <c r="E28" s="46">
        <v>9.4E-2</v>
      </c>
      <c r="F28" s="46">
        <v>4.3999999999999997E-2</v>
      </c>
      <c r="G28" s="46"/>
    </row>
    <row r="29" spans="1:7" x14ac:dyDescent="0.2">
      <c r="A29" s="44">
        <v>2</v>
      </c>
      <c r="B29" s="46">
        <v>0.23699999999999999</v>
      </c>
      <c r="C29" s="46">
        <v>0.188</v>
      </c>
      <c r="D29" s="46">
        <v>0.13900000000000001</v>
      </c>
      <c r="E29" s="46">
        <v>0.09</v>
      </c>
      <c r="F29" s="46">
        <v>0.04</v>
      </c>
      <c r="G29" s="46"/>
    </row>
    <row r="30" spans="1:7" x14ac:dyDescent="0.2">
      <c r="A30" s="44">
        <v>3</v>
      </c>
      <c r="B30" s="46">
        <v>0.23300000000000001</v>
      </c>
      <c r="C30" s="46">
        <v>0.184</v>
      </c>
      <c r="D30" s="46">
        <v>0.13500000000000001</v>
      </c>
      <c r="E30" s="46">
        <v>8.5000000000000006E-2</v>
      </c>
      <c r="F30" s="46">
        <v>3.5000000000000003E-2</v>
      </c>
      <c r="G30" s="46"/>
    </row>
    <row r="31" spans="1:7" x14ac:dyDescent="0.2">
      <c r="A31" s="44">
        <v>4</v>
      </c>
      <c r="B31" s="46">
        <v>0.22900000000000001</v>
      </c>
      <c r="C31" s="46">
        <v>0.18</v>
      </c>
      <c r="D31" s="46">
        <v>0.13100000000000001</v>
      </c>
      <c r="E31" s="46">
        <v>8.1000000000000003E-2</v>
      </c>
      <c r="F31" s="46">
        <v>3.1E-2</v>
      </c>
      <c r="G31" s="46"/>
    </row>
    <row r="32" spans="1:7" x14ac:dyDescent="0.2">
      <c r="A32" s="44">
        <v>5</v>
      </c>
      <c r="B32" s="46">
        <v>0.22500000000000001</v>
      </c>
      <c r="C32" s="46">
        <v>0.17599999999999999</v>
      </c>
      <c r="D32" s="46">
        <v>0.127</v>
      </c>
      <c r="E32" s="46">
        <v>7.6999999999999999E-2</v>
      </c>
      <c r="F32" s="46">
        <v>2.7E-2</v>
      </c>
      <c r="G32" s="46"/>
    </row>
    <row r="33" spans="1:7" x14ac:dyDescent="0.2">
      <c r="A33" s="44">
        <v>6</v>
      </c>
      <c r="B33" s="46">
        <v>0.22</v>
      </c>
      <c r="C33" s="46">
        <v>0.17100000000000001</v>
      </c>
      <c r="D33" s="46">
        <v>0.122</v>
      </c>
      <c r="E33" s="46">
        <v>7.2999999999999995E-2</v>
      </c>
      <c r="F33" s="46">
        <v>2.3E-2</v>
      </c>
      <c r="G33" s="46"/>
    </row>
    <row r="34" spans="1:7" x14ac:dyDescent="0.2">
      <c r="A34" s="44">
        <v>7</v>
      </c>
      <c r="B34" s="46">
        <v>0.216</v>
      </c>
      <c r="C34" s="46">
        <v>0.16700000000000001</v>
      </c>
      <c r="D34" s="46">
        <v>0.11799999999999999</v>
      </c>
      <c r="E34" s="46">
        <v>6.9000000000000006E-2</v>
      </c>
      <c r="F34" s="46">
        <v>1.9E-2</v>
      </c>
      <c r="G34" s="46"/>
    </row>
    <row r="35" spans="1:7" x14ac:dyDescent="0.2">
      <c r="A35" s="44">
        <v>8</v>
      </c>
      <c r="B35" s="46">
        <v>0.21199999999999999</v>
      </c>
      <c r="C35" s="46">
        <v>0.16300000000000001</v>
      </c>
      <c r="D35" s="46">
        <v>0.114</v>
      </c>
      <c r="E35" s="46">
        <v>6.5000000000000002E-2</v>
      </c>
      <c r="F35" s="46">
        <v>1.4999999999999999E-2</v>
      </c>
      <c r="G35" s="46"/>
    </row>
    <row r="36" spans="1:7" x14ac:dyDescent="0.2">
      <c r="A36" s="44">
        <v>9</v>
      </c>
      <c r="B36" s="46">
        <v>0.20799999999999999</v>
      </c>
      <c r="C36" s="46">
        <v>0.159</v>
      </c>
      <c r="D36" s="46">
        <v>0.11</v>
      </c>
      <c r="E36" s="46">
        <v>0.06</v>
      </c>
      <c r="F36" s="46">
        <v>0.01</v>
      </c>
      <c r="G36" s="46"/>
    </row>
    <row r="37" spans="1:7" x14ac:dyDescent="0.2">
      <c r="A37" s="44">
        <v>10</v>
      </c>
      <c r="B37" s="46">
        <v>0.20399999999999999</v>
      </c>
      <c r="C37" s="46">
        <v>0.155</v>
      </c>
      <c r="D37" s="46">
        <v>0.106</v>
      </c>
      <c r="E37" s="46">
        <v>5.6000000000000001E-2</v>
      </c>
      <c r="F37" s="46">
        <v>6.0000000000000001E-3</v>
      </c>
      <c r="G37" s="46"/>
    </row>
    <row r="38" spans="1:7" x14ac:dyDescent="0.2">
      <c r="A38" s="44">
        <v>11</v>
      </c>
      <c r="B38" s="46">
        <v>0.2</v>
      </c>
      <c r="C38" s="46">
        <v>0.151</v>
      </c>
      <c r="D38" s="46">
        <v>0.10199999999999999</v>
      </c>
      <c r="E38" s="46">
        <v>5.1999999999999998E-2</v>
      </c>
      <c r="F38" s="46">
        <v>2E-3</v>
      </c>
      <c r="G38" s="46"/>
    </row>
  </sheetData>
  <sheetProtection algorithmName="SHA-512" hashValue="pCzM6mANYQNhuBW4lhRdibUBWzYt7vVgJ1he21E/moSFIsaZYcLVwFD1QUxGpbvLiTs8goFrzZdzE89I93HZ8g==" saltValue="+enxs6X9AlKPVgjkSy0GCQ==" spinCount="100000" sheet="1" objects="1" scenarios="1"/>
  <conditionalFormatting sqref="A6:A21">
    <cfRule type="expression" dxfId="759" priority="1" stopIfTrue="1">
      <formula>MOD(ROW(),2)=0</formula>
    </cfRule>
    <cfRule type="expression" dxfId="758" priority="2" stopIfTrue="1">
      <formula>MOD(ROW(),2)&lt;&gt;0</formula>
    </cfRule>
  </conditionalFormatting>
  <conditionalFormatting sqref="A26:A38">
    <cfRule type="expression" dxfId="757" priority="5" stopIfTrue="1">
      <formula>MOD(ROW(),2)=0</formula>
    </cfRule>
    <cfRule type="expression" dxfId="756" priority="6" stopIfTrue="1">
      <formula>MOD(ROW(),2)&lt;&gt;0</formula>
    </cfRule>
  </conditionalFormatting>
  <conditionalFormatting sqref="B6:G21">
    <cfRule type="expression" dxfId="755" priority="3" stopIfTrue="1">
      <formula>MOD(ROW(),2)=0</formula>
    </cfRule>
    <cfRule type="expression" dxfId="754" priority="4" stopIfTrue="1">
      <formula>MOD(ROW(),2)&lt;&gt;0</formula>
    </cfRule>
  </conditionalFormatting>
  <conditionalFormatting sqref="B26:G38">
    <cfRule type="expression" dxfId="753" priority="7" stopIfTrue="1">
      <formula>MOD(ROW(),2)=0</formula>
    </cfRule>
    <cfRule type="expression" dxfId="752" priority="8" stopIfTrue="1">
      <formula>MOD(ROW(),2)&lt;&gt;0</formula>
    </cfRule>
  </conditionalFormatting>
  <pageMargins left="0.7" right="0.7" top="0.75" bottom="0.75" header="0.3" footer="0.3"/>
  <tableParts count="1">
    <tablePart r:id="rId1"/>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3F3F4-42F2-45EA-B871-38D29916EAF5}">
  <sheetPr codeName="Sheet40"/>
  <dimension ref="A1:P38"/>
  <sheetViews>
    <sheetView showGridLines="0" workbookViewId="0">
      <selection activeCell="A6" sqref="A6"/>
    </sheetView>
  </sheetViews>
  <sheetFormatPr defaultRowHeight="12.75" x14ac:dyDescent="0.2"/>
  <cols>
    <col min="1" max="1" width="31.5703125" customWidth="1"/>
    <col min="2" max="7" width="22.5703125" customWidth="1"/>
    <col min="10" max="10" width="31.5703125" customWidth="1"/>
    <col min="11" max="16" width="22.5703125" customWidth="1"/>
  </cols>
  <sheetData>
    <row r="1" spans="1:16" s="1" customFormat="1" ht="20.25" x14ac:dyDescent="0.3">
      <c r="A1" s="2" t="s">
        <v>0</v>
      </c>
    </row>
    <row r="2" spans="1:16" s="1" customFormat="1" ht="15.75" x14ac:dyDescent="0.25">
      <c r="A2" s="30" t="s">
        <v>1</v>
      </c>
      <c r="B2" s="3" t="str">
        <f>wb_title</f>
        <v>PCSPS_EW - Consolidated Factor Spreadsheet</v>
      </c>
    </row>
    <row r="3" spans="1:16" s="1" customFormat="1" ht="15.75" x14ac:dyDescent="0.25">
      <c r="A3" s="30" t="s">
        <v>2</v>
      </c>
      <c r="B3" s="3" t="str">
        <f>TABLE_FACTOR_TYPE_1 &amp; " - x-" &amp; TABLE_SERIES_NUMBER_1</f>
        <v>ERF - x-409</v>
      </c>
    </row>
    <row r="6" spans="1:16" x14ac:dyDescent="0.2">
      <c r="A6" s="41" t="s">
        <v>540</v>
      </c>
      <c r="B6" s="49" t="s">
        <v>541</v>
      </c>
      <c r="C6" s="49"/>
      <c r="D6" s="49"/>
      <c r="E6" s="49"/>
      <c r="F6" s="49"/>
      <c r="G6" s="49"/>
      <c r="J6" s="41" t="s">
        <v>540</v>
      </c>
      <c r="K6" s="49" t="s">
        <v>541</v>
      </c>
      <c r="L6" s="49"/>
      <c r="M6" s="49"/>
      <c r="N6" s="49"/>
      <c r="O6" s="49"/>
      <c r="P6" s="49"/>
    </row>
    <row r="7" spans="1:16" x14ac:dyDescent="0.2">
      <c r="A7" s="41" t="s">
        <v>542</v>
      </c>
      <c r="B7" s="49" t="s">
        <v>32</v>
      </c>
      <c r="C7" s="49"/>
      <c r="D7" s="49"/>
      <c r="E7" s="49"/>
      <c r="F7" s="49"/>
      <c r="G7" s="49"/>
      <c r="J7" s="41" t="s">
        <v>542</v>
      </c>
      <c r="K7" s="49" t="s">
        <v>32</v>
      </c>
      <c r="L7" s="49"/>
      <c r="M7" s="49"/>
      <c r="N7" s="49"/>
      <c r="O7" s="49"/>
      <c r="P7" s="49"/>
    </row>
    <row r="8" spans="1:16" x14ac:dyDescent="0.2">
      <c r="A8" s="41" t="s">
        <v>112</v>
      </c>
      <c r="B8" s="49" t="s">
        <v>156</v>
      </c>
      <c r="C8" s="49"/>
      <c r="D8" s="49"/>
      <c r="E8" s="49"/>
      <c r="F8" s="49"/>
      <c r="G8" s="49"/>
      <c r="J8" s="41" t="s">
        <v>112</v>
      </c>
      <c r="K8" s="49" t="s">
        <v>156</v>
      </c>
      <c r="L8" s="49"/>
      <c r="M8" s="49"/>
      <c r="N8" s="49"/>
      <c r="O8" s="49"/>
      <c r="P8" s="49"/>
    </row>
    <row r="9" spans="1:16" x14ac:dyDescent="0.2">
      <c r="A9" s="41" t="s">
        <v>113</v>
      </c>
      <c r="B9" s="49" t="s">
        <v>219</v>
      </c>
      <c r="C9" s="49"/>
      <c r="D9" s="49"/>
      <c r="E9" s="49"/>
      <c r="F9" s="49"/>
      <c r="G9" s="49"/>
      <c r="J9" s="41" t="s">
        <v>113</v>
      </c>
      <c r="K9" s="49" t="s">
        <v>219</v>
      </c>
      <c r="L9" s="49"/>
      <c r="M9" s="49"/>
      <c r="N9" s="49"/>
      <c r="O9" s="49"/>
      <c r="P9" s="49"/>
    </row>
    <row r="10" spans="1:16" ht="25.5" x14ac:dyDescent="0.2">
      <c r="A10" s="41" t="s">
        <v>6</v>
      </c>
      <c r="B10" s="49" t="s">
        <v>247</v>
      </c>
      <c r="C10" s="49"/>
      <c r="D10" s="49"/>
      <c r="E10" s="49"/>
      <c r="F10" s="49"/>
      <c r="G10" s="49"/>
      <c r="J10" s="41" t="s">
        <v>6</v>
      </c>
      <c r="K10" s="49" t="s">
        <v>247</v>
      </c>
      <c r="L10" s="49"/>
      <c r="M10" s="49"/>
      <c r="N10" s="49"/>
      <c r="O10" s="49"/>
      <c r="P10" s="49"/>
    </row>
    <row r="11" spans="1:16" x14ac:dyDescent="0.2">
      <c r="A11" s="41" t="s">
        <v>114</v>
      </c>
      <c r="B11" s="49" t="s">
        <v>165</v>
      </c>
      <c r="C11" s="49"/>
      <c r="D11" s="49"/>
      <c r="E11" s="49"/>
      <c r="F11" s="49"/>
      <c r="G11" s="49"/>
      <c r="J11" s="41" t="s">
        <v>114</v>
      </c>
      <c r="K11" s="49" t="s">
        <v>165</v>
      </c>
      <c r="L11" s="49"/>
      <c r="M11" s="49"/>
      <c r="N11" s="49"/>
      <c r="O11" s="49"/>
      <c r="P11" s="49"/>
    </row>
    <row r="12" spans="1:16" x14ac:dyDescent="0.2">
      <c r="A12" s="41" t="s">
        <v>115</v>
      </c>
      <c r="B12" s="49" t="s">
        <v>238</v>
      </c>
      <c r="C12" s="49"/>
      <c r="D12" s="49"/>
      <c r="E12" s="49"/>
      <c r="F12" s="49"/>
      <c r="G12" s="49"/>
      <c r="J12" s="41" t="s">
        <v>115</v>
      </c>
      <c r="K12" s="49" t="s">
        <v>238</v>
      </c>
      <c r="L12" s="49"/>
      <c r="M12" s="49"/>
      <c r="N12" s="49"/>
      <c r="O12" s="49"/>
      <c r="P12" s="49"/>
    </row>
    <row r="13" spans="1:16" x14ac:dyDescent="0.2">
      <c r="A13" s="41" t="s">
        <v>543</v>
      </c>
      <c r="B13" s="49">
        <v>1</v>
      </c>
      <c r="C13" s="49"/>
      <c r="D13" s="49"/>
      <c r="E13" s="49"/>
      <c r="F13" s="49"/>
      <c r="G13" s="49"/>
      <c r="J13" s="41" t="s">
        <v>543</v>
      </c>
      <c r="K13" s="49">
        <v>1</v>
      </c>
      <c r="L13" s="49"/>
      <c r="M13" s="49"/>
      <c r="N13" s="49"/>
      <c r="O13" s="49"/>
      <c r="P13" s="49"/>
    </row>
    <row r="14" spans="1:16" x14ac:dyDescent="0.2">
      <c r="A14" s="41" t="s">
        <v>117</v>
      </c>
      <c r="B14" s="49">
        <v>409</v>
      </c>
      <c r="C14" s="49"/>
      <c r="D14" s="49"/>
      <c r="E14" s="49"/>
      <c r="F14" s="49"/>
      <c r="G14" s="49"/>
      <c r="J14" s="41" t="s">
        <v>117</v>
      </c>
      <c r="K14" s="49">
        <v>409</v>
      </c>
      <c r="L14" s="49"/>
      <c r="M14" s="49"/>
      <c r="N14" s="49"/>
      <c r="O14" s="49"/>
      <c r="P14" s="49"/>
    </row>
    <row r="15" spans="1:16" x14ac:dyDescent="0.2">
      <c r="A15" s="41" t="s">
        <v>544</v>
      </c>
      <c r="B15" s="49" t="s">
        <v>248</v>
      </c>
      <c r="C15" s="49"/>
      <c r="D15" s="49"/>
      <c r="E15" s="49"/>
      <c r="F15" s="49"/>
      <c r="G15" s="49"/>
      <c r="J15" s="41" t="s">
        <v>544</v>
      </c>
      <c r="K15" s="49" t="s">
        <v>250</v>
      </c>
      <c r="L15" s="49"/>
      <c r="M15" s="49"/>
      <c r="N15" s="49"/>
      <c r="O15" s="49"/>
      <c r="P15" s="49"/>
    </row>
    <row r="16" spans="1:16" x14ac:dyDescent="0.2">
      <c r="A16" s="41" t="s">
        <v>119</v>
      </c>
      <c r="B16" s="49" t="s">
        <v>249</v>
      </c>
      <c r="C16" s="49"/>
      <c r="D16" s="49"/>
      <c r="E16" s="49"/>
      <c r="F16" s="49"/>
      <c r="G16" s="49"/>
      <c r="J16" s="41" t="s">
        <v>119</v>
      </c>
      <c r="K16" s="49" t="s">
        <v>251</v>
      </c>
      <c r="L16" s="49"/>
      <c r="M16" s="49"/>
      <c r="N16" s="49"/>
      <c r="O16" s="49"/>
      <c r="P16" s="49"/>
    </row>
    <row r="17" spans="1:16" x14ac:dyDescent="0.2">
      <c r="A17" s="42" t="s">
        <v>545</v>
      </c>
      <c r="B17" s="49"/>
      <c r="C17" s="49"/>
      <c r="D17" s="49"/>
      <c r="E17" s="49"/>
      <c r="F17" s="49"/>
      <c r="G17" s="49"/>
      <c r="J17" s="42" t="s">
        <v>545</v>
      </c>
      <c r="K17" s="49"/>
      <c r="L17" s="49"/>
      <c r="M17" s="49"/>
      <c r="N17" s="49"/>
      <c r="O17" s="49"/>
      <c r="P17" s="49"/>
    </row>
    <row r="18" spans="1:16" x14ac:dyDescent="0.2">
      <c r="A18" s="41" t="s">
        <v>121</v>
      </c>
      <c r="B18" s="50">
        <v>45106</v>
      </c>
      <c r="C18" s="50"/>
      <c r="D18" s="50"/>
      <c r="E18" s="50"/>
      <c r="F18" s="50"/>
      <c r="G18" s="50"/>
      <c r="J18" s="41" t="s">
        <v>121</v>
      </c>
      <c r="K18" s="50">
        <v>45106</v>
      </c>
      <c r="L18" s="50"/>
      <c r="M18" s="50"/>
      <c r="N18" s="50"/>
      <c r="O18" s="50"/>
      <c r="P18" s="50"/>
    </row>
    <row r="19" spans="1:16" x14ac:dyDescent="0.2">
      <c r="A19" s="41" t="s">
        <v>122</v>
      </c>
      <c r="B19" s="49"/>
      <c r="C19" s="49"/>
      <c r="D19" s="49"/>
      <c r="E19" s="49"/>
      <c r="F19" s="49"/>
      <c r="G19" s="49"/>
      <c r="J19" s="41" t="s">
        <v>122</v>
      </c>
      <c r="K19" s="49"/>
      <c r="L19" s="49"/>
      <c r="M19" s="49"/>
      <c r="N19" s="49"/>
      <c r="O19" s="49"/>
      <c r="P19" s="49"/>
    </row>
    <row r="20" spans="1:16" x14ac:dyDescent="0.2">
      <c r="A20" s="41" t="s">
        <v>123</v>
      </c>
      <c r="B20" s="49" t="s">
        <v>132</v>
      </c>
      <c r="C20" s="49"/>
      <c r="D20" s="49"/>
      <c r="E20" s="49"/>
      <c r="F20" s="49"/>
      <c r="G20" s="49"/>
      <c r="J20" s="41" t="s">
        <v>123</v>
      </c>
      <c r="K20" s="49" t="s">
        <v>132</v>
      </c>
      <c r="L20" s="49"/>
      <c r="M20" s="49"/>
      <c r="N20" s="49"/>
      <c r="O20" s="49"/>
      <c r="P20" s="49"/>
    </row>
    <row r="21" spans="1:16" x14ac:dyDescent="0.2">
      <c r="A21" s="41" t="s">
        <v>546</v>
      </c>
      <c r="B21" s="49" t="s">
        <v>46</v>
      </c>
      <c r="C21" s="49"/>
      <c r="D21" s="49"/>
      <c r="E21" s="49"/>
      <c r="F21" s="49"/>
      <c r="G21" s="49"/>
      <c r="J21" s="41" t="s">
        <v>546</v>
      </c>
      <c r="K21" s="49" t="s">
        <v>46</v>
      </c>
      <c r="L21" s="49"/>
      <c r="M21" s="49"/>
      <c r="N21" s="49"/>
      <c r="O21" s="49"/>
      <c r="P21" s="49"/>
    </row>
    <row r="23" spans="1:16" x14ac:dyDescent="0.2">
      <c r="A23" s="23" t="str">
        <f>HYPERLINK("#'Factor List'!A1", "Back to Factor List")</f>
        <v>Back to Factor List</v>
      </c>
      <c r="B23" s="23" t="str">
        <f>HYPERLINK("#'Assumptions'!A1", "Assumptions")</f>
        <v>Assumptions</v>
      </c>
    </row>
    <row r="26" spans="1:16" s="55" customFormat="1" x14ac:dyDescent="0.2">
      <c r="A26" s="54" t="s">
        <v>594</v>
      </c>
      <c r="B26" s="54">
        <v>50</v>
      </c>
      <c r="C26" s="54">
        <v>51</v>
      </c>
      <c r="D26" s="54">
        <v>52</v>
      </c>
      <c r="E26" s="54">
        <v>53</v>
      </c>
      <c r="F26" s="54">
        <v>54</v>
      </c>
      <c r="G26" s="54">
        <v>55</v>
      </c>
      <c r="J26" s="54" t="s">
        <v>594</v>
      </c>
      <c r="K26" s="54">
        <v>50</v>
      </c>
      <c r="L26" s="54">
        <v>51</v>
      </c>
      <c r="M26" s="54">
        <v>52</v>
      </c>
      <c r="N26" s="54">
        <v>53</v>
      </c>
      <c r="O26" s="54">
        <v>54</v>
      </c>
      <c r="P26" s="54">
        <v>55</v>
      </c>
    </row>
    <row r="27" spans="1:16" x14ac:dyDescent="0.2">
      <c r="A27" s="44">
        <v>0</v>
      </c>
      <c r="B27" s="46">
        <v>0.19600000000000001</v>
      </c>
      <c r="C27" s="46">
        <v>0.157</v>
      </c>
      <c r="D27" s="46">
        <v>0.11700000000000001</v>
      </c>
      <c r="E27" s="46">
        <v>7.8E-2</v>
      </c>
      <c r="F27" s="46">
        <v>3.7999999999999999E-2</v>
      </c>
      <c r="G27" s="46">
        <v>0</v>
      </c>
      <c r="J27" s="44">
        <v>0</v>
      </c>
      <c r="K27" s="46">
        <v>0.98599999999999999</v>
      </c>
      <c r="L27" s="46">
        <v>1.006</v>
      </c>
      <c r="M27" s="46">
        <v>1.026</v>
      </c>
      <c r="N27" s="46">
        <v>1.0469999999999999</v>
      </c>
      <c r="O27" s="46">
        <v>1.0680000000000001</v>
      </c>
      <c r="P27" s="46">
        <v>1.0880000000000001</v>
      </c>
    </row>
    <row r="28" spans="1:16" x14ac:dyDescent="0.2">
      <c r="A28" s="44">
        <v>1</v>
      </c>
      <c r="B28" s="46">
        <v>0.193</v>
      </c>
      <c r="C28" s="46">
        <v>0.154</v>
      </c>
      <c r="D28" s="46">
        <v>0.114</v>
      </c>
      <c r="E28" s="46">
        <v>7.4999999999999997E-2</v>
      </c>
      <c r="F28" s="46">
        <v>3.5000000000000003E-2</v>
      </c>
      <c r="G28" s="46"/>
      <c r="J28" s="44">
        <v>1</v>
      </c>
      <c r="K28" s="46">
        <v>0.98799999999999999</v>
      </c>
      <c r="L28" s="46">
        <v>1.008</v>
      </c>
      <c r="M28" s="46">
        <v>1.028</v>
      </c>
      <c r="N28" s="46">
        <v>1.0489999999999999</v>
      </c>
      <c r="O28" s="46">
        <v>1.07</v>
      </c>
      <c r="P28" s="46"/>
    </row>
    <row r="29" spans="1:16" x14ac:dyDescent="0.2">
      <c r="A29" s="44">
        <v>2</v>
      </c>
      <c r="B29" s="46">
        <v>0.19</v>
      </c>
      <c r="C29" s="46">
        <v>0.151</v>
      </c>
      <c r="D29" s="46">
        <v>0.111</v>
      </c>
      <c r="E29" s="46">
        <v>7.1999999999999995E-2</v>
      </c>
      <c r="F29" s="46">
        <v>3.2000000000000001E-2</v>
      </c>
      <c r="G29" s="46"/>
      <c r="J29" s="44">
        <v>2</v>
      </c>
      <c r="K29" s="46">
        <v>0.98899999999999999</v>
      </c>
      <c r="L29" s="46">
        <v>1.0089999999999999</v>
      </c>
      <c r="M29" s="46">
        <v>1.0289999999999999</v>
      </c>
      <c r="N29" s="46">
        <v>1.05</v>
      </c>
      <c r="O29" s="46">
        <v>1.071</v>
      </c>
      <c r="P29" s="46"/>
    </row>
    <row r="30" spans="1:16" x14ac:dyDescent="0.2">
      <c r="A30" s="44">
        <v>3</v>
      </c>
      <c r="B30" s="46">
        <v>0.187</v>
      </c>
      <c r="C30" s="46">
        <v>0.14699999999999999</v>
      </c>
      <c r="D30" s="46">
        <v>0.108</v>
      </c>
      <c r="E30" s="46">
        <v>6.8000000000000005E-2</v>
      </c>
      <c r="F30" s="46">
        <v>2.8000000000000001E-2</v>
      </c>
      <c r="G30" s="46"/>
      <c r="J30" s="44">
        <v>3</v>
      </c>
      <c r="K30" s="46">
        <v>0.99099999999999999</v>
      </c>
      <c r="L30" s="46">
        <v>1.0109999999999999</v>
      </c>
      <c r="M30" s="46">
        <v>1.0309999999999999</v>
      </c>
      <c r="N30" s="46">
        <v>1.052</v>
      </c>
      <c r="O30" s="46">
        <v>1.073</v>
      </c>
      <c r="P30" s="46"/>
    </row>
    <row r="31" spans="1:16" x14ac:dyDescent="0.2">
      <c r="A31" s="44">
        <v>4</v>
      </c>
      <c r="B31" s="46">
        <v>0.183</v>
      </c>
      <c r="C31" s="46">
        <v>0.14399999999999999</v>
      </c>
      <c r="D31" s="46">
        <v>0.104</v>
      </c>
      <c r="E31" s="46">
        <v>6.5000000000000002E-2</v>
      </c>
      <c r="F31" s="46">
        <v>2.5000000000000001E-2</v>
      </c>
      <c r="G31" s="46"/>
      <c r="J31" s="44">
        <v>4</v>
      </c>
      <c r="K31" s="46">
        <v>0.99299999999999999</v>
      </c>
      <c r="L31" s="46">
        <v>1.0129999999999999</v>
      </c>
      <c r="M31" s="46">
        <v>1.0329999999999999</v>
      </c>
      <c r="N31" s="46">
        <v>1.054</v>
      </c>
      <c r="O31" s="46">
        <v>1.075</v>
      </c>
      <c r="P31" s="46"/>
    </row>
    <row r="32" spans="1:16" x14ac:dyDescent="0.2">
      <c r="A32" s="44">
        <v>5</v>
      </c>
      <c r="B32" s="46">
        <v>0.18</v>
      </c>
      <c r="C32" s="46">
        <v>0.14099999999999999</v>
      </c>
      <c r="D32" s="46">
        <v>0.10100000000000001</v>
      </c>
      <c r="E32" s="46">
        <v>6.2E-2</v>
      </c>
      <c r="F32" s="46">
        <v>2.1999999999999999E-2</v>
      </c>
      <c r="G32" s="46"/>
      <c r="J32" s="44">
        <v>5</v>
      </c>
      <c r="K32" s="46">
        <v>0.99399999999999999</v>
      </c>
      <c r="L32" s="46">
        <v>1.014</v>
      </c>
      <c r="M32" s="46">
        <v>1.0349999999999999</v>
      </c>
      <c r="N32" s="46">
        <v>1.056</v>
      </c>
      <c r="O32" s="46">
        <v>1.077</v>
      </c>
      <c r="P32" s="46"/>
    </row>
    <row r="33" spans="1:16" x14ac:dyDescent="0.2">
      <c r="A33" s="44">
        <v>6</v>
      </c>
      <c r="B33" s="46">
        <v>0.17699999999999999</v>
      </c>
      <c r="C33" s="46">
        <v>0.13700000000000001</v>
      </c>
      <c r="D33" s="46">
        <v>9.8000000000000004E-2</v>
      </c>
      <c r="E33" s="46">
        <v>5.8000000000000003E-2</v>
      </c>
      <c r="F33" s="46">
        <v>1.7999999999999999E-2</v>
      </c>
      <c r="G33" s="46"/>
      <c r="J33" s="44">
        <v>6</v>
      </c>
      <c r="K33" s="46">
        <v>0.996</v>
      </c>
      <c r="L33" s="46">
        <v>1.016</v>
      </c>
      <c r="M33" s="46">
        <v>1.036</v>
      </c>
      <c r="N33" s="46">
        <v>1.0569999999999999</v>
      </c>
      <c r="O33" s="46">
        <v>1.0780000000000001</v>
      </c>
      <c r="P33" s="46"/>
    </row>
    <row r="34" spans="1:16" x14ac:dyDescent="0.2">
      <c r="A34" s="44">
        <v>7</v>
      </c>
      <c r="B34" s="46">
        <v>0.17399999999999999</v>
      </c>
      <c r="C34" s="46">
        <v>0.13400000000000001</v>
      </c>
      <c r="D34" s="46">
        <v>9.5000000000000001E-2</v>
      </c>
      <c r="E34" s="46">
        <v>5.5E-2</v>
      </c>
      <c r="F34" s="46">
        <v>1.4999999999999999E-2</v>
      </c>
      <c r="G34" s="46"/>
      <c r="J34" s="44">
        <v>7</v>
      </c>
      <c r="K34" s="46">
        <v>0.998</v>
      </c>
      <c r="L34" s="46">
        <v>1.018</v>
      </c>
      <c r="M34" s="46">
        <v>1.038</v>
      </c>
      <c r="N34" s="46">
        <v>1.0589999999999999</v>
      </c>
      <c r="O34" s="46">
        <v>1.08</v>
      </c>
      <c r="P34" s="46"/>
    </row>
    <row r="35" spans="1:16" x14ac:dyDescent="0.2">
      <c r="A35" s="44">
        <v>8</v>
      </c>
      <c r="B35" s="46">
        <v>0.17</v>
      </c>
      <c r="C35" s="46">
        <v>0.13100000000000001</v>
      </c>
      <c r="D35" s="46">
        <v>9.0999999999999998E-2</v>
      </c>
      <c r="E35" s="46">
        <v>5.1999999999999998E-2</v>
      </c>
      <c r="F35" s="46">
        <v>1.2E-2</v>
      </c>
      <c r="G35" s="46"/>
      <c r="J35" s="44">
        <v>8</v>
      </c>
      <c r="K35" s="46">
        <v>0.999</v>
      </c>
      <c r="L35" s="46">
        <v>1.0189999999999999</v>
      </c>
      <c r="M35" s="46">
        <v>1.04</v>
      </c>
      <c r="N35" s="46">
        <v>1.0609999999999999</v>
      </c>
      <c r="O35" s="46">
        <v>1.0820000000000001</v>
      </c>
      <c r="P35" s="46"/>
    </row>
    <row r="36" spans="1:16" x14ac:dyDescent="0.2">
      <c r="A36" s="44">
        <v>9</v>
      </c>
      <c r="B36" s="46">
        <v>0.16700000000000001</v>
      </c>
      <c r="C36" s="46">
        <v>0.127</v>
      </c>
      <c r="D36" s="46">
        <v>8.7999999999999995E-2</v>
      </c>
      <c r="E36" s="46">
        <v>4.8000000000000001E-2</v>
      </c>
      <c r="F36" s="46">
        <v>8.0000000000000002E-3</v>
      </c>
      <c r="G36" s="46"/>
      <c r="J36" s="44">
        <v>9</v>
      </c>
      <c r="K36" s="46">
        <v>1.0009999999999999</v>
      </c>
      <c r="L36" s="46">
        <v>1.0209999999999999</v>
      </c>
      <c r="M36" s="46">
        <v>1.042</v>
      </c>
      <c r="N36" s="46">
        <v>1.0629999999999999</v>
      </c>
      <c r="O36" s="46">
        <v>1.0840000000000001</v>
      </c>
      <c r="P36" s="46"/>
    </row>
    <row r="37" spans="1:16" x14ac:dyDescent="0.2">
      <c r="A37" s="44">
        <v>10</v>
      </c>
      <c r="B37" s="46">
        <v>0.16400000000000001</v>
      </c>
      <c r="C37" s="46">
        <v>0.124</v>
      </c>
      <c r="D37" s="46">
        <v>8.5000000000000006E-2</v>
      </c>
      <c r="E37" s="46">
        <v>4.4999999999999998E-2</v>
      </c>
      <c r="F37" s="46">
        <v>5.0000000000000001E-3</v>
      </c>
      <c r="G37" s="46"/>
      <c r="J37" s="44">
        <v>10</v>
      </c>
      <c r="K37" s="46">
        <v>1.0029999999999999</v>
      </c>
      <c r="L37" s="46">
        <v>1.0229999999999999</v>
      </c>
      <c r="M37" s="46">
        <v>1.0429999999999999</v>
      </c>
      <c r="N37" s="46">
        <v>1.0640000000000001</v>
      </c>
      <c r="O37" s="46">
        <v>1.085</v>
      </c>
      <c r="P37" s="46"/>
    </row>
    <row r="38" spans="1:16" x14ac:dyDescent="0.2">
      <c r="A38" s="44">
        <v>11</v>
      </c>
      <c r="B38" s="46">
        <v>0.161</v>
      </c>
      <c r="C38" s="46">
        <v>0.121</v>
      </c>
      <c r="D38" s="46">
        <v>8.2000000000000003E-2</v>
      </c>
      <c r="E38" s="46">
        <v>4.2000000000000003E-2</v>
      </c>
      <c r="F38" s="46">
        <v>2E-3</v>
      </c>
      <c r="G38" s="46"/>
      <c r="J38" s="44">
        <v>11</v>
      </c>
      <c r="K38" s="46">
        <v>1.004</v>
      </c>
      <c r="L38" s="46">
        <v>1.024</v>
      </c>
      <c r="M38" s="46">
        <v>1.0449999999999999</v>
      </c>
      <c r="N38" s="46">
        <v>1.0660000000000001</v>
      </c>
      <c r="O38" s="46">
        <v>1.087</v>
      </c>
      <c r="P38" s="46"/>
    </row>
  </sheetData>
  <sheetProtection algorithmName="SHA-512" hashValue="tdyFPo9bBCsh5WJaS5NaUT17xFdL/N9bSTgo0j7Ue1pTV4vyzwJaQ77/he7Kzv15RIN6irEbpkEe6ua4hu5mkw==" saltValue="Daxz8q3bcC780SN5WxnmbA==" spinCount="100000" sheet="1" objects="1" scenarios="1"/>
  <conditionalFormatting sqref="A6:A21">
    <cfRule type="expression" dxfId="751" priority="5" stopIfTrue="1">
      <formula>MOD(ROW(),2)=0</formula>
    </cfRule>
    <cfRule type="expression" dxfId="750" priority="6" stopIfTrue="1">
      <formula>MOD(ROW(),2)&lt;&gt;0</formula>
    </cfRule>
  </conditionalFormatting>
  <conditionalFormatting sqref="A26:A38">
    <cfRule type="expression" dxfId="749" priority="9" stopIfTrue="1">
      <formula>MOD(ROW(),2)=0</formula>
    </cfRule>
    <cfRule type="expression" dxfId="748" priority="10" stopIfTrue="1">
      <formula>MOD(ROW(),2)&lt;&gt;0</formula>
    </cfRule>
  </conditionalFormatting>
  <conditionalFormatting sqref="B6:G21">
    <cfRule type="expression" dxfId="747" priority="7" stopIfTrue="1">
      <formula>MOD(ROW(),2)=0</formula>
    </cfRule>
    <cfRule type="expression" dxfId="746" priority="8" stopIfTrue="1">
      <formula>MOD(ROW(),2)&lt;&gt;0</formula>
    </cfRule>
  </conditionalFormatting>
  <conditionalFormatting sqref="B26:G38">
    <cfRule type="expression" dxfId="745" priority="11" stopIfTrue="1">
      <formula>MOD(ROW(),2)=0</formula>
    </cfRule>
    <cfRule type="expression" dxfId="744" priority="12" stopIfTrue="1">
      <formula>MOD(ROW(),2)&lt;&gt;0</formula>
    </cfRule>
  </conditionalFormatting>
  <conditionalFormatting sqref="J6:J21">
    <cfRule type="expression" dxfId="743" priority="13" stopIfTrue="1">
      <formula>MOD(ROW(),2)=0</formula>
    </cfRule>
    <cfRule type="expression" dxfId="742" priority="14" stopIfTrue="1">
      <formula>MOD(ROW(),2)&lt;&gt;0</formula>
    </cfRule>
  </conditionalFormatting>
  <conditionalFormatting sqref="J26:J38">
    <cfRule type="expression" dxfId="741" priority="17" stopIfTrue="1">
      <formula>MOD(ROW(),2)=0</formula>
    </cfRule>
    <cfRule type="expression" dxfId="740" priority="18" stopIfTrue="1">
      <formula>MOD(ROW(),2)&lt;&gt;0</formula>
    </cfRule>
  </conditionalFormatting>
  <conditionalFormatting sqref="K6:P21">
    <cfRule type="expression" dxfId="739" priority="15" stopIfTrue="1">
      <formula>MOD(ROW(),2)=0</formula>
    </cfRule>
    <cfRule type="expression" dxfId="738" priority="16" stopIfTrue="1">
      <formula>MOD(ROW(),2)&lt;&gt;0</formula>
    </cfRule>
  </conditionalFormatting>
  <conditionalFormatting sqref="K26:P38">
    <cfRule type="expression" dxfId="737" priority="19" stopIfTrue="1">
      <formula>MOD(ROW(),2)=0</formula>
    </cfRule>
    <cfRule type="expression" dxfId="736" priority="20" stopIfTrue="1">
      <formula>MOD(ROW(),2)&lt;&gt;0</formula>
    </cfRule>
  </conditionalFormatting>
  <pageMargins left="0.7" right="0.7" top="0.75" bottom="0.75" header="0.3" footer="0.3"/>
  <tableParts count="2">
    <tablePart r:id="rId1"/>
    <tablePart r:id="rId2"/>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4F34B-0DFA-4463-9A2F-E9F7CCEF8168}">
  <sheetPr codeName="Sheet41"/>
  <dimension ref="A1:Q38"/>
  <sheetViews>
    <sheetView showGridLines="0" workbookViewId="0">
      <selection activeCell="A6" sqref="A6"/>
    </sheetView>
  </sheetViews>
  <sheetFormatPr defaultRowHeight="12.75" x14ac:dyDescent="0.2"/>
  <cols>
    <col min="1" max="1" width="31.5703125" customWidth="1"/>
    <col min="2" max="17" width="22.5703125"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ERF - x-410</v>
      </c>
    </row>
    <row r="6" spans="1:13" x14ac:dyDescent="0.2">
      <c r="A6" s="41" t="s">
        <v>540</v>
      </c>
      <c r="B6" s="49" t="s">
        <v>541</v>
      </c>
      <c r="C6" s="49"/>
      <c r="D6" s="49"/>
      <c r="E6" s="49"/>
      <c r="F6" s="49"/>
      <c r="G6" s="49"/>
      <c r="H6" s="49"/>
      <c r="I6" s="49"/>
      <c r="J6" s="49"/>
      <c r="K6" s="49"/>
      <c r="L6" s="49"/>
      <c r="M6" s="49"/>
    </row>
    <row r="7" spans="1:13" x14ac:dyDescent="0.2">
      <c r="A7" s="41" t="s">
        <v>542</v>
      </c>
      <c r="B7" s="49" t="s">
        <v>32</v>
      </c>
      <c r="C7" s="49"/>
      <c r="D7" s="49"/>
      <c r="E7" s="49"/>
      <c r="F7" s="49"/>
      <c r="G7" s="49"/>
      <c r="H7" s="49"/>
      <c r="I7" s="49"/>
      <c r="J7" s="49"/>
      <c r="K7" s="49"/>
      <c r="L7" s="49"/>
      <c r="M7" s="49"/>
    </row>
    <row r="8" spans="1:13" x14ac:dyDescent="0.2">
      <c r="A8" s="41" t="s">
        <v>112</v>
      </c>
      <c r="B8" s="49" t="s">
        <v>236</v>
      </c>
      <c r="C8" s="49"/>
      <c r="D8" s="49"/>
      <c r="E8" s="49"/>
      <c r="F8" s="49"/>
      <c r="G8" s="49"/>
      <c r="H8" s="49"/>
      <c r="I8" s="49"/>
      <c r="J8" s="49"/>
      <c r="K8" s="49"/>
      <c r="L8" s="49"/>
      <c r="M8" s="49"/>
    </row>
    <row r="9" spans="1:13" x14ac:dyDescent="0.2">
      <c r="A9" s="41" t="s">
        <v>113</v>
      </c>
      <c r="B9" s="49" t="s">
        <v>219</v>
      </c>
      <c r="C9" s="49"/>
      <c r="D9" s="49"/>
      <c r="E9" s="49"/>
      <c r="F9" s="49"/>
      <c r="G9" s="49"/>
      <c r="H9" s="49"/>
      <c r="I9" s="49"/>
      <c r="J9" s="49"/>
      <c r="K9" s="49"/>
      <c r="L9" s="49"/>
      <c r="M9" s="49"/>
    </row>
    <row r="10" spans="1:13" x14ac:dyDescent="0.2">
      <c r="A10" s="41" t="s">
        <v>6</v>
      </c>
      <c r="B10" s="49" t="s">
        <v>252</v>
      </c>
      <c r="C10" s="49"/>
      <c r="D10" s="49"/>
      <c r="E10" s="49"/>
      <c r="F10" s="49"/>
      <c r="G10" s="49"/>
      <c r="H10" s="49"/>
      <c r="I10" s="49"/>
      <c r="J10" s="49"/>
      <c r="K10" s="49"/>
      <c r="L10" s="49"/>
      <c r="M10" s="49"/>
    </row>
    <row r="11" spans="1:13" x14ac:dyDescent="0.2">
      <c r="A11" s="41" t="s">
        <v>114</v>
      </c>
      <c r="B11" s="49" t="s">
        <v>165</v>
      </c>
      <c r="C11" s="49"/>
      <c r="D11" s="49"/>
      <c r="E11" s="49"/>
      <c r="F11" s="49"/>
      <c r="G11" s="49"/>
      <c r="H11" s="49"/>
      <c r="I11" s="49"/>
      <c r="J11" s="49"/>
      <c r="K11" s="49"/>
      <c r="L11" s="49"/>
      <c r="M11" s="49"/>
    </row>
    <row r="12" spans="1:13" x14ac:dyDescent="0.2">
      <c r="A12" s="41" t="s">
        <v>115</v>
      </c>
      <c r="B12" s="49" t="s">
        <v>238</v>
      </c>
      <c r="C12" s="49"/>
      <c r="D12" s="49"/>
      <c r="E12" s="49"/>
      <c r="F12" s="49"/>
      <c r="G12" s="49"/>
      <c r="H12" s="49"/>
      <c r="I12" s="49"/>
      <c r="J12" s="49"/>
      <c r="K12" s="49"/>
      <c r="L12" s="49"/>
      <c r="M12" s="49"/>
    </row>
    <row r="13" spans="1:13" x14ac:dyDescent="0.2">
      <c r="A13" s="41" t="s">
        <v>543</v>
      </c>
      <c r="B13" s="49">
        <v>1</v>
      </c>
      <c r="C13" s="49"/>
      <c r="D13" s="49"/>
      <c r="E13" s="49"/>
      <c r="F13" s="49"/>
      <c r="G13" s="49"/>
      <c r="H13" s="49"/>
      <c r="I13" s="49"/>
      <c r="J13" s="49"/>
      <c r="K13" s="49"/>
      <c r="L13" s="49"/>
      <c r="M13" s="49"/>
    </row>
    <row r="14" spans="1:13" x14ac:dyDescent="0.2">
      <c r="A14" s="41" t="s">
        <v>117</v>
      </c>
      <c r="B14" s="49">
        <v>410</v>
      </c>
      <c r="C14" s="49"/>
      <c r="D14" s="49"/>
      <c r="E14" s="49"/>
      <c r="F14" s="49"/>
      <c r="G14" s="49"/>
      <c r="H14" s="49"/>
      <c r="I14" s="49"/>
      <c r="J14" s="49"/>
      <c r="K14" s="49"/>
      <c r="L14" s="49"/>
      <c r="M14" s="49"/>
    </row>
    <row r="15" spans="1:13" x14ac:dyDescent="0.2">
      <c r="A15" s="41" t="s">
        <v>544</v>
      </c>
      <c r="B15" s="49" t="s">
        <v>253</v>
      </c>
      <c r="C15" s="49"/>
      <c r="D15" s="49"/>
      <c r="E15" s="49"/>
      <c r="F15" s="49"/>
      <c r="G15" s="49"/>
      <c r="H15" s="49"/>
      <c r="I15" s="49"/>
      <c r="J15" s="49"/>
      <c r="K15" s="49"/>
      <c r="L15" s="49"/>
      <c r="M15" s="49"/>
    </row>
    <row r="16" spans="1:13" x14ac:dyDescent="0.2">
      <c r="A16" s="41" t="s">
        <v>119</v>
      </c>
      <c r="B16" s="49" t="s">
        <v>254</v>
      </c>
      <c r="C16" s="49"/>
      <c r="D16" s="49"/>
      <c r="E16" s="49"/>
      <c r="F16" s="49"/>
      <c r="G16" s="49"/>
      <c r="H16" s="49"/>
      <c r="I16" s="49"/>
      <c r="J16" s="49"/>
      <c r="K16" s="49"/>
      <c r="L16" s="49"/>
      <c r="M16" s="49"/>
    </row>
    <row r="17" spans="1:17" x14ac:dyDescent="0.2">
      <c r="A17" s="42" t="s">
        <v>545</v>
      </c>
      <c r="B17" s="49"/>
      <c r="C17" s="49"/>
      <c r="D17" s="49"/>
      <c r="E17" s="49"/>
      <c r="F17" s="49"/>
      <c r="G17" s="49"/>
      <c r="H17" s="49"/>
      <c r="I17" s="49"/>
      <c r="J17" s="49"/>
      <c r="K17" s="49"/>
      <c r="L17" s="49"/>
      <c r="M17" s="49"/>
    </row>
    <row r="18" spans="1:17" x14ac:dyDescent="0.2">
      <c r="A18" s="41" t="s">
        <v>121</v>
      </c>
      <c r="B18" s="50">
        <v>45106</v>
      </c>
      <c r="C18" s="50"/>
      <c r="D18" s="50"/>
      <c r="E18" s="50"/>
      <c r="F18" s="50"/>
      <c r="G18" s="50"/>
      <c r="H18" s="50"/>
      <c r="I18" s="50"/>
      <c r="J18" s="50"/>
      <c r="K18" s="50"/>
      <c r="L18" s="50"/>
      <c r="M18" s="50"/>
    </row>
    <row r="19" spans="1:17" x14ac:dyDescent="0.2">
      <c r="A19" s="41" t="s">
        <v>122</v>
      </c>
      <c r="B19" s="49"/>
      <c r="C19" s="49"/>
      <c r="D19" s="49"/>
      <c r="E19" s="49"/>
      <c r="F19" s="49"/>
      <c r="G19" s="49"/>
      <c r="H19" s="49"/>
      <c r="I19" s="49"/>
      <c r="J19" s="49"/>
      <c r="K19" s="49"/>
      <c r="L19" s="49"/>
      <c r="M19" s="49"/>
    </row>
    <row r="20" spans="1:17" x14ac:dyDescent="0.2">
      <c r="A20" s="41" t="s">
        <v>123</v>
      </c>
      <c r="B20" s="49" t="s">
        <v>132</v>
      </c>
      <c r="C20" s="49"/>
      <c r="D20" s="49"/>
      <c r="E20" s="49"/>
      <c r="F20" s="49"/>
      <c r="G20" s="49"/>
      <c r="H20" s="49"/>
      <c r="I20" s="49"/>
      <c r="J20" s="49"/>
      <c r="K20" s="49"/>
      <c r="L20" s="49"/>
      <c r="M20" s="49"/>
    </row>
    <row r="21" spans="1:17" x14ac:dyDescent="0.2">
      <c r="A21" s="41" t="s">
        <v>546</v>
      </c>
      <c r="B21" s="49" t="s">
        <v>46</v>
      </c>
      <c r="C21" s="49"/>
      <c r="D21" s="49"/>
      <c r="E21" s="49"/>
      <c r="F21" s="49"/>
      <c r="G21" s="49"/>
      <c r="H21" s="49"/>
      <c r="I21" s="49"/>
      <c r="J21" s="49"/>
      <c r="K21" s="49"/>
      <c r="L21" s="49"/>
      <c r="M21" s="49"/>
    </row>
    <row r="23" spans="1:17" x14ac:dyDescent="0.2">
      <c r="A23" s="23" t="str">
        <f>HYPERLINK("#'Factor List'!A1", "Back to Factor List")</f>
        <v>Back to Factor List</v>
      </c>
      <c r="B23" s="23" t="str">
        <f>HYPERLINK("#'Assumptions'!A1", "Assumptions")</f>
        <v>Assumptions</v>
      </c>
    </row>
    <row r="26" spans="1:17" s="55" customFormat="1" x14ac:dyDescent="0.2">
      <c r="A26" s="54" t="s">
        <v>594</v>
      </c>
      <c r="B26" s="54">
        <v>50</v>
      </c>
      <c r="C26" s="54">
        <v>51</v>
      </c>
      <c r="D26" s="54">
        <v>52</v>
      </c>
      <c r="E26" s="54">
        <v>53</v>
      </c>
      <c r="F26" s="54">
        <v>54</v>
      </c>
      <c r="G26" s="54">
        <v>55</v>
      </c>
      <c r="H26" s="54">
        <v>56</v>
      </c>
      <c r="I26" s="54">
        <v>57</v>
      </c>
      <c r="J26" s="54">
        <v>58</v>
      </c>
      <c r="K26" s="54">
        <v>59</v>
      </c>
      <c r="L26" s="54">
        <v>60</v>
      </c>
      <c r="M26" s="54">
        <v>61</v>
      </c>
      <c r="N26" s="54">
        <v>62</v>
      </c>
      <c r="O26" s="54">
        <v>63</v>
      </c>
      <c r="P26" s="54">
        <v>64</v>
      </c>
      <c r="Q26" s="54">
        <v>65</v>
      </c>
    </row>
    <row r="27" spans="1:17" x14ac:dyDescent="0.2">
      <c r="A27" s="44">
        <v>0</v>
      </c>
      <c r="B27" s="46">
        <v>0.52900000000000003</v>
      </c>
      <c r="C27" s="46">
        <v>0.54700000000000004</v>
      </c>
      <c r="D27" s="46">
        <v>0.56599999999999995</v>
      </c>
      <c r="E27" s="46">
        <v>0.58599999999999997</v>
      </c>
      <c r="F27" s="46">
        <v>0.60799999999999998</v>
      </c>
      <c r="G27" s="46">
        <v>0.63200000000000001</v>
      </c>
      <c r="H27" s="46">
        <v>0.65800000000000003</v>
      </c>
      <c r="I27" s="46">
        <v>0.68600000000000005</v>
      </c>
      <c r="J27" s="46">
        <v>0.71499999999999997</v>
      </c>
      <c r="K27" s="46">
        <v>0.747</v>
      </c>
      <c r="L27" s="46">
        <v>0.78300000000000003</v>
      </c>
      <c r="M27" s="46">
        <v>0.82</v>
      </c>
      <c r="N27" s="46">
        <v>0.86</v>
      </c>
      <c r="O27" s="46">
        <v>0.90300000000000002</v>
      </c>
      <c r="P27" s="46">
        <v>0.95</v>
      </c>
      <c r="Q27" s="46">
        <v>1</v>
      </c>
    </row>
    <row r="28" spans="1:17" x14ac:dyDescent="0.2">
      <c r="A28" s="44">
        <v>1</v>
      </c>
      <c r="B28" s="46">
        <v>0.53</v>
      </c>
      <c r="C28" s="46">
        <v>0.54800000000000004</v>
      </c>
      <c r="D28" s="46">
        <v>0.56799999999999995</v>
      </c>
      <c r="E28" s="46">
        <v>0.58799999999999997</v>
      </c>
      <c r="F28" s="46">
        <v>0.61</v>
      </c>
      <c r="G28" s="46">
        <v>0.63400000000000001</v>
      </c>
      <c r="H28" s="46">
        <v>0.66100000000000003</v>
      </c>
      <c r="I28" s="46">
        <v>0.68899999999999995</v>
      </c>
      <c r="J28" s="46">
        <v>0.71799999999999997</v>
      </c>
      <c r="K28" s="46">
        <v>0.75</v>
      </c>
      <c r="L28" s="46">
        <v>0.78600000000000003</v>
      </c>
      <c r="M28" s="46">
        <v>0.82299999999999995</v>
      </c>
      <c r="N28" s="46">
        <v>0.86299999999999999</v>
      </c>
      <c r="O28" s="46">
        <v>0.90700000000000003</v>
      </c>
      <c r="P28" s="46">
        <v>0.95499999999999996</v>
      </c>
      <c r="Q28" s="46"/>
    </row>
    <row r="29" spans="1:17" x14ac:dyDescent="0.2">
      <c r="A29" s="44">
        <v>2</v>
      </c>
      <c r="B29" s="46">
        <v>0.53200000000000003</v>
      </c>
      <c r="C29" s="46">
        <v>0.55000000000000004</v>
      </c>
      <c r="D29" s="46">
        <v>0.56899999999999995</v>
      </c>
      <c r="E29" s="46">
        <v>0.59</v>
      </c>
      <c r="F29" s="46">
        <v>0.61199999999999999</v>
      </c>
      <c r="G29" s="46">
        <v>0.63600000000000001</v>
      </c>
      <c r="H29" s="46">
        <v>0.66300000000000003</v>
      </c>
      <c r="I29" s="46">
        <v>0.69099999999999995</v>
      </c>
      <c r="J29" s="46">
        <v>0.72099999999999997</v>
      </c>
      <c r="K29" s="46">
        <v>0.753</v>
      </c>
      <c r="L29" s="46">
        <v>0.78900000000000003</v>
      </c>
      <c r="M29" s="46">
        <v>0.82599999999999996</v>
      </c>
      <c r="N29" s="46">
        <v>0.86699999999999999</v>
      </c>
      <c r="O29" s="46">
        <v>0.91100000000000003</v>
      </c>
      <c r="P29" s="46">
        <v>0.95899999999999996</v>
      </c>
      <c r="Q29" s="46"/>
    </row>
    <row r="30" spans="1:17" x14ac:dyDescent="0.2">
      <c r="A30" s="44">
        <v>3</v>
      </c>
      <c r="B30" s="46">
        <v>0.53300000000000003</v>
      </c>
      <c r="C30" s="46">
        <v>0.55200000000000005</v>
      </c>
      <c r="D30" s="46">
        <v>0.57099999999999995</v>
      </c>
      <c r="E30" s="46">
        <v>0.59099999999999997</v>
      </c>
      <c r="F30" s="46">
        <v>0.61399999999999999</v>
      </c>
      <c r="G30" s="46">
        <v>0.63900000000000001</v>
      </c>
      <c r="H30" s="46">
        <v>0.66500000000000004</v>
      </c>
      <c r="I30" s="46">
        <v>0.69299999999999995</v>
      </c>
      <c r="J30" s="46">
        <v>0.72299999999999998</v>
      </c>
      <c r="K30" s="46">
        <v>0.75600000000000001</v>
      </c>
      <c r="L30" s="46">
        <v>0.79200000000000004</v>
      </c>
      <c r="M30" s="46">
        <v>0.83</v>
      </c>
      <c r="N30" s="46">
        <v>0.871</v>
      </c>
      <c r="O30" s="46">
        <v>0.91500000000000004</v>
      </c>
      <c r="P30" s="46">
        <v>0.96299999999999997</v>
      </c>
      <c r="Q30" s="46"/>
    </row>
    <row r="31" spans="1:17" x14ac:dyDescent="0.2">
      <c r="A31" s="44">
        <v>4</v>
      </c>
      <c r="B31" s="46">
        <v>0.53500000000000003</v>
      </c>
      <c r="C31" s="46">
        <v>0.55300000000000005</v>
      </c>
      <c r="D31" s="46">
        <v>0.57299999999999995</v>
      </c>
      <c r="E31" s="46">
        <v>0.59299999999999997</v>
      </c>
      <c r="F31" s="46">
        <v>0.61599999999999999</v>
      </c>
      <c r="G31" s="46">
        <v>0.64100000000000001</v>
      </c>
      <c r="H31" s="46">
        <v>0.66800000000000004</v>
      </c>
      <c r="I31" s="46">
        <v>0.69599999999999995</v>
      </c>
      <c r="J31" s="46">
        <v>0.72599999999999998</v>
      </c>
      <c r="K31" s="46">
        <v>0.75900000000000001</v>
      </c>
      <c r="L31" s="46">
        <v>0.79500000000000004</v>
      </c>
      <c r="M31" s="46">
        <v>0.83299999999999996</v>
      </c>
      <c r="N31" s="46">
        <v>0.874</v>
      </c>
      <c r="O31" s="46">
        <v>0.91900000000000004</v>
      </c>
      <c r="P31" s="46">
        <v>0.96799999999999997</v>
      </c>
      <c r="Q31" s="46"/>
    </row>
    <row r="32" spans="1:17" x14ac:dyDescent="0.2">
      <c r="A32" s="44">
        <v>5</v>
      </c>
      <c r="B32" s="46">
        <v>0.53600000000000003</v>
      </c>
      <c r="C32" s="46">
        <v>0.55500000000000005</v>
      </c>
      <c r="D32" s="46">
        <v>0.57399999999999995</v>
      </c>
      <c r="E32" s="46">
        <v>0.59499999999999997</v>
      </c>
      <c r="F32" s="46">
        <v>0.61799999999999999</v>
      </c>
      <c r="G32" s="46">
        <v>0.64300000000000002</v>
      </c>
      <c r="H32" s="46">
        <v>0.67</v>
      </c>
      <c r="I32" s="46">
        <v>0.69799999999999995</v>
      </c>
      <c r="J32" s="46">
        <v>0.72899999999999998</v>
      </c>
      <c r="K32" s="46">
        <v>0.76200000000000001</v>
      </c>
      <c r="L32" s="46">
        <v>0.79800000000000004</v>
      </c>
      <c r="M32" s="46">
        <v>0.83599999999999997</v>
      </c>
      <c r="N32" s="46">
        <v>0.878</v>
      </c>
      <c r="O32" s="46">
        <v>0.92300000000000004</v>
      </c>
      <c r="P32" s="46">
        <v>0.97199999999999998</v>
      </c>
      <c r="Q32" s="46"/>
    </row>
    <row r="33" spans="1:17" x14ac:dyDescent="0.2">
      <c r="A33" s="44">
        <v>6</v>
      </c>
      <c r="B33" s="46">
        <v>0.53800000000000003</v>
      </c>
      <c r="C33" s="46">
        <v>0.55600000000000005</v>
      </c>
      <c r="D33" s="46">
        <v>0.57599999999999996</v>
      </c>
      <c r="E33" s="46">
        <v>0.59699999999999998</v>
      </c>
      <c r="F33" s="46">
        <v>0.62</v>
      </c>
      <c r="G33" s="46">
        <v>0.64500000000000002</v>
      </c>
      <c r="H33" s="46">
        <v>0.67200000000000004</v>
      </c>
      <c r="I33" s="46">
        <v>0.70099999999999996</v>
      </c>
      <c r="J33" s="46">
        <v>0.73099999999999998</v>
      </c>
      <c r="K33" s="46">
        <v>0.76500000000000001</v>
      </c>
      <c r="L33" s="46">
        <v>0.80100000000000005</v>
      </c>
      <c r="M33" s="46">
        <v>0.84</v>
      </c>
      <c r="N33" s="46">
        <v>0.88100000000000001</v>
      </c>
      <c r="O33" s="46">
        <v>0.92600000000000005</v>
      </c>
      <c r="P33" s="46">
        <v>0.97599999999999998</v>
      </c>
      <c r="Q33" s="46"/>
    </row>
    <row r="34" spans="1:17" x14ac:dyDescent="0.2">
      <c r="A34" s="44">
        <v>7</v>
      </c>
      <c r="B34" s="46">
        <v>0.53900000000000003</v>
      </c>
      <c r="C34" s="46">
        <v>0.55800000000000005</v>
      </c>
      <c r="D34" s="46">
        <v>0.57799999999999996</v>
      </c>
      <c r="E34" s="46">
        <v>0.59899999999999998</v>
      </c>
      <c r="F34" s="46">
        <v>0.622</v>
      </c>
      <c r="G34" s="46">
        <v>0.64700000000000002</v>
      </c>
      <c r="H34" s="46">
        <v>0.67500000000000004</v>
      </c>
      <c r="I34" s="46">
        <v>0.70299999999999996</v>
      </c>
      <c r="J34" s="46">
        <v>0.73399999999999999</v>
      </c>
      <c r="K34" s="46">
        <v>0.76800000000000002</v>
      </c>
      <c r="L34" s="46">
        <v>0.80400000000000005</v>
      </c>
      <c r="M34" s="46">
        <v>0.84299999999999997</v>
      </c>
      <c r="N34" s="46">
        <v>0.88500000000000001</v>
      </c>
      <c r="O34" s="46">
        <v>0.93</v>
      </c>
      <c r="P34" s="46">
        <v>0.98099999999999998</v>
      </c>
      <c r="Q34" s="46"/>
    </row>
    <row r="35" spans="1:17" x14ac:dyDescent="0.2">
      <c r="A35" s="44">
        <v>8</v>
      </c>
      <c r="B35" s="46">
        <v>0.54100000000000004</v>
      </c>
      <c r="C35" s="46">
        <v>0.55900000000000005</v>
      </c>
      <c r="D35" s="46">
        <v>0.57899999999999996</v>
      </c>
      <c r="E35" s="46">
        <v>0.60099999999999998</v>
      </c>
      <c r="F35" s="46">
        <v>0.624</v>
      </c>
      <c r="G35" s="46">
        <v>0.64900000000000002</v>
      </c>
      <c r="H35" s="46">
        <v>0.67700000000000005</v>
      </c>
      <c r="I35" s="46">
        <v>0.70599999999999996</v>
      </c>
      <c r="J35" s="46">
        <v>0.73699999999999999</v>
      </c>
      <c r="K35" s="46">
        <v>0.77100000000000002</v>
      </c>
      <c r="L35" s="46">
        <v>0.80700000000000005</v>
      </c>
      <c r="M35" s="46">
        <v>0.84599999999999997</v>
      </c>
      <c r="N35" s="46">
        <v>0.88800000000000001</v>
      </c>
      <c r="O35" s="46">
        <v>0.93400000000000005</v>
      </c>
      <c r="P35" s="46">
        <v>0.98499999999999999</v>
      </c>
      <c r="Q35" s="46"/>
    </row>
    <row r="36" spans="1:17" x14ac:dyDescent="0.2">
      <c r="A36" s="44">
        <v>9</v>
      </c>
      <c r="B36" s="46">
        <v>0.54200000000000004</v>
      </c>
      <c r="C36" s="46">
        <v>0.56100000000000005</v>
      </c>
      <c r="D36" s="46">
        <v>0.58099999999999996</v>
      </c>
      <c r="E36" s="46">
        <v>0.60199999999999998</v>
      </c>
      <c r="F36" s="46">
        <v>0.626</v>
      </c>
      <c r="G36" s="46">
        <v>0.65200000000000002</v>
      </c>
      <c r="H36" s="46">
        <v>0.67900000000000005</v>
      </c>
      <c r="I36" s="46">
        <v>0.70799999999999996</v>
      </c>
      <c r="J36" s="46">
        <v>0.73899999999999999</v>
      </c>
      <c r="K36" s="46">
        <v>0.77400000000000002</v>
      </c>
      <c r="L36" s="46">
        <v>0.81</v>
      </c>
      <c r="M36" s="46">
        <v>0.85</v>
      </c>
      <c r="N36" s="46">
        <v>0.89200000000000002</v>
      </c>
      <c r="O36" s="46">
        <v>0.93799999999999994</v>
      </c>
      <c r="P36" s="46">
        <v>0.98899999999999999</v>
      </c>
      <c r="Q36" s="46"/>
    </row>
    <row r="37" spans="1:17" x14ac:dyDescent="0.2">
      <c r="A37" s="44">
        <v>10</v>
      </c>
      <c r="B37" s="46">
        <v>0.54400000000000004</v>
      </c>
      <c r="C37" s="46">
        <v>0.56299999999999994</v>
      </c>
      <c r="D37" s="46">
        <v>0.58299999999999996</v>
      </c>
      <c r="E37" s="46">
        <v>0.60399999999999998</v>
      </c>
      <c r="F37" s="46">
        <v>0.628</v>
      </c>
      <c r="G37" s="46">
        <v>0.65400000000000003</v>
      </c>
      <c r="H37" s="46">
        <v>0.68200000000000005</v>
      </c>
      <c r="I37" s="46">
        <v>0.71</v>
      </c>
      <c r="J37" s="46">
        <v>0.74199999999999999</v>
      </c>
      <c r="K37" s="46">
        <v>0.77700000000000002</v>
      </c>
      <c r="L37" s="46">
        <v>0.81299999999999994</v>
      </c>
      <c r="M37" s="46">
        <v>0.85299999999999998</v>
      </c>
      <c r="N37" s="46">
        <v>0.89600000000000002</v>
      </c>
      <c r="O37" s="46">
        <v>0.94199999999999995</v>
      </c>
      <c r="P37" s="46">
        <v>0.99399999999999999</v>
      </c>
      <c r="Q37" s="46"/>
    </row>
    <row r="38" spans="1:17" x14ac:dyDescent="0.2">
      <c r="A38" s="44">
        <v>11</v>
      </c>
      <c r="B38" s="46">
        <v>0.54500000000000004</v>
      </c>
      <c r="C38" s="46">
        <v>0.56399999999999995</v>
      </c>
      <c r="D38" s="46">
        <v>0.58399999999999996</v>
      </c>
      <c r="E38" s="46">
        <v>0.60599999999999998</v>
      </c>
      <c r="F38" s="46">
        <v>0.63</v>
      </c>
      <c r="G38" s="46">
        <v>0.65600000000000003</v>
      </c>
      <c r="H38" s="46">
        <v>0.68400000000000005</v>
      </c>
      <c r="I38" s="46">
        <v>0.71299999999999997</v>
      </c>
      <c r="J38" s="46">
        <v>0.745</v>
      </c>
      <c r="K38" s="46">
        <v>0.78</v>
      </c>
      <c r="L38" s="46">
        <v>0.81599999999999995</v>
      </c>
      <c r="M38" s="46">
        <v>0.85599999999999998</v>
      </c>
      <c r="N38" s="46">
        <v>0.89900000000000002</v>
      </c>
      <c r="O38" s="46">
        <v>0.94599999999999995</v>
      </c>
      <c r="P38" s="46">
        <v>0.998</v>
      </c>
      <c r="Q38" s="46"/>
    </row>
  </sheetData>
  <sheetProtection algorithmName="SHA-512" hashValue="vldH2HUbvMcMXPKcbI1uI+hL8lE+HEpmB7Tdl/lCa+lhDfFu6BigWTa46dTiag0bZjGH1InwYFbbD0Dt4UQCAQ==" saltValue="lF/dquOGAtdT6tqSFC3Fng==" spinCount="100000" sheet="1" objects="1" scenarios="1"/>
  <conditionalFormatting sqref="A6:A21">
    <cfRule type="expression" dxfId="735" priority="1" stopIfTrue="1">
      <formula>MOD(ROW(),2)=0</formula>
    </cfRule>
    <cfRule type="expression" dxfId="734" priority="2" stopIfTrue="1">
      <formula>MOD(ROW(),2)&lt;&gt;0</formula>
    </cfRule>
  </conditionalFormatting>
  <conditionalFormatting sqref="A26:A38">
    <cfRule type="expression" dxfId="733" priority="5" stopIfTrue="1">
      <formula>MOD(ROW(),2)=0</formula>
    </cfRule>
    <cfRule type="expression" dxfId="732" priority="6" stopIfTrue="1">
      <formula>MOD(ROW(),2)&lt;&gt;0</formula>
    </cfRule>
  </conditionalFormatting>
  <conditionalFormatting sqref="B6:M21">
    <cfRule type="expression" dxfId="731" priority="3" stopIfTrue="1">
      <formula>MOD(ROW(),2)=0</formula>
    </cfRule>
    <cfRule type="expression" dxfId="730" priority="4" stopIfTrue="1">
      <formula>MOD(ROW(),2)&lt;&gt;0</formula>
    </cfRule>
  </conditionalFormatting>
  <conditionalFormatting sqref="B26:Q38">
    <cfRule type="expression" dxfId="729" priority="7" stopIfTrue="1">
      <formula>MOD(ROW(),2)=0</formula>
    </cfRule>
    <cfRule type="expression" dxfId="728" priority="8" stopIfTrue="1">
      <formula>MOD(ROW(),2)&lt;&gt;0</formula>
    </cfRule>
  </conditionalFormatting>
  <pageMargins left="0.7" right="0.7" top="0.75" bottom="0.75" header="0.3" footer="0.3"/>
  <tableParts count="1">
    <tablePart r:id="rId1"/>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608D1-5E08-4C3C-B234-37C59F220B6B}">
  <sheetPr codeName="Sheet42"/>
  <dimension ref="A1:Q38"/>
  <sheetViews>
    <sheetView showGridLines="0" workbookViewId="0">
      <selection activeCell="A6" sqref="A6"/>
    </sheetView>
  </sheetViews>
  <sheetFormatPr defaultRowHeight="12.75" x14ac:dyDescent="0.2"/>
  <cols>
    <col min="1" max="1" width="31.5703125" customWidth="1"/>
    <col min="2" max="17" width="22.5703125"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ERF - x-411</v>
      </c>
    </row>
    <row r="6" spans="1:13" x14ac:dyDescent="0.2">
      <c r="A6" s="41" t="s">
        <v>540</v>
      </c>
      <c r="B6" s="49" t="s">
        <v>541</v>
      </c>
      <c r="C6" s="49"/>
      <c r="D6" s="49"/>
      <c r="E6" s="49"/>
      <c r="F6" s="49"/>
      <c r="G6" s="49"/>
      <c r="H6" s="49"/>
      <c r="I6" s="49"/>
      <c r="J6" s="49"/>
      <c r="K6" s="49"/>
      <c r="L6" s="49"/>
      <c r="M6" s="49"/>
    </row>
    <row r="7" spans="1:13" x14ac:dyDescent="0.2">
      <c r="A7" s="41" t="s">
        <v>542</v>
      </c>
      <c r="B7" s="49" t="s">
        <v>32</v>
      </c>
      <c r="C7" s="49"/>
      <c r="D7" s="49"/>
      <c r="E7" s="49"/>
      <c r="F7" s="49"/>
      <c r="G7" s="49"/>
      <c r="H7" s="49"/>
      <c r="I7" s="49"/>
      <c r="J7" s="49"/>
      <c r="K7" s="49"/>
      <c r="L7" s="49"/>
      <c r="M7" s="49"/>
    </row>
    <row r="8" spans="1:13" x14ac:dyDescent="0.2">
      <c r="A8" s="41" t="s">
        <v>112</v>
      </c>
      <c r="B8" s="49" t="s">
        <v>156</v>
      </c>
      <c r="C8" s="49"/>
      <c r="D8" s="49"/>
      <c r="E8" s="49"/>
      <c r="F8" s="49"/>
      <c r="G8" s="49"/>
      <c r="H8" s="49"/>
      <c r="I8" s="49"/>
      <c r="J8" s="49"/>
      <c r="K8" s="49"/>
      <c r="L8" s="49"/>
      <c r="M8" s="49"/>
    </row>
    <row r="9" spans="1:13" x14ac:dyDescent="0.2">
      <c r="A9" s="41" t="s">
        <v>113</v>
      </c>
      <c r="B9" s="49" t="s">
        <v>219</v>
      </c>
      <c r="C9" s="49"/>
      <c r="D9" s="49"/>
      <c r="E9" s="49"/>
      <c r="F9" s="49"/>
      <c r="G9" s="49"/>
      <c r="H9" s="49"/>
      <c r="I9" s="49"/>
      <c r="J9" s="49"/>
      <c r="K9" s="49"/>
      <c r="L9" s="49"/>
      <c r="M9" s="49"/>
    </row>
    <row r="10" spans="1:13" x14ac:dyDescent="0.2">
      <c r="A10" s="41" t="s">
        <v>6</v>
      </c>
      <c r="B10" s="49" t="s">
        <v>255</v>
      </c>
      <c r="C10" s="49"/>
      <c r="D10" s="49"/>
      <c r="E10" s="49"/>
      <c r="F10" s="49"/>
      <c r="G10" s="49"/>
      <c r="H10" s="49"/>
      <c r="I10" s="49"/>
      <c r="J10" s="49"/>
      <c r="K10" s="49"/>
      <c r="L10" s="49"/>
      <c r="M10" s="49"/>
    </row>
    <row r="11" spans="1:13" x14ac:dyDescent="0.2">
      <c r="A11" s="41" t="s">
        <v>114</v>
      </c>
      <c r="B11" s="49" t="s">
        <v>165</v>
      </c>
      <c r="C11" s="49"/>
      <c r="D11" s="49"/>
      <c r="E11" s="49"/>
      <c r="F11" s="49"/>
      <c r="G11" s="49"/>
      <c r="H11" s="49"/>
      <c r="I11" s="49"/>
      <c r="J11" s="49"/>
      <c r="K11" s="49"/>
      <c r="L11" s="49"/>
      <c r="M11" s="49"/>
    </row>
    <row r="12" spans="1:13" x14ac:dyDescent="0.2">
      <c r="A12" s="41" t="s">
        <v>115</v>
      </c>
      <c r="B12" s="49" t="s">
        <v>238</v>
      </c>
      <c r="C12" s="49"/>
      <c r="D12" s="49"/>
      <c r="E12" s="49"/>
      <c r="F12" s="49"/>
      <c r="G12" s="49"/>
      <c r="H12" s="49"/>
      <c r="I12" s="49"/>
      <c r="J12" s="49"/>
      <c r="K12" s="49"/>
      <c r="L12" s="49"/>
      <c r="M12" s="49"/>
    </row>
    <row r="13" spans="1:13" x14ac:dyDescent="0.2">
      <c r="A13" s="41" t="s">
        <v>543</v>
      </c>
      <c r="B13" s="49">
        <v>1</v>
      </c>
      <c r="C13" s="49"/>
      <c r="D13" s="49"/>
      <c r="E13" s="49"/>
      <c r="F13" s="49"/>
      <c r="G13" s="49"/>
      <c r="H13" s="49"/>
      <c r="I13" s="49"/>
      <c r="J13" s="49"/>
      <c r="K13" s="49"/>
      <c r="L13" s="49"/>
      <c r="M13" s="49"/>
    </row>
    <row r="14" spans="1:13" x14ac:dyDescent="0.2">
      <c r="A14" s="41" t="s">
        <v>117</v>
      </c>
      <c r="B14" s="49">
        <v>411</v>
      </c>
      <c r="C14" s="49"/>
      <c r="D14" s="49"/>
      <c r="E14" s="49"/>
      <c r="F14" s="49"/>
      <c r="G14" s="49"/>
      <c r="H14" s="49"/>
      <c r="I14" s="49"/>
      <c r="J14" s="49"/>
      <c r="K14" s="49"/>
      <c r="L14" s="49"/>
      <c r="M14" s="49"/>
    </row>
    <row r="15" spans="1:13" x14ac:dyDescent="0.2">
      <c r="A15" s="41" t="s">
        <v>544</v>
      </c>
      <c r="B15" s="49" t="s">
        <v>256</v>
      </c>
      <c r="C15" s="49"/>
      <c r="D15" s="49"/>
      <c r="E15" s="49"/>
      <c r="F15" s="49"/>
      <c r="G15" s="49"/>
      <c r="H15" s="49"/>
      <c r="I15" s="49"/>
      <c r="J15" s="49"/>
      <c r="K15" s="49"/>
      <c r="L15" s="49"/>
      <c r="M15" s="49"/>
    </row>
    <row r="16" spans="1:13" x14ac:dyDescent="0.2">
      <c r="A16" s="41" t="s">
        <v>119</v>
      </c>
      <c r="B16" s="49" t="s">
        <v>257</v>
      </c>
      <c r="C16" s="49"/>
      <c r="D16" s="49"/>
      <c r="E16" s="49"/>
      <c r="F16" s="49"/>
      <c r="G16" s="49"/>
      <c r="H16" s="49"/>
      <c r="I16" s="49"/>
      <c r="J16" s="49"/>
      <c r="K16" s="49"/>
      <c r="L16" s="49"/>
      <c r="M16" s="49"/>
    </row>
    <row r="17" spans="1:17" x14ac:dyDescent="0.2">
      <c r="A17" s="42" t="s">
        <v>545</v>
      </c>
      <c r="B17" s="49"/>
      <c r="C17" s="49"/>
      <c r="D17" s="49"/>
      <c r="E17" s="49"/>
      <c r="F17" s="49"/>
      <c r="G17" s="49"/>
      <c r="H17" s="49"/>
      <c r="I17" s="49"/>
      <c r="J17" s="49"/>
      <c r="K17" s="49"/>
      <c r="L17" s="49"/>
      <c r="M17" s="49"/>
    </row>
    <row r="18" spans="1:17" x14ac:dyDescent="0.2">
      <c r="A18" s="41" t="s">
        <v>121</v>
      </c>
      <c r="B18" s="50">
        <v>45106</v>
      </c>
      <c r="C18" s="50"/>
      <c r="D18" s="50"/>
      <c r="E18" s="50"/>
      <c r="F18" s="50"/>
      <c r="G18" s="50"/>
      <c r="H18" s="50"/>
      <c r="I18" s="50"/>
      <c r="J18" s="50"/>
      <c r="K18" s="50"/>
      <c r="L18" s="50"/>
      <c r="M18" s="50"/>
    </row>
    <row r="19" spans="1:17" x14ac:dyDescent="0.2">
      <c r="A19" s="41" t="s">
        <v>122</v>
      </c>
      <c r="B19" s="49"/>
      <c r="C19" s="49"/>
      <c r="D19" s="49"/>
      <c r="E19" s="49"/>
      <c r="F19" s="49"/>
      <c r="G19" s="49"/>
      <c r="H19" s="49"/>
      <c r="I19" s="49"/>
      <c r="J19" s="49"/>
      <c r="K19" s="49"/>
      <c r="L19" s="49"/>
      <c r="M19" s="49"/>
    </row>
    <row r="20" spans="1:17" x14ac:dyDescent="0.2">
      <c r="A20" s="41" t="s">
        <v>123</v>
      </c>
      <c r="B20" s="49" t="s">
        <v>132</v>
      </c>
      <c r="C20" s="49"/>
      <c r="D20" s="49"/>
      <c r="E20" s="49"/>
      <c r="F20" s="49"/>
      <c r="G20" s="49"/>
      <c r="H20" s="49"/>
      <c r="I20" s="49"/>
      <c r="J20" s="49"/>
      <c r="K20" s="49"/>
      <c r="L20" s="49"/>
      <c r="M20" s="49"/>
    </row>
    <row r="21" spans="1:17" x14ac:dyDescent="0.2">
      <c r="A21" s="41" t="s">
        <v>546</v>
      </c>
      <c r="B21" s="49" t="s">
        <v>46</v>
      </c>
      <c r="C21" s="49"/>
      <c r="D21" s="49"/>
      <c r="E21" s="49"/>
      <c r="F21" s="49"/>
      <c r="G21" s="49"/>
      <c r="H21" s="49"/>
      <c r="I21" s="49"/>
      <c r="J21" s="49"/>
      <c r="K21" s="49"/>
      <c r="L21" s="49"/>
      <c r="M21" s="49"/>
    </row>
    <row r="23" spans="1:17" x14ac:dyDescent="0.2">
      <c r="A23" s="23" t="str">
        <f>HYPERLINK("#'Factor List'!A1", "Back to Factor List")</f>
        <v>Back to Factor List</v>
      </c>
      <c r="B23" s="23" t="str">
        <f>HYPERLINK("#'Assumptions'!A1", "Assumptions")</f>
        <v>Assumptions</v>
      </c>
    </row>
    <row r="26" spans="1:17" s="55" customFormat="1" x14ac:dyDescent="0.2">
      <c r="A26" s="54" t="s">
        <v>594</v>
      </c>
      <c r="B26" s="54">
        <v>50</v>
      </c>
      <c r="C26" s="54">
        <v>51</v>
      </c>
      <c r="D26" s="54">
        <v>52</v>
      </c>
      <c r="E26" s="54">
        <v>53</v>
      </c>
      <c r="F26" s="54">
        <v>54</v>
      </c>
      <c r="G26" s="54">
        <v>55</v>
      </c>
      <c r="H26" s="54">
        <v>56</v>
      </c>
      <c r="I26" s="54">
        <v>57</v>
      </c>
      <c r="J26" s="54">
        <v>58</v>
      </c>
      <c r="K26" s="54">
        <v>59</v>
      </c>
      <c r="L26" s="54">
        <v>60</v>
      </c>
      <c r="M26" s="54">
        <v>61</v>
      </c>
      <c r="N26" s="54">
        <v>62</v>
      </c>
      <c r="O26" s="54">
        <v>63</v>
      </c>
      <c r="P26" s="54">
        <v>64</v>
      </c>
      <c r="Q26" s="54">
        <v>65</v>
      </c>
    </row>
    <row r="27" spans="1:17" x14ac:dyDescent="0.2">
      <c r="A27" s="44">
        <v>0</v>
      </c>
      <c r="B27" s="46">
        <v>0.77800000000000002</v>
      </c>
      <c r="C27" s="46">
        <v>0.79100000000000004</v>
      </c>
      <c r="D27" s="46">
        <v>0.80400000000000005</v>
      </c>
      <c r="E27" s="46">
        <v>0.81799999999999995</v>
      </c>
      <c r="F27" s="46">
        <v>0.83199999999999996</v>
      </c>
      <c r="G27" s="46">
        <v>0.84599999999999997</v>
      </c>
      <c r="H27" s="46">
        <v>0.86</v>
      </c>
      <c r="I27" s="46">
        <v>0.875</v>
      </c>
      <c r="J27" s="46">
        <v>0.89</v>
      </c>
      <c r="K27" s="46">
        <v>0.90500000000000003</v>
      </c>
      <c r="L27" s="46">
        <v>0.92</v>
      </c>
      <c r="M27" s="46">
        <v>0.93600000000000005</v>
      </c>
      <c r="N27" s="46">
        <v>0.95199999999999996</v>
      </c>
      <c r="O27" s="46">
        <v>0.96799999999999997</v>
      </c>
      <c r="P27" s="46">
        <v>0.98399999999999999</v>
      </c>
      <c r="Q27" s="46">
        <v>1</v>
      </c>
    </row>
    <row r="28" spans="1:17" x14ac:dyDescent="0.2">
      <c r="A28" s="44">
        <v>1</v>
      </c>
      <c r="B28" s="46">
        <v>0.77900000000000003</v>
      </c>
      <c r="C28" s="46">
        <v>0.79200000000000004</v>
      </c>
      <c r="D28" s="46">
        <v>0.80500000000000005</v>
      </c>
      <c r="E28" s="46">
        <v>0.81899999999999995</v>
      </c>
      <c r="F28" s="46">
        <v>0.83299999999999996</v>
      </c>
      <c r="G28" s="46">
        <v>0.84699999999999998</v>
      </c>
      <c r="H28" s="46">
        <v>0.86099999999999999</v>
      </c>
      <c r="I28" s="46">
        <v>0.876</v>
      </c>
      <c r="J28" s="46">
        <v>0.89100000000000001</v>
      </c>
      <c r="K28" s="46">
        <v>0.90600000000000003</v>
      </c>
      <c r="L28" s="46">
        <v>0.92100000000000004</v>
      </c>
      <c r="M28" s="46">
        <v>0.93700000000000006</v>
      </c>
      <c r="N28" s="46">
        <v>0.95299999999999996</v>
      </c>
      <c r="O28" s="46">
        <v>0.96899999999999997</v>
      </c>
      <c r="P28" s="46">
        <v>0.98499999999999999</v>
      </c>
      <c r="Q28" s="46"/>
    </row>
    <row r="29" spans="1:17" x14ac:dyDescent="0.2">
      <c r="A29" s="44">
        <v>2</v>
      </c>
      <c r="B29" s="46">
        <v>0.78</v>
      </c>
      <c r="C29" s="46">
        <v>0.79300000000000004</v>
      </c>
      <c r="D29" s="46">
        <v>0.80600000000000005</v>
      </c>
      <c r="E29" s="46">
        <v>0.82</v>
      </c>
      <c r="F29" s="46">
        <v>0.83399999999999996</v>
      </c>
      <c r="G29" s="46">
        <v>0.84799999999999998</v>
      </c>
      <c r="H29" s="46">
        <v>0.86199999999999999</v>
      </c>
      <c r="I29" s="46">
        <v>0.877</v>
      </c>
      <c r="J29" s="46">
        <v>0.89200000000000002</v>
      </c>
      <c r="K29" s="46">
        <v>0.90700000000000003</v>
      </c>
      <c r="L29" s="46">
        <v>0.92200000000000004</v>
      </c>
      <c r="M29" s="46">
        <v>0.93799999999999994</v>
      </c>
      <c r="N29" s="46">
        <v>0.95399999999999996</v>
      </c>
      <c r="O29" s="46">
        <v>0.97</v>
      </c>
      <c r="P29" s="46">
        <v>0.98699999999999999</v>
      </c>
      <c r="Q29" s="46"/>
    </row>
    <row r="30" spans="1:17" x14ac:dyDescent="0.2">
      <c r="A30" s="44">
        <v>3</v>
      </c>
      <c r="B30" s="46">
        <v>0.78100000000000003</v>
      </c>
      <c r="C30" s="46">
        <v>0.79400000000000004</v>
      </c>
      <c r="D30" s="46">
        <v>0.80700000000000005</v>
      </c>
      <c r="E30" s="46">
        <v>0.82099999999999995</v>
      </c>
      <c r="F30" s="46">
        <v>0.83499999999999996</v>
      </c>
      <c r="G30" s="46">
        <v>0.84899999999999998</v>
      </c>
      <c r="H30" s="46">
        <v>0.86299999999999999</v>
      </c>
      <c r="I30" s="46">
        <v>0.878</v>
      </c>
      <c r="J30" s="46">
        <v>0.89300000000000002</v>
      </c>
      <c r="K30" s="46">
        <v>0.90800000000000003</v>
      </c>
      <c r="L30" s="46">
        <v>0.92400000000000004</v>
      </c>
      <c r="M30" s="46">
        <v>0.94</v>
      </c>
      <c r="N30" s="46">
        <v>0.95599999999999996</v>
      </c>
      <c r="O30" s="46">
        <v>0.97199999999999998</v>
      </c>
      <c r="P30" s="46">
        <v>0.98799999999999999</v>
      </c>
      <c r="Q30" s="46"/>
    </row>
    <row r="31" spans="1:17" x14ac:dyDescent="0.2">
      <c r="A31" s="44">
        <v>4</v>
      </c>
      <c r="B31" s="46">
        <v>0.78200000000000003</v>
      </c>
      <c r="C31" s="46">
        <v>0.79500000000000004</v>
      </c>
      <c r="D31" s="46">
        <v>0.80800000000000005</v>
      </c>
      <c r="E31" s="46">
        <v>0.82199999999999995</v>
      </c>
      <c r="F31" s="46">
        <v>0.83599999999999997</v>
      </c>
      <c r="G31" s="46">
        <v>0.85</v>
      </c>
      <c r="H31" s="46">
        <v>0.86499999999999999</v>
      </c>
      <c r="I31" s="46">
        <v>0.88</v>
      </c>
      <c r="J31" s="46">
        <v>0.89500000000000002</v>
      </c>
      <c r="K31" s="46">
        <v>0.91</v>
      </c>
      <c r="L31" s="46">
        <v>0.92500000000000004</v>
      </c>
      <c r="M31" s="46">
        <v>0.94099999999999995</v>
      </c>
      <c r="N31" s="46">
        <v>0.95699999999999996</v>
      </c>
      <c r="O31" s="46">
        <v>0.97299999999999998</v>
      </c>
      <c r="P31" s="46">
        <v>0.98899999999999999</v>
      </c>
      <c r="Q31" s="46"/>
    </row>
    <row r="32" spans="1:17" x14ac:dyDescent="0.2">
      <c r="A32" s="44">
        <v>5</v>
      </c>
      <c r="B32" s="46">
        <v>0.78300000000000003</v>
      </c>
      <c r="C32" s="46">
        <v>0.79600000000000004</v>
      </c>
      <c r="D32" s="46">
        <v>0.80900000000000005</v>
      </c>
      <c r="E32" s="46">
        <v>0.82299999999999995</v>
      </c>
      <c r="F32" s="46">
        <v>0.83699999999999997</v>
      </c>
      <c r="G32" s="46">
        <v>0.85099999999999998</v>
      </c>
      <c r="H32" s="46">
        <v>0.86599999999999999</v>
      </c>
      <c r="I32" s="46">
        <v>0.88100000000000001</v>
      </c>
      <c r="J32" s="46">
        <v>0.89600000000000002</v>
      </c>
      <c r="K32" s="46">
        <v>0.91100000000000003</v>
      </c>
      <c r="L32" s="46">
        <v>0.92600000000000005</v>
      </c>
      <c r="M32" s="46">
        <v>0.94199999999999995</v>
      </c>
      <c r="N32" s="46">
        <v>0.95799999999999996</v>
      </c>
      <c r="O32" s="46">
        <v>0.97399999999999998</v>
      </c>
      <c r="P32" s="46">
        <v>0.99099999999999999</v>
      </c>
      <c r="Q32" s="46"/>
    </row>
    <row r="33" spans="1:17" x14ac:dyDescent="0.2">
      <c r="A33" s="44">
        <v>6</v>
      </c>
      <c r="B33" s="46">
        <v>0.78400000000000003</v>
      </c>
      <c r="C33" s="46">
        <v>0.79700000000000004</v>
      </c>
      <c r="D33" s="46">
        <v>0.81100000000000005</v>
      </c>
      <c r="E33" s="46">
        <v>0.82499999999999996</v>
      </c>
      <c r="F33" s="46">
        <v>0.83899999999999997</v>
      </c>
      <c r="G33" s="46">
        <v>0.85299999999999998</v>
      </c>
      <c r="H33" s="46">
        <v>0.86699999999999999</v>
      </c>
      <c r="I33" s="46">
        <v>0.88200000000000001</v>
      </c>
      <c r="J33" s="46">
        <v>0.89700000000000002</v>
      </c>
      <c r="K33" s="46">
        <v>0.91200000000000003</v>
      </c>
      <c r="L33" s="46">
        <v>0.92800000000000005</v>
      </c>
      <c r="M33" s="46">
        <v>0.94399999999999995</v>
      </c>
      <c r="N33" s="46">
        <v>0.96</v>
      </c>
      <c r="O33" s="46">
        <v>0.97599999999999998</v>
      </c>
      <c r="P33" s="46">
        <v>0.99199999999999999</v>
      </c>
      <c r="Q33" s="46"/>
    </row>
    <row r="34" spans="1:17" x14ac:dyDescent="0.2">
      <c r="A34" s="44">
        <v>7</v>
      </c>
      <c r="B34" s="46">
        <v>0.78500000000000003</v>
      </c>
      <c r="C34" s="46">
        <v>0.79800000000000004</v>
      </c>
      <c r="D34" s="46">
        <v>0.81200000000000006</v>
      </c>
      <c r="E34" s="46">
        <v>0.82599999999999996</v>
      </c>
      <c r="F34" s="46">
        <v>0.84</v>
      </c>
      <c r="G34" s="46">
        <v>0.85399999999999998</v>
      </c>
      <c r="H34" s="46">
        <v>0.86799999999999999</v>
      </c>
      <c r="I34" s="46">
        <v>0.88300000000000001</v>
      </c>
      <c r="J34" s="46">
        <v>0.89800000000000002</v>
      </c>
      <c r="K34" s="46">
        <v>0.91300000000000003</v>
      </c>
      <c r="L34" s="46">
        <v>0.92900000000000005</v>
      </c>
      <c r="M34" s="46">
        <v>0.94499999999999995</v>
      </c>
      <c r="N34" s="46">
        <v>0.96099999999999997</v>
      </c>
      <c r="O34" s="46">
        <v>0.97699999999999998</v>
      </c>
      <c r="P34" s="46">
        <v>0.99399999999999999</v>
      </c>
      <c r="Q34" s="46"/>
    </row>
    <row r="35" spans="1:17" x14ac:dyDescent="0.2">
      <c r="A35" s="44">
        <v>8</v>
      </c>
      <c r="B35" s="46">
        <v>0.78600000000000003</v>
      </c>
      <c r="C35" s="46">
        <v>0.79900000000000004</v>
      </c>
      <c r="D35" s="46">
        <v>0.81299999999999994</v>
      </c>
      <c r="E35" s="46">
        <v>0.82699999999999996</v>
      </c>
      <c r="F35" s="46">
        <v>0.84099999999999997</v>
      </c>
      <c r="G35" s="46">
        <v>0.85499999999999998</v>
      </c>
      <c r="H35" s="46">
        <v>0.87</v>
      </c>
      <c r="I35" s="46">
        <v>0.88500000000000001</v>
      </c>
      <c r="J35" s="46">
        <v>0.9</v>
      </c>
      <c r="K35" s="46">
        <v>0.91500000000000004</v>
      </c>
      <c r="L35" s="46">
        <v>0.93</v>
      </c>
      <c r="M35" s="46">
        <v>0.94599999999999995</v>
      </c>
      <c r="N35" s="46">
        <v>0.96199999999999997</v>
      </c>
      <c r="O35" s="46">
        <v>0.97799999999999998</v>
      </c>
      <c r="P35" s="46">
        <v>0.995</v>
      </c>
      <c r="Q35" s="46"/>
    </row>
    <row r="36" spans="1:17" x14ac:dyDescent="0.2">
      <c r="A36" s="44">
        <v>9</v>
      </c>
      <c r="B36" s="46">
        <v>0.78700000000000003</v>
      </c>
      <c r="C36" s="46">
        <v>0.8</v>
      </c>
      <c r="D36" s="46">
        <v>0.81399999999999995</v>
      </c>
      <c r="E36" s="46">
        <v>0.82799999999999996</v>
      </c>
      <c r="F36" s="46">
        <v>0.84199999999999997</v>
      </c>
      <c r="G36" s="46">
        <v>0.85599999999999998</v>
      </c>
      <c r="H36" s="46">
        <v>0.871</v>
      </c>
      <c r="I36" s="46">
        <v>0.88600000000000001</v>
      </c>
      <c r="J36" s="46">
        <v>0.90100000000000002</v>
      </c>
      <c r="K36" s="46">
        <v>0.91600000000000004</v>
      </c>
      <c r="L36" s="46">
        <v>0.93200000000000005</v>
      </c>
      <c r="M36" s="46">
        <v>0.94799999999999995</v>
      </c>
      <c r="N36" s="46">
        <v>0.96399999999999997</v>
      </c>
      <c r="O36" s="46">
        <v>0.98</v>
      </c>
      <c r="P36" s="46">
        <v>0.996</v>
      </c>
      <c r="Q36" s="46"/>
    </row>
    <row r="37" spans="1:17" x14ac:dyDescent="0.2">
      <c r="A37" s="44">
        <v>10</v>
      </c>
      <c r="B37" s="46">
        <v>0.78800000000000003</v>
      </c>
      <c r="C37" s="46">
        <v>0.80100000000000005</v>
      </c>
      <c r="D37" s="46">
        <v>0.81499999999999995</v>
      </c>
      <c r="E37" s="46">
        <v>0.82899999999999996</v>
      </c>
      <c r="F37" s="46">
        <v>0.84299999999999997</v>
      </c>
      <c r="G37" s="46">
        <v>0.85699999999999998</v>
      </c>
      <c r="H37" s="46">
        <v>0.872</v>
      </c>
      <c r="I37" s="46">
        <v>0.88700000000000001</v>
      </c>
      <c r="J37" s="46">
        <v>0.90200000000000002</v>
      </c>
      <c r="K37" s="46">
        <v>0.91700000000000004</v>
      </c>
      <c r="L37" s="46">
        <v>0.93300000000000005</v>
      </c>
      <c r="M37" s="46">
        <v>0.94899999999999995</v>
      </c>
      <c r="N37" s="46">
        <v>0.96499999999999997</v>
      </c>
      <c r="O37" s="46">
        <v>0.98099999999999998</v>
      </c>
      <c r="P37" s="46">
        <v>0.998</v>
      </c>
      <c r="Q37" s="46"/>
    </row>
    <row r="38" spans="1:17" x14ac:dyDescent="0.2">
      <c r="A38" s="44">
        <v>11</v>
      </c>
      <c r="B38" s="46">
        <v>0.78900000000000003</v>
      </c>
      <c r="C38" s="46">
        <v>0.80200000000000005</v>
      </c>
      <c r="D38" s="46">
        <v>0.81599999999999995</v>
      </c>
      <c r="E38" s="46">
        <v>0.83</v>
      </c>
      <c r="F38" s="46">
        <v>0.84399999999999997</v>
      </c>
      <c r="G38" s="46">
        <v>0.85799999999999998</v>
      </c>
      <c r="H38" s="46">
        <v>0.873</v>
      </c>
      <c r="I38" s="46">
        <v>0.88800000000000001</v>
      </c>
      <c r="J38" s="46">
        <v>0.90300000000000002</v>
      </c>
      <c r="K38" s="46">
        <v>0.91800000000000004</v>
      </c>
      <c r="L38" s="46">
        <v>0.93400000000000005</v>
      </c>
      <c r="M38" s="46">
        <v>0.95</v>
      </c>
      <c r="N38" s="46">
        <v>0.96599999999999997</v>
      </c>
      <c r="O38" s="46">
        <v>0.98199999999999998</v>
      </c>
      <c r="P38" s="46">
        <v>0.999</v>
      </c>
      <c r="Q38" s="46"/>
    </row>
  </sheetData>
  <sheetProtection algorithmName="SHA-512" hashValue="vHcXEHPJMJsJdLYaVlp4sH3hzqJBbaO+12GfNXdFwdekH4oVhiFmkQVxM5eZ+4Jo+knBnmF4El4vM/KddounFw==" saltValue="XT00FIWS+5HB0cvLu08p9Q==" spinCount="100000" sheet="1" objects="1" scenarios="1"/>
  <conditionalFormatting sqref="A6:A21">
    <cfRule type="expression" dxfId="727" priority="1" stopIfTrue="1">
      <formula>MOD(ROW(),2)=0</formula>
    </cfRule>
    <cfRule type="expression" dxfId="726" priority="2" stopIfTrue="1">
      <formula>MOD(ROW(),2)&lt;&gt;0</formula>
    </cfRule>
  </conditionalFormatting>
  <conditionalFormatting sqref="A26:A38">
    <cfRule type="expression" dxfId="725" priority="5" stopIfTrue="1">
      <formula>MOD(ROW(),2)=0</formula>
    </cfRule>
    <cfRule type="expression" dxfId="724" priority="6" stopIfTrue="1">
      <formula>MOD(ROW(),2)&lt;&gt;0</formula>
    </cfRule>
  </conditionalFormatting>
  <conditionalFormatting sqref="B6:M21">
    <cfRule type="expression" dxfId="723" priority="3" stopIfTrue="1">
      <formula>MOD(ROW(),2)=0</formula>
    </cfRule>
    <cfRule type="expression" dxfId="722" priority="4" stopIfTrue="1">
      <formula>MOD(ROW(),2)&lt;&gt;0</formula>
    </cfRule>
  </conditionalFormatting>
  <conditionalFormatting sqref="B26:Q38">
    <cfRule type="expression" dxfId="721" priority="7" stopIfTrue="1">
      <formula>MOD(ROW(),2)=0</formula>
    </cfRule>
    <cfRule type="expression" dxfId="720" priority="8" stopIfTrue="1">
      <formula>MOD(ROW(),2)&lt;&gt;0</formula>
    </cfRule>
  </conditionalFormatting>
  <pageMargins left="0.7" right="0.7" top="0.75" bottom="0.75" header="0.3" footer="0.3"/>
  <tableParts count="1">
    <tablePart r:id="rId1"/>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27141-871D-4BDE-A1C0-BC6BE918C1ED}">
  <sheetPr codeName="Sheet43"/>
  <dimension ref="A1:G38"/>
  <sheetViews>
    <sheetView showGridLines="0" workbookViewId="0">
      <selection activeCell="A6" sqref="A6"/>
    </sheetView>
  </sheetViews>
  <sheetFormatPr defaultRowHeight="12.75" x14ac:dyDescent="0.2"/>
  <cols>
    <col min="1" max="1" width="31.5703125" customWidth="1"/>
    <col min="2" max="7" width="22.5703125" customWidth="1"/>
  </cols>
  <sheetData>
    <row r="1" spans="1:7" s="1" customFormat="1" ht="20.25" x14ac:dyDescent="0.3">
      <c r="A1" s="2" t="s">
        <v>0</v>
      </c>
    </row>
    <row r="2" spans="1:7" s="1" customFormat="1" ht="15.75" x14ac:dyDescent="0.25">
      <c r="A2" s="30" t="s">
        <v>1</v>
      </c>
      <c r="B2" s="3" t="str">
        <f>wb_title</f>
        <v>PCSPS_EW - Consolidated Factor Spreadsheet</v>
      </c>
    </row>
    <row r="3" spans="1:7" s="1" customFormat="1" ht="15.75" x14ac:dyDescent="0.25">
      <c r="A3" s="30" t="s">
        <v>2</v>
      </c>
      <c r="B3" s="3" t="str">
        <f>TABLE_FACTOR_TYPE_1 &amp; " - x-" &amp; TABLE_SERIES_NUMBER_1</f>
        <v>ERF - x-412</v>
      </c>
    </row>
    <row r="6" spans="1:7" x14ac:dyDescent="0.2">
      <c r="A6" s="41" t="s">
        <v>540</v>
      </c>
      <c r="B6" s="49" t="s">
        <v>541</v>
      </c>
      <c r="C6" s="49"/>
      <c r="D6" s="49"/>
      <c r="E6" s="49"/>
      <c r="F6" s="49"/>
      <c r="G6" s="49"/>
    </row>
    <row r="7" spans="1:7" x14ac:dyDescent="0.2">
      <c r="A7" s="41" t="s">
        <v>542</v>
      </c>
      <c r="B7" s="49" t="s">
        <v>32</v>
      </c>
      <c r="C7" s="49"/>
      <c r="D7" s="49"/>
      <c r="E7" s="49"/>
      <c r="F7" s="49"/>
      <c r="G7" s="49"/>
    </row>
    <row r="8" spans="1:7" x14ac:dyDescent="0.2">
      <c r="A8" s="41" t="s">
        <v>112</v>
      </c>
      <c r="B8" s="49" t="s">
        <v>236</v>
      </c>
      <c r="C8" s="49"/>
      <c r="D8" s="49"/>
      <c r="E8" s="49"/>
      <c r="F8" s="49"/>
      <c r="G8" s="49"/>
    </row>
    <row r="9" spans="1:7" x14ac:dyDescent="0.2">
      <c r="A9" s="41" t="s">
        <v>113</v>
      </c>
      <c r="B9" s="49" t="s">
        <v>219</v>
      </c>
      <c r="C9" s="49"/>
      <c r="D9" s="49"/>
      <c r="E9" s="49"/>
      <c r="F9" s="49"/>
      <c r="G9" s="49"/>
    </row>
    <row r="10" spans="1:7" ht="25.5" x14ac:dyDescent="0.2">
      <c r="A10" s="41" t="s">
        <v>6</v>
      </c>
      <c r="B10" s="49" t="s">
        <v>258</v>
      </c>
      <c r="C10" s="49"/>
      <c r="D10" s="49"/>
      <c r="E10" s="49"/>
      <c r="F10" s="49"/>
      <c r="G10" s="49"/>
    </row>
    <row r="11" spans="1:7" x14ac:dyDescent="0.2">
      <c r="A11" s="41" t="s">
        <v>114</v>
      </c>
      <c r="B11" s="49" t="s">
        <v>165</v>
      </c>
      <c r="C11" s="49"/>
      <c r="D11" s="49"/>
      <c r="E11" s="49"/>
      <c r="F11" s="49"/>
      <c r="G11" s="49"/>
    </row>
    <row r="12" spans="1:7" x14ac:dyDescent="0.2">
      <c r="A12" s="41" t="s">
        <v>115</v>
      </c>
      <c r="B12" s="49" t="s">
        <v>238</v>
      </c>
      <c r="C12" s="49"/>
      <c r="D12" s="49"/>
      <c r="E12" s="49"/>
      <c r="F12" s="49"/>
      <c r="G12" s="49"/>
    </row>
    <row r="13" spans="1:7" x14ac:dyDescent="0.2">
      <c r="A13" s="41" t="s">
        <v>543</v>
      </c>
      <c r="B13" s="49">
        <v>1</v>
      </c>
      <c r="C13" s="49"/>
      <c r="D13" s="49"/>
      <c r="E13" s="49"/>
      <c r="F13" s="49"/>
      <c r="G13" s="49"/>
    </row>
    <row r="14" spans="1:7" x14ac:dyDescent="0.2">
      <c r="A14" s="41" t="s">
        <v>117</v>
      </c>
      <c r="B14" s="49">
        <v>412</v>
      </c>
      <c r="C14" s="49"/>
      <c r="D14" s="49"/>
      <c r="E14" s="49"/>
      <c r="F14" s="49"/>
      <c r="G14" s="49"/>
    </row>
    <row r="15" spans="1:7" x14ac:dyDescent="0.2">
      <c r="A15" s="41" t="s">
        <v>544</v>
      </c>
      <c r="B15" s="49" t="s">
        <v>259</v>
      </c>
      <c r="C15" s="49"/>
      <c r="D15" s="49"/>
      <c r="E15" s="49"/>
      <c r="F15" s="49"/>
      <c r="G15" s="49"/>
    </row>
    <row r="16" spans="1:7" x14ac:dyDescent="0.2">
      <c r="A16" s="41" t="s">
        <v>119</v>
      </c>
      <c r="B16" s="49" t="s">
        <v>260</v>
      </c>
      <c r="C16" s="49"/>
      <c r="D16" s="49"/>
      <c r="E16" s="49"/>
      <c r="F16" s="49"/>
      <c r="G16" s="49"/>
    </row>
    <row r="17" spans="1:7" x14ac:dyDescent="0.2">
      <c r="A17" s="42" t="s">
        <v>545</v>
      </c>
      <c r="B17" s="49"/>
      <c r="C17" s="49"/>
      <c r="D17" s="49"/>
      <c r="E17" s="49"/>
      <c r="F17" s="49"/>
      <c r="G17" s="49"/>
    </row>
    <row r="18" spans="1:7" x14ac:dyDescent="0.2">
      <c r="A18" s="41" t="s">
        <v>121</v>
      </c>
      <c r="B18" s="50">
        <v>45106</v>
      </c>
      <c r="C18" s="50"/>
      <c r="D18" s="50"/>
      <c r="E18" s="50"/>
      <c r="F18" s="50"/>
      <c r="G18" s="50"/>
    </row>
    <row r="19" spans="1:7" x14ac:dyDescent="0.2">
      <c r="A19" s="41" t="s">
        <v>122</v>
      </c>
      <c r="B19" s="49"/>
      <c r="C19" s="49"/>
      <c r="D19" s="49"/>
      <c r="E19" s="49"/>
      <c r="F19" s="49"/>
      <c r="G19" s="49"/>
    </row>
    <row r="20" spans="1:7" x14ac:dyDescent="0.2">
      <c r="A20" s="41" t="s">
        <v>123</v>
      </c>
      <c r="B20" s="49" t="s">
        <v>132</v>
      </c>
      <c r="C20" s="49"/>
      <c r="D20" s="49"/>
      <c r="E20" s="49"/>
      <c r="F20" s="49"/>
      <c r="G20" s="49"/>
    </row>
    <row r="21" spans="1:7" x14ac:dyDescent="0.2">
      <c r="A21" s="41" t="s">
        <v>546</v>
      </c>
      <c r="B21" s="49" t="s">
        <v>46</v>
      </c>
      <c r="C21" s="49"/>
      <c r="D21" s="49"/>
      <c r="E21" s="49"/>
      <c r="F21" s="49"/>
      <c r="G21" s="49"/>
    </row>
    <row r="23" spans="1:7" x14ac:dyDescent="0.2">
      <c r="A23" s="23" t="str">
        <f>HYPERLINK("#'Factor List'!A1", "Back to Factor List")</f>
        <v>Back to Factor List</v>
      </c>
      <c r="B23" s="23" t="str">
        <f>HYPERLINK("#'Assumptions'!A1", "Assumptions")</f>
        <v>Assumptions</v>
      </c>
    </row>
    <row r="26" spans="1:7" s="55" customFormat="1" x14ac:dyDescent="0.2">
      <c r="A26" s="54" t="s">
        <v>594</v>
      </c>
      <c r="B26" s="54">
        <v>50</v>
      </c>
      <c r="C26" s="54">
        <v>51</v>
      </c>
      <c r="D26" s="54">
        <v>52</v>
      </c>
      <c r="E26" s="54">
        <v>53</v>
      </c>
      <c r="F26" s="54">
        <v>54</v>
      </c>
      <c r="G26" s="54">
        <v>55</v>
      </c>
    </row>
    <row r="27" spans="1:7" x14ac:dyDescent="0.2">
      <c r="A27" s="44">
        <v>0</v>
      </c>
      <c r="B27" s="46">
        <v>0.30599999999999999</v>
      </c>
      <c r="C27" s="46">
        <v>0.245</v>
      </c>
      <c r="D27" s="46">
        <v>0.183</v>
      </c>
      <c r="E27" s="46">
        <v>0.122</v>
      </c>
      <c r="F27" s="46">
        <v>0.06</v>
      </c>
      <c r="G27" s="46">
        <v>0</v>
      </c>
    </row>
    <row r="28" spans="1:7" x14ac:dyDescent="0.2">
      <c r="A28" s="44">
        <v>1</v>
      </c>
      <c r="B28" s="46">
        <v>0.30099999999999999</v>
      </c>
      <c r="C28" s="46">
        <v>0.24</v>
      </c>
      <c r="D28" s="46">
        <v>0.17799999999999999</v>
      </c>
      <c r="E28" s="46">
        <v>0.11700000000000001</v>
      </c>
      <c r="F28" s="46">
        <v>5.5E-2</v>
      </c>
      <c r="G28" s="46"/>
    </row>
    <row r="29" spans="1:7" x14ac:dyDescent="0.2">
      <c r="A29" s="44">
        <v>2</v>
      </c>
      <c r="B29" s="46">
        <v>0.29599999999999999</v>
      </c>
      <c r="C29" s="46">
        <v>0.23499999999999999</v>
      </c>
      <c r="D29" s="46">
        <v>0.17299999999999999</v>
      </c>
      <c r="E29" s="46">
        <v>0.112</v>
      </c>
      <c r="F29" s="46">
        <v>0.05</v>
      </c>
      <c r="G29" s="46"/>
    </row>
    <row r="30" spans="1:7" x14ac:dyDescent="0.2">
      <c r="A30" s="44">
        <v>3</v>
      </c>
      <c r="B30" s="46">
        <v>0.29099999999999998</v>
      </c>
      <c r="C30" s="46">
        <v>0.23</v>
      </c>
      <c r="D30" s="46">
        <v>0.16800000000000001</v>
      </c>
      <c r="E30" s="46">
        <v>0.107</v>
      </c>
      <c r="F30" s="46">
        <v>4.4999999999999998E-2</v>
      </c>
      <c r="G30" s="46"/>
    </row>
    <row r="31" spans="1:7" x14ac:dyDescent="0.2">
      <c r="A31" s="44">
        <v>4</v>
      </c>
      <c r="B31" s="46">
        <v>0.28599999999999998</v>
      </c>
      <c r="C31" s="46">
        <v>0.22500000000000001</v>
      </c>
      <c r="D31" s="46">
        <v>0.16300000000000001</v>
      </c>
      <c r="E31" s="46">
        <v>0.10199999999999999</v>
      </c>
      <c r="F31" s="46">
        <v>3.9E-2</v>
      </c>
      <c r="G31" s="46"/>
    </row>
    <row r="32" spans="1:7" x14ac:dyDescent="0.2">
      <c r="A32" s="44">
        <v>5</v>
      </c>
      <c r="B32" s="46">
        <v>0.28100000000000003</v>
      </c>
      <c r="C32" s="46">
        <v>0.22</v>
      </c>
      <c r="D32" s="46">
        <v>0.158</v>
      </c>
      <c r="E32" s="46">
        <v>9.7000000000000003E-2</v>
      </c>
      <c r="F32" s="46">
        <v>3.4000000000000002E-2</v>
      </c>
      <c r="G32" s="46"/>
    </row>
    <row r="33" spans="1:7" x14ac:dyDescent="0.2">
      <c r="A33" s="44">
        <v>6</v>
      </c>
      <c r="B33" s="46">
        <v>0.27600000000000002</v>
      </c>
      <c r="C33" s="46">
        <v>0.214</v>
      </c>
      <c r="D33" s="46">
        <v>0.153</v>
      </c>
      <c r="E33" s="46">
        <v>9.0999999999999998E-2</v>
      </c>
      <c r="F33" s="46">
        <v>2.9000000000000001E-2</v>
      </c>
      <c r="G33" s="46"/>
    </row>
    <row r="34" spans="1:7" x14ac:dyDescent="0.2">
      <c r="A34" s="44">
        <v>7</v>
      </c>
      <c r="B34" s="46">
        <v>0.27100000000000002</v>
      </c>
      <c r="C34" s="46">
        <v>0.20899999999999999</v>
      </c>
      <c r="D34" s="46">
        <v>0.14799999999999999</v>
      </c>
      <c r="E34" s="46">
        <v>8.5999999999999993E-2</v>
      </c>
      <c r="F34" s="46">
        <v>2.4E-2</v>
      </c>
      <c r="G34" s="46"/>
    </row>
    <row r="35" spans="1:7" x14ac:dyDescent="0.2">
      <c r="A35" s="44">
        <v>8</v>
      </c>
      <c r="B35" s="46">
        <v>0.26600000000000001</v>
      </c>
      <c r="C35" s="46">
        <v>0.20399999999999999</v>
      </c>
      <c r="D35" s="46">
        <v>0.14299999999999999</v>
      </c>
      <c r="E35" s="46">
        <v>8.1000000000000003E-2</v>
      </c>
      <c r="F35" s="46">
        <v>1.7999999999999999E-2</v>
      </c>
      <c r="G35" s="46"/>
    </row>
    <row r="36" spans="1:7" x14ac:dyDescent="0.2">
      <c r="A36" s="44">
        <v>9</v>
      </c>
      <c r="B36" s="46">
        <v>0.26100000000000001</v>
      </c>
      <c r="C36" s="46">
        <v>0.19900000000000001</v>
      </c>
      <c r="D36" s="46">
        <v>0.13800000000000001</v>
      </c>
      <c r="E36" s="46">
        <v>7.5999999999999998E-2</v>
      </c>
      <c r="F36" s="46">
        <v>1.2999999999999999E-2</v>
      </c>
      <c r="G36" s="46"/>
    </row>
    <row r="37" spans="1:7" x14ac:dyDescent="0.2">
      <c r="A37" s="44">
        <v>10</v>
      </c>
      <c r="B37" s="46">
        <v>0.25600000000000001</v>
      </c>
      <c r="C37" s="46">
        <v>0.19400000000000001</v>
      </c>
      <c r="D37" s="46">
        <v>0.13300000000000001</v>
      </c>
      <c r="E37" s="46">
        <v>7.0999999999999994E-2</v>
      </c>
      <c r="F37" s="46">
        <v>8.0000000000000002E-3</v>
      </c>
      <c r="G37" s="46"/>
    </row>
    <row r="38" spans="1:7" x14ac:dyDescent="0.2">
      <c r="A38" s="44">
        <v>11</v>
      </c>
      <c r="B38" s="46">
        <v>0.251</v>
      </c>
      <c r="C38" s="46">
        <v>0.189</v>
      </c>
      <c r="D38" s="46">
        <v>0.128</v>
      </c>
      <c r="E38" s="46">
        <v>6.6000000000000003E-2</v>
      </c>
      <c r="F38" s="46">
        <v>3.0000000000000001E-3</v>
      </c>
      <c r="G38" s="46"/>
    </row>
  </sheetData>
  <sheetProtection algorithmName="SHA-512" hashValue="6r6/X8ckR5Pvc2yEt15lDyNhIn4X0xwzBnh/e5l+GgftxMt1WZRePu5RO6MZyI8HvBzI3yPGL8FYjoqEXOFTzg==" saltValue="alHFfGMM984oFBNcju35rA==" spinCount="100000" sheet="1" objects="1" scenarios="1"/>
  <conditionalFormatting sqref="A6:A21">
    <cfRule type="expression" dxfId="719" priority="1" stopIfTrue="1">
      <formula>MOD(ROW(),2)=0</formula>
    </cfRule>
    <cfRule type="expression" dxfId="718" priority="2" stopIfTrue="1">
      <formula>MOD(ROW(),2)&lt;&gt;0</formula>
    </cfRule>
  </conditionalFormatting>
  <conditionalFormatting sqref="A26:A38">
    <cfRule type="expression" dxfId="717" priority="5" stopIfTrue="1">
      <formula>MOD(ROW(),2)=0</formula>
    </cfRule>
    <cfRule type="expression" dxfId="716" priority="6" stopIfTrue="1">
      <formula>MOD(ROW(),2)&lt;&gt;0</formula>
    </cfRule>
  </conditionalFormatting>
  <conditionalFormatting sqref="B6:G21">
    <cfRule type="expression" dxfId="715" priority="3" stopIfTrue="1">
      <formula>MOD(ROW(),2)=0</formula>
    </cfRule>
    <cfRule type="expression" dxfId="714" priority="4" stopIfTrue="1">
      <formula>MOD(ROW(),2)&lt;&gt;0</formula>
    </cfRule>
  </conditionalFormatting>
  <conditionalFormatting sqref="B26:G38">
    <cfRule type="expression" dxfId="713" priority="7" stopIfTrue="1">
      <formula>MOD(ROW(),2)=0</formula>
    </cfRule>
    <cfRule type="expression" dxfId="712" priority="8" stopIfTrue="1">
      <formula>MOD(ROW(),2)&lt;&gt;0</formula>
    </cfRule>
  </conditionalFormatting>
  <pageMargins left="0.7" right="0.7" top="0.75" bottom="0.75" header="0.3" footer="0.3"/>
  <tableParts count="1">
    <tablePart r:id="rId1"/>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6078B-A8B9-40A8-BD05-982EFC451983}">
  <sheetPr codeName="Sheet44"/>
  <dimension ref="A1:P38"/>
  <sheetViews>
    <sheetView showGridLines="0" workbookViewId="0">
      <selection activeCell="A6" sqref="A6"/>
    </sheetView>
  </sheetViews>
  <sheetFormatPr defaultRowHeight="12.75" x14ac:dyDescent="0.2"/>
  <cols>
    <col min="1" max="1" width="31.5703125" customWidth="1"/>
    <col min="2" max="7" width="22.5703125" customWidth="1"/>
    <col min="10" max="10" width="31.5703125" customWidth="1"/>
    <col min="11" max="16" width="22.5703125" customWidth="1"/>
  </cols>
  <sheetData>
    <row r="1" spans="1:16" s="1" customFormat="1" ht="20.25" x14ac:dyDescent="0.3">
      <c r="A1" s="2" t="s">
        <v>0</v>
      </c>
    </row>
    <row r="2" spans="1:16" s="1" customFormat="1" ht="15.75" x14ac:dyDescent="0.25">
      <c r="A2" s="30" t="s">
        <v>1</v>
      </c>
      <c r="B2" s="3" t="str">
        <f>wb_title</f>
        <v>PCSPS_EW - Consolidated Factor Spreadsheet</v>
      </c>
    </row>
    <row r="3" spans="1:16" s="1" customFormat="1" ht="15.75" x14ac:dyDescent="0.25">
      <c r="A3" s="30" t="s">
        <v>2</v>
      </c>
      <c r="B3" s="3" t="str">
        <f>TABLE_FACTOR_TYPE_1 &amp; " - x-" &amp; TABLE_SERIES_NUMBER_1</f>
        <v>ERF - x-413</v>
      </c>
    </row>
    <row r="6" spans="1:16" x14ac:dyDescent="0.2">
      <c r="A6" s="41" t="s">
        <v>540</v>
      </c>
      <c r="B6" s="49" t="s">
        <v>541</v>
      </c>
      <c r="C6" s="49"/>
      <c r="D6" s="49"/>
      <c r="E6" s="49"/>
      <c r="F6" s="49"/>
      <c r="G6" s="49"/>
      <c r="J6" s="41" t="s">
        <v>540</v>
      </c>
      <c r="K6" s="49" t="s">
        <v>541</v>
      </c>
      <c r="L6" s="49"/>
      <c r="M6" s="49"/>
      <c r="N6" s="49"/>
      <c r="O6" s="49"/>
      <c r="P6" s="49"/>
    </row>
    <row r="7" spans="1:16" x14ac:dyDescent="0.2">
      <c r="A7" s="41" t="s">
        <v>542</v>
      </c>
      <c r="B7" s="49" t="s">
        <v>32</v>
      </c>
      <c r="C7" s="49"/>
      <c r="D7" s="49"/>
      <c r="E7" s="49"/>
      <c r="F7" s="49"/>
      <c r="G7" s="49"/>
      <c r="J7" s="41" t="s">
        <v>542</v>
      </c>
      <c r="K7" s="49" t="s">
        <v>32</v>
      </c>
      <c r="L7" s="49"/>
      <c r="M7" s="49"/>
      <c r="N7" s="49"/>
      <c r="O7" s="49"/>
      <c r="P7" s="49"/>
    </row>
    <row r="8" spans="1:16" x14ac:dyDescent="0.2">
      <c r="A8" s="41" t="s">
        <v>112</v>
      </c>
      <c r="B8" s="49" t="s">
        <v>156</v>
      </c>
      <c r="C8" s="49"/>
      <c r="D8" s="49"/>
      <c r="E8" s="49"/>
      <c r="F8" s="49"/>
      <c r="G8" s="49"/>
      <c r="J8" s="41" t="s">
        <v>112</v>
      </c>
      <c r="K8" s="49" t="s">
        <v>156</v>
      </c>
      <c r="L8" s="49"/>
      <c r="M8" s="49"/>
      <c r="N8" s="49"/>
      <c r="O8" s="49"/>
      <c r="P8" s="49"/>
    </row>
    <row r="9" spans="1:16" x14ac:dyDescent="0.2">
      <c r="A9" s="41" t="s">
        <v>113</v>
      </c>
      <c r="B9" s="49" t="s">
        <v>219</v>
      </c>
      <c r="C9" s="49"/>
      <c r="D9" s="49"/>
      <c r="E9" s="49"/>
      <c r="F9" s="49"/>
      <c r="G9" s="49"/>
      <c r="J9" s="41" t="s">
        <v>113</v>
      </c>
      <c r="K9" s="49" t="s">
        <v>219</v>
      </c>
      <c r="L9" s="49"/>
      <c r="M9" s="49"/>
      <c r="N9" s="49"/>
      <c r="O9" s="49"/>
      <c r="P9" s="49"/>
    </row>
    <row r="10" spans="1:16" ht="25.5" x14ac:dyDescent="0.2">
      <c r="A10" s="41" t="s">
        <v>6</v>
      </c>
      <c r="B10" s="49" t="s">
        <v>261</v>
      </c>
      <c r="C10" s="49"/>
      <c r="D10" s="49"/>
      <c r="E10" s="49"/>
      <c r="F10" s="49"/>
      <c r="G10" s="49"/>
      <c r="J10" s="41" t="s">
        <v>6</v>
      </c>
      <c r="K10" s="49" t="s">
        <v>261</v>
      </c>
      <c r="L10" s="49"/>
      <c r="M10" s="49"/>
      <c r="N10" s="49"/>
      <c r="O10" s="49"/>
      <c r="P10" s="49"/>
    </row>
    <row r="11" spans="1:16" x14ac:dyDescent="0.2">
      <c r="A11" s="41" t="s">
        <v>114</v>
      </c>
      <c r="B11" s="49" t="s">
        <v>165</v>
      </c>
      <c r="C11" s="49"/>
      <c r="D11" s="49"/>
      <c r="E11" s="49"/>
      <c r="F11" s="49"/>
      <c r="G11" s="49"/>
      <c r="J11" s="41" t="s">
        <v>114</v>
      </c>
      <c r="K11" s="49" t="s">
        <v>165</v>
      </c>
      <c r="L11" s="49"/>
      <c r="M11" s="49"/>
      <c r="N11" s="49"/>
      <c r="O11" s="49"/>
      <c r="P11" s="49"/>
    </row>
    <row r="12" spans="1:16" x14ac:dyDescent="0.2">
      <c r="A12" s="41" t="s">
        <v>115</v>
      </c>
      <c r="B12" s="49" t="s">
        <v>238</v>
      </c>
      <c r="C12" s="49"/>
      <c r="D12" s="49"/>
      <c r="E12" s="49"/>
      <c r="F12" s="49"/>
      <c r="G12" s="49"/>
      <c r="J12" s="41" t="s">
        <v>115</v>
      </c>
      <c r="K12" s="49" t="s">
        <v>238</v>
      </c>
      <c r="L12" s="49"/>
      <c r="M12" s="49"/>
      <c r="N12" s="49"/>
      <c r="O12" s="49"/>
      <c r="P12" s="49"/>
    </row>
    <row r="13" spans="1:16" x14ac:dyDescent="0.2">
      <c r="A13" s="41" t="s">
        <v>543</v>
      </c>
      <c r="B13" s="49">
        <v>1</v>
      </c>
      <c r="C13" s="49"/>
      <c r="D13" s="49"/>
      <c r="E13" s="49"/>
      <c r="F13" s="49"/>
      <c r="G13" s="49"/>
      <c r="J13" s="41" t="s">
        <v>543</v>
      </c>
      <c r="K13" s="49">
        <v>1</v>
      </c>
      <c r="L13" s="49"/>
      <c r="M13" s="49"/>
      <c r="N13" s="49"/>
      <c r="O13" s="49"/>
      <c r="P13" s="49"/>
    </row>
    <row r="14" spans="1:16" x14ac:dyDescent="0.2">
      <c r="A14" s="41" t="s">
        <v>117</v>
      </c>
      <c r="B14" s="49">
        <v>413</v>
      </c>
      <c r="C14" s="49"/>
      <c r="D14" s="49"/>
      <c r="E14" s="49"/>
      <c r="F14" s="49"/>
      <c r="G14" s="49"/>
      <c r="J14" s="41" t="s">
        <v>117</v>
      </c>
      <c r="K14" s="49">
        <v>413</v>
      </c>
      <c r="L14" s="49"/>
      <c r="M14" s="49"/>
      <c r="N14" s="49"/>
      <c r="O14" s="49"/>
      <c r="P14" s="49"/>
    </row>
    <row r="15" spans="1:16" x14ac:dyDescent="0.2">
      <c r="A15" s="41" t="s">
        <v>544</v>
      </c>
      <c r="B15" s="49" t="s">
        <v>262</v>
      </c>
      <c r="C15" s="49"/>
      <c r="D15" s="49"/>
      <c r="E15" s="49"/>
      <c r="F15" s="49"/>
      <c r="G15" s="49"/>
      <c r="J15" s="41" t="s">
        <v>544</v>
      </c>
      <c r="K15" s="49" t="s">
        <v>264</v>
      </c>
      <c r="L15" s="49"/>
      <c r="M15" s="49"/>
      <c r="N15" s="49"/>
      <c r="O15" s="49"/>
      <c r="P15" s="49"/>
    </row>
    <row r="16" spans="1:16" x14ac:dyDescent="0.2">
      <c r="A16" s="41" t="s">
        <v>119</v>
      </c>
      <c r="B16" s="49" t="s">
        <v>263</v>
      </c>
      <c r="C16" s="49"/>
      <c r="D16" s="49"/>
      <c r="E16" s="49"/>
      <c r="F16" s="49"/>
      <c r="G16" s="49"/>
      <c r="J16" s="41" t="s">
        <v>119</v>
      </c>
      <c r="K16" s="49" t="s">
        <v>265</v>
      </c>
      <c r="L16" s="49"/>
      <c r="M16" s="49"/>
      <c r="N16" s="49"/>
      <c r="O16" s="49"/>
      <c r="P16" s="49"/>
    </row>
    <row r="17" spans="1:16" x14ac:dyDescent="0.2">
      <c r="A17" s="42" t="s">
        <v>545</v>
      </c>
      <c r="B17" s="49"/>
      <c r="C17" s="49"/>
      <c r="D17" s="49"/>
      <c r="E17" s="49"/>
      <c r="F17" s="49"/>
      <c r="G17" s="49"/>
      <c r="J17" s="42" t="s">
        <v>545</v>
      </c>
      <c r="K17" s="49"/>
      <c r="L17" s="49"/>
      <c r="M17" s="49"/>
      <c r="N17" s="49"/>
      <c r="O17" s="49"/>
      <c r="P17" s="49"/>
    </row>
    <row r="18" spans="1:16" x14ac:dyDescent="0.2">
      <c r="A18" s="41" t="s">
        <v>121</v>
      </c>
      <c r="B18" s="50">
        <v>45106</v>
      </c>
      <c r="C18" s="50"/>
      <c r="D18" s="50"/>
      <c r="E18" s="50"/>
      <c r="F18" s="50"/>
      <c r="G18" s="50"/>
      <c r="J18" s="41" t="s">
        <v>121</v>
      </c>
      <c r="K18" s="50">
        <v>45106</v>
      </c>
      <c r="L18" s="50"/>
      <c r="M18" s="50"/>
      <c r="N18" s="50"/>
      <c r="O18" s="50"/>
      <c r="P18" s="50"/>
    </row>
    <row r="19" spans="1:16" x14ac:dyDescent="0.2">
      <c r="A19" s="41" t="s">
        <v>122</v>
      </c>
      <c r="B19" s="49"/>
      <c r="C19" s="49"/>
      <c r="D19" s="49"/>
      <c r="E19" s="49"/>
      <c r="F19" s="49"/>
      <c r="G19" s="49"/>
      <c r="J19" s="41" t="s">
        <v>122</v>
      </c>
      <c r="K19" s="49"/>
      <c r="L19" s="49"/>
      <c r="M19" s="49"/>
      <c r="N19" s="49"/>
      <c r="O19" s="49"/>
      <c r="P19" s="49"/>
    </row>
    <row r="20" spans="1:16" x14ac:dyDescent="0.2">
      <c r="A20" s="41" t="s">
        <v>123</v>
      </c>
      <c r="B20" s="49" t="s">
        <v>132</v>
      </c>
      <c r="C20" s="49"/>
      <c r="D20" s="49"/>
      <c r="E20" s="49"/>
      <c r="F20" s="49"/>
      <c r="G20" s="49"/>
      <c r="J20" s="41" t="s">
        <v>123</v>
      </c>
      <c r="K20" s="49" t="s">
        <v>132</v>
      </c>
      <c r="L20" s="49"/>
      <c r="M20" s="49"/>
      <c r="N20" s="49"/>
      <c r="O20" s="49"/>
      <c r="P20" s="49"/>
    </row>
    <row r="21" spans="1:16" x14ac:dyDescent="0.2">
      <c r="A21" s="41" t="s">
        <v>546</v>
      </c>
      <c r="B21" s="49" t="s">
        <v>46</v>
      </c>
      <c r="C21" s="49"/>
      <c r="D21" s="49"/>
      <c r="E21" s="49"/>
      <c r="F21" s="49"/>
      <c r="G21" s="49"/>
      <c r="J21" s="41" t="s">
        <v>546</v>
      </c>
      <c r="K21" s="49" t="s">
        <v>46</v>
      </c>
      <c r="L21" s="49"/>
      <c r="M21" s="49"/>
      <c r="N21" s="49"/>
      <c r="O21" s="49"/>
      <c r="P21" s="49"/>
    </row>
    <row r="23" spans="1:16" x14ac:dyDescent="0.2">
      <c r="A23" s="23" t="str">
        <f>HYPERLINK("#'Factor List'!A1", "Back to Factor List")</f>
        <v>Back to Factor List</v>
      </c>
      <c r="B23" s="23" t="str">
        <f>HYPERLINK("#'Assumptions'!A1", "Assumptions")</f>
        <v>Assumptions</v>
      </c>
    </row>
    <row r="26" spans="1:16" s="55" customFormat="1" x14ac:dyDescent="0.2">
      <c r="A26" s="54" t="s">
        <v>594</v>
      </c>
      <c r="B26" s="54">
        <v>50</v>
      </c>
      <c r="C26" s="54">
        <v>51</v>
      </c>
      <c r="D26" s="54">
        <v>52</v>
      </c>
      <c r="E26" s="54">
        <v>53</v>
      </c>
      <c r="F26" s="54">
        <v>54</v>
      </c>
      <c r="G26" s="54">
        <v>55</v>
      </c>
      <c r="J26" s="54" t="s">
        <v>594</v>
      </c>
      <c r="K26" s="54">
        <v>50</v>
      </c>
      <c r="L26" s="54">
        <v>51</v>
      </c>
      <c r="M26" s="54">
        <v>52</v>
      </c>
      <c r="N26" s="54">
        <v>53</v>
      </c>
      <c r="O26" s="54">
        <v>54</v>
      </c>
      <c r="P26" s="54">
        <v>55</v>
      </c>
    </row>
    <row r="27" spans="1:16" x14ac:dyDescent="0.2">
      <c r="A27" s="44">
        <v>0</v>
      </c>
      <c r="B27" s="46">
        <v>0.214</v>
      </c>
      <c r="C27" s="46">
        <v>0.17100000000000001</v>
      </c>
      <c r="D27" s="46">
        <v>0.128</v>
      </c>
      <c r="E27" s="46">
        <v>8.5000000000000006E-2</v>
      </c>
      <c r="F27" s="46">
        <v>4.1000000000000002E-2</v>
      </c>
      <c r="G27" s="46">
        <v>0</v>
      </c>
      <c r="J27" s="44">
        <v>0</v>
      </c>
      <c r="K27" s="46">
        <v>1.073</v>
      </c>
      <c r="L27" s="46">
        <v>1.0940000000000001</v>
      </c>
      <c r="M27" s="46">
        <v>1.1160000000000001</v>
      </c>
      <c r="N27" s="46">
        <v>1.139</v>
      </c>
      <c r="O27" s="46">
        <v>1.161</v>
      </c>
      <c r="P27" s="46">
        <v>1.1839999999999999</v>
      </c>
    </row>
    <row r="28" spans="1:16" x14ac:dyDescent="0.2">
      <c r="A28" s="44">
        <v>1</v>
      </c>
      <c r="B28" s="46">
        <v>0.21099999999999999</v>
      </c>
      <c r="C28" s="46">
        <v>0.16800000000000001</v>
      </c>
      <c r="D28" s="46">
        <v>0.125</v>
      </c>
      <c r="E28" s="46">
        <v>8.2000000000000003E-2</v>
      </c>
      <c r="F28" s="46">
        <v>3.7999999999999999E-2</v>
      </c>
      <c r="G28" s="46"/>
      <c r="J28" s="44">
        <v>1</v>
      </c>
      <c r="K28" s="46">
        <v>1.075</v>
      </c>
      <c r="L28" s="46">
        <v>1.0960000000000001</v>
      </c>
      <c r="M28" s="46">
        <v>1.1180000000000001</v>
      </c>
      <c r="N28" s="46">
        <v>1.141</v>
      </c>
      <c r="O28" s="46">
        <v>1.163</v>
      </c>
      <c r="P28" s="46"/>
    </row>
    <row r="29" spans="1:16" x14ac:dyDescent="0.2">
      <c r="A29" s="44">
        <v>2</v>
      </c>
      <c r="B29" s="46">
        <v>0.20699999999999999</v>
      </c>
      <c r="C29" s="46">
        <v>0.16400000000000001</v>
      </c>
      <c r="D29" s="46">
        <v>0.121</v>
      </c>
      <c r="E29" s="46">
        <v>7.8E-2</v>
      </c>
      <c r="F29" s="46">
        <v>3.4000000000000002E-2</v>
      </c>
      <c r="G29" s="46"/>
      <c r="J29" s="44">
        <v>2</v>
      </c>
      <c r="K29" s="46">
        <v>1.0760000000000001</v>
      </c>
      <c r="L29" s="46">
        <v>1.0980000000000001</v>
      </c>
      <c r="M29" s="46">
        <v>1.1200000000000001</v>
      </c>
      <c r="N29" s="46">
        <v>1.143</v>
      </c>
      <c r="O29" s="46">
        <v>1.165</v>
      </c>
      <c r="P29" s="46"/>
    </row>
    <row r="30" spans="1:16" x14ac:dyDescent="0.2">
      <c r="A30" s="44">
        <v>3</v>
      </c>
      <c r="B30" s="46">
        <v>0.20300000000000001</v>
      </c>
      <c r="C30" s="46">
        <v>0.16</v>
      </c>
      <c r="D30" s="46">
        <v>0.11700000000000001</v>
      </c>
      <c r="E30" s="46">
        <v>7.3999999999999996E-2</v>
      </c>
      <c r="F30" s="46">
        <v>0.03</v>
      </c>
      <c r="G30" s="46"/>
      <c r="J30" s="44">
        <v>3</v>
      </c>
      <c r="K30" s="46">
        <v>1.0780000000000001</v>
      </c>
      <c r="L30" s="46">
        <v>1.099</v>
      </c>
      <c r="M30" s="46">
        <v>1.1220000000000001</v>
      </c>
      <c r="N30" s="46">
        <v>1.1439999999999999</v>
      </c>
      <c r="O30" s="46">
        <v>1.167</v>
      </c>
      <c r="P30" s="46"/>
    </row>
    <row r="31" spans="1:16" x14ac:dyDescent="0.2">
      <c r="A31" s="44">
        <v>4</v>
      </c>
      <c r="B31" s="46">
        <v>0.2</v>
      </c>
      <c r="C31" s="46">
        <v>0.157</v>
      </c>
      <c r="D31" s="46">
        <v>0.114</v>
      </c>
      <c r="E31" s="46">
        <v>7.0999999999999994E-2</v>
      </c>
      <c r="F31" s="46">
        <v>2.7E-2</v>
      </c>
      <c r="G31" s="46"/>
      <c r="J31" s="44">
        <v>4</v>
      </c>
      <c r="K31" s="46">
        <v>1.08</v>
      </c>
      <c r="L31" s="46">
        <v>1.101</v>
      </c>
      <c r="M31" s="46">
        <v>1.1240000000000001</v>
      </c>
      <c r="N31" s="46">
        <v>1.1459999999999999</v>
      </c>
      <c r="O31" s="46">
        <v>1.169</v>
      </c>
      <c r="P31" s="46"/>
    </row>
    <row r="32" spans="1:16" x14ac:dyDescent="0.2">
      <c r="A32" s="44">
        <v>5</v>
      </c>
      <c r="B32" s="46">
        <v>0.19600000000000001</v>
      </c>
      <c r="C32" s="46">
        <v>0.153</v>
      </c>
      <c r="D32" s="46">
        <v>0.11</v>
      </c>
      <c r="E32" s="46">
        <v>6.7000000000000004E-2</v>
      </c>
      <c r="F32" s="46">
        <v>2.3E-2</v>
      </c>
      <c r="G32" s="46"/>
      <c r="J32" s="44">
        <v>5</v>
      </c>
      <c r="K32" s="46">
        <v>1.0820000000000001</v>
      </c>
      <c r="L32" s="46">
        <v>1.103</v>
      </c>
      <c r="M32" s="46">
        <v>1.1259999999999999</v>
      </c>
      <c r="N32" s="46">
        <v>1.1479999999999999</v>
      </c>
      <c r="O32" s="46">
        <v>1.171</v>
      </c>
      <c r="P32" s="46"/>
    </row>
    <row r="33" spans="1:16" x14ac:dyDescent="0.2">
      <c r="A33" s="44">
        <v>6</v>
      </c>
      <c r="B33" s="46">
        <v>0.193</v>
      </c>
      <c r="C33" s="46">
        <v>0.15</v>
      </c>
      <c r="D33" s="46">
        <v>0.107</v>
      </c>
      <c r="E33" s="46">
        <v>6.3E-2</v>
      </c>
      <c r="F33" s="46">
        <v>0.02</v>
      </c>
      <c r="G33" s="46"/>
      <c r="J33" s="44">
        <v>6</v>
      </c>
      <c r="K33" s="46">
        <v>1.083</v>
      </c>
      <c r="L33" s="46">
        <v>1.105</v>
      </c>
      <c r="M33" s="46">
        <v>1.127</v>
      </c>
      <c r="N33" s="46">
        <v>1.1499999999999999</v>
      </c>
      <c r="O33" s="46">
        <v>1.173</v>
      </c>
      <c r="P33" s="46"/>
    </row>
    <row r="34" spans="1:16" x14ac:dyDescent="0.2">
      <c r="A34" s="44">
        <v>7</v>
      </c>
      <c r="B34" s="46">
        <v>0.189</v>
      </c>
      <c r="C34" s="46">
        <v>0.14599999999999999</v>
      </c>
      <c r="D34" s="46">
        <v>0.10299999999999999</v>
      </c>
      <c r="E34" s="46">
        <v>0.06</v>
      </c>
      <c r="F34" s="46">
        <v>1.6E-2</v>
      </c>
      <c r="G34" s="46"/>
      <c r="J34" s="44">
        <v>7</v>
      </c>
      <c r="K34" s="46">
        <v>1.085</v>
      </c>
      <c r="L34" s="46">
        <v>1.107</v>
      </c>
      <c r="M34" s="46">
        <v>1.129</v>
      </c>
      <c r="N34" s="46">
        <v>1.1519999999999999</v>
      </c>
      <c r="O34" s="46">
        <v>1.175</v>
      </c>
      <c r="P34" s="46"/>
    </row>
    <row r="35" spans="1:16" x14ac:dyDescent="0.2">
      <c r="A35" s="44">
        <v>8</v>
      </c>
      <c r="B35" s="46">
        <v>0.186</v>
      </c>
      <c r="C35" s="46">
        <v>0.14299999999999999</v>
      </c>
      <c r="D35" s="46">
        <v>0.1</v>
      </c>
      <c r="E35" s="46">
        <v>5.6000000000000001E-2</v>
      </c>
      <c r="F35" s="46">
        <v>1.2999999999999999E-2</v>
      </c>
      <c r="G35" s="46"/>
      <c r="J35" s="44">
        <v>8</v>
      </c>
      <c r="K35" s="46">
        <v>1.087</v>
      </c>
      <c r="L35" s="46">
        <v>1.109</v>
      </c>
      <c r="M35" s="46">
        <v>1.131</v>
      </c>
      <c r="N35" s="46">
        <v>1.1539999999999999</v>
      </c>
      <c r="O35" s="46">
        <v>1.177</v>
      </c>
      <c r="P35" s="46"/>
    </row>
    <row r="36" spans="1:16" x14ac:dyDescent="0.2">
      <c r="A36" s="44">
        <v>9</v>
      </c>
      <c r="B36" s="46">
        <v>0.182</v>
      </c>
      <c r="C36" s="46">
        <v>0.13900000000000001</v>
      </c>
      <c r="D36" s="46">
        <v>9.6000000000000002E-2</v>
      </c>
      <c r="E36" s="46">
        <v>5.1999999999999998E-2</v>
      </c>
      <c r="F36" s="46">
        <v>8.9999999999999993E-3</v>
      </c>
      <c r="G36" s="46"/>
      <c r="J36" s="44">
        <v>9</v>
      </c>
      <c r="K36" s="46">
        <v>1.089</v>
      </c>
      <c r="L36" s="46">
        <v>1.1100000000000001</v>
      </c>
      <c r="M36" s="46">
        <v>1.133</v>
      </c>
      <c r="N36" s="46">
        <v>1.155</v>
      </c>
      <c r="O36" s="46">
        <v>1.179</v>
      </c>
      <c r="P36" s="46"/>
    </row>
    <row r="37" spans="1:16" x14ac:dyDescent="0.2">
      <c r="A37" s="44">
        <v>10</v>
      </c>
      <c r="B37" s="46">
        <v>0.17799999999999999</v>
      </c>
      <c r="C37" s="46">
        <v>0.13500000000000001</v>
      </c>
      <c r="D37" s="46">
        <v>9.1999999999999998E-2</v>
      </c>
      <c r="E37" s="46">
        <v>4.9000000000000002E-2</v>
      </c>
      <c r="F37" s="46">
        <v>5.0000000000000001E-3</v>
      </c>
      <c r="G37" s="46"/>
      <c r="J37" s="44">
        <v>10</v>
      </c>
      <c r="K37" s="46">
        <v>1.0900000000000001</v>
      </c>
      <c r="L37" s="46">
        <v>1.1120000000000001</v>
      </c>
      <c r="M37" s="46">
        <v>1.135</v>
      </c>
      <c r="N37" s="46">
        <v>1.157</v>
      </c>
      <c r="O37" s="46">
        <v>1.181</v>
      </c>
      <c r="P37" s="46"/>
    </row>
    <row r="38" spans="1:16" x14ac:dyDescent="0.2">
      <c r="A38" s="44">
        <v>11</v>
      </c>
      <c r="B38" s="46">
        <v>0.17499999999999999</v>
      </c>
      <c r="C38" s="46">
        <v>0.13200000000000001</v>
      </c>
      <c r="D38" s="46">
        <v>8.8999999999999996E-2</v>
      </c>
      <c r="E38" s="46">
        <v>4.4999999999999998E-2</v>
      </c>
      <c r="F38" s="46">
        <v>2E-3</v>
      </c>
      <c r="G38" s="46"/>
      <c r="J38" s="44">
        <v>11</v>
      </c>
      <c r="K38" s="46">
        <v>1.0920000000000001</v>
      </c>
      <c r="L38" s="46">
        <v>1.1140000000000001</v>
      </c>
      <c r="M38" s="46">
        <v>1.137</v>
      </c>
      <c r="N38" s="46">
        <v>1.159</v>
      </c>
      <c r="O38" s="46">
        <v>1.1830000000000001</v>
      </c>
      <c r="P38" s="46"/>
    </row>
  </sheetData>
  <sheetProtection algorithmName="SHA-512" hashValue="aSxFCGmxE80iXAuRrBbapYbsjs46NoFjGbcGcDivPuIOOsZjoDm+KhERlf/ol97PCwhRIbso5gEeCw7aBlDIZA==" saltValue="LcuAMcjzDG94ax+mdUSqjw==" spinCount="100000" sheet="1" objects="1" scenarios="1"/>
  <conditionalFormatting sqref="A6:A21">
    <cfRule type="expression" dxfId="711" priority="5" stopIfTrue="1">
      <formula>MOD(ROW(),2)=0</formula>
    </cfRule>
    <cfRule type="expression" dxfId="710" priority="6" stopIfTrue="1">
      <formula>MOD(ROW(),2)&lt;&gt;0</formula>
    </cfRule>
  </conditionalFormatting>
  <conditionalFormatting sqref="A26:A38">
    <cfRule type="expression" dxfId="709" priority="9" stopIfTrue="1">
      <formula>MOD(ROW(),2)=0</formula>
    </cfRule>
    <cfRule type="expression" dxfId="708" priority="10" stopIfTrue="1">
      <formula>MOD(ROW(),2)&lt;&gt;0</formula>
    </cfRule>
  </conditionalFormatting>
  <conditionalFormatting sqref="B6:G21">
    <cfRule type="expression" dxfId="707" priority="7" stopIfTrue="1">
      <formula>MOD(ROW(),2)=0</formula>
    </cfRule>
    <cfRule type="expression" dxfId="706" priority="8" stopIfTrue="1">
      <formula>MOD(ROW(),2)&lt;&gt;0</formula>
    </cfRule>
  </conditionalFormatting>
  <conditionalFormatting sqref="B26:G38">
    <cfRule type="expression" dxfId="705" priority="11" stopIfTrue="1">
      <formula>MOD(ROW(),2)=0</formula>
    </cfRule>
    <cfRule type="expression" dxfId="704" priority="12" stopIfTrue="1">
      <formula>MOD(ROW(),2)&lt;&gt;0</formula>
    </cfRule>
  </conditionalFormatting>
  <conditionalFormatting sqref="J6:J21">
    <cfRule type="expression" dxfId="703" priority="13" stopIfTrue="1">
      <formula>MOD(ROW(),2)=0</formula>
    </cfRule>
    <cfRule type="expression" dxfId="702" priority="14" stopIfTrue="1">
      <formula>MOD(ROW(),2)&lt;&gt;0</formula>
    </cfRule>
  </conditionalFormatting>
  <conditionalFormatting sqref="J26:J38">
    <cfRule type="expression" dxfId="701" priority="17" stopIfTrue="1">
      <formula>MOD(ROW(),2)=0</formula>
    </cfRule>
    <cfRule type="expression" dxfId="700" priority="18" stopIfTrue="1">
      <formula>MOD(ROW(),2)&lt;&gt;0</formula>
    </cfRule>
  </conditionalFormatting>
  <conditionalFormatting sqref="K6:P21">
    <cfRule type="expression" dxfId="699" priority="15" stopIfTrue="1">
      <formula>MOD(ROW(),2)=0</formula>
    </cfRule>
    <cfRule type="expression" dxfId="698" priority="16" stopIfTrue="1">
      <formula>MOD(ROW(),2)&lt;&gt;0</formula>
    </cfRule>
  </conditionalFormatting>
  <conditionalFormatting sqref="K26:P38">
    <cfRule type="expression" dxfId="697" priority="19" stopIfTrue="1">
      <formula>MOD(ROW(),2)=0</formula>
    </cfRule>
    <cfRule type="expression" dxfId="696" priority="20" stopIfTrue="1">
      <formula>MOD(ROW(),2)&lt;&gt;0</formula>
    </cfRule>
  </conditionalFormatting>
  <pageMargins left="0.7" right="0.7" top="0.75" bottom="0.75" header="0.3" footer="0.3"/>
  <tableParts count="2">
    <tablePart r:id="rId1"/>
    <tablePart r:id="rId2"/>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51CE2-4B82-40B4-9E47-9F3C91E1B14D}">
  <sheetPr codeName="Sheet45"/>
  <dimension ref="A1:B29"/>
  <sheetViews>
    <sheetView showGridLines="0" workbookViewId="0">
      <selection activeCell="A6" sqref="A6"/>
    </sheetView>
  </sheetViews>
  <sheetFormatPr defaultRowHeight="12.75" x14ac:dyDescent="0.2"/>
  <cols>
    <col min="1" max="1" width="50.710937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ERF - x-414</v>
      </c>
    </row>
    <row r="6" spans="1:2" x14ac:dyDescent="0.2">
      <c r="A6" s="41" t="s">
        <v>540</v>
      </c>
      <c r="B6" s="49" t="s">
        <v>541</v>
      </c>
    </row>
    <row r="7" spans="1:2" ht="25.5" x14ac:dyDescent="0.2">
      <c r="A7" s="41" t="s">
        <v>542</v>
      </c>
      <c r="B7" s="49" t="s">
        <v>32</v>
      </c>
    </row>
    <row r="8" spans="1:2" x14ac:dyDescent="0.2">
      <c r="A8" s="41" t="s">
        <v>112</v>
      </c>
      <c r="B8" s="49" t="s">
        <v>152</v>
      </c>
    </row>
    <row r="9" spans="1:2" x14ac:dyDescent="0.2">
      <c r="A9" s="41" t="s">
        <v>113</v>
      </c>
      <c r="B9" s="49" t="s">
        <v>219</v>
      </c>
    </row>
    <row r="10" spans="1:2" x14ac:dyDescent="0.2">
      <c r="A10" s="41" t="s">
        <v>6</v>
      </c>
      <c r="B10" s="49" t="s">
        <v>266</v>
      </c>
    </row>
    <row r="11" spans="1:2" x14ac:dyDescent="0.2">
      <c r="A11" s="41" t="s">
        <v>114</v>
      </c>
      <c r="B11" s="49" t="s">
        <v>165</v>
      </c>
    </row>
    <row r="12" spans="1:2" ht="38.25" x14ac:dyDescent="0.2">
      <c r="A12" s="41" t="s">
        <v>115</v>
      </c>
      <c r="B12" s="49" t="s">
        <v>267</v>
      </c>
    </row>
    <row r="13" spans="1:2" x14ac:dyDescent="0.2">
      <c r="A13" s="41" t="s">
        <v>543</v>
      </c>
      <c r="B13" s="49">
        <v>1</v>
      </c>
    </row>
    <row r="14" spans="1:2" x14ac:dyDescent="0.2">
      <c r="A14" s="41" t="s">
        <v>117</v>
      </c>
      <c r="B14" s="49">
        <v>414</v>
      </c>
    </row>
    <row r="15" spans="1:2" x14ac:dyDescent="0.2">
      <c r="A15" s="41" t="s">
        <v>544</v>
      </c>
      <c r="B15" s="49" t="s">
        <v>268</v>
      </c>
    </row>
    <row r="16" spans="1:2" x14ac:dyDescent="0.2">
      <c r="A16" s="41" t="s">
        <v>119</v>
      </c>
      <c r="B16" s="49" t="s">
        <v>269</v>
      </c>
    </row>
    <row r="17" spans="1:2" x14ac:dyDescent="0.2">
      <c r="A17" s="42" t="s">
        <v>545</v>
      </c>
      <c r="B17" s="49"/>
    </row>
    <row r="18" spans="1:2" x14ac:dyDescent="0.2">
      <c r="A18" s="41" t="s">
        <v>121</v>
      </c>
      <c r="B18" s="50">
        <v>45106</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x14ac:dyDescent="0.2">
      <c r="A26" s="56" t="s">
        <v>595</v>
      </c>
      <c r="B26" s="56" t="s">
        <v>564</v>
      </c>
    </row>
    <row r="27" spans="1:2" x14ac:dyDescent="0.2">
      <c r="A27" s="44" t="s">
        <v>596</v>
      </c>
      <c r="B27" s="47">
        <v>4.7500000000000001E-2</v>
      </c>
    </row>
    <row r="28" spans="1:2" x14ac:dyDescent="0.2">
      <c r="A28" s="44" t="s">
        <v>597</v>
      </c>
      <c r="B28" s="47">
        <v>3.6999999999999998E-2</v>
      </c>
    </row>
    <row r="29" spans="1:2" x14ac:dyDescent="0.2">
      <c r="A29" s="44" t="s">
        <v>598</v>
      </c>
      <c r="B29" s="47">
        <v>2.9000000000000001E-2</v>
      </c>
    </row>
  </sheetData>
  <sheetProtection algorithmName="SHA-512" hashValue="QW9KtMXVGgzwygvYG+D56xrG+RDgI73BdgVmiWOBvXQjq+NTDAau8NR66BW3jujnkUJ52Zgo1bvqX3pwQzLQIQ==" saltValue="NCd7xwa3pt1wLbCyUpn0hA==" spinCount="100000" sheet="1" objects="1" scenarios="1"/>
  <conditionalFormatting sqref="A6:A21">
    <cfRule type="expression" dxfId="695" priority="1" stopIfTrue="1">
      <formula>MOD(ROW(),2)=0</formula>
    </cfRule>
    <cfRule type="expression" dxfId="694" priority="2" stopIfTrue="1">
      <formula>MOD(ROW(),2)&lt;&gt;0</formula>
    </cfRule>
  </conditionalFormatting>
  <conditionalFormatting sqref="A26:A29">
    <cfRule type="expression" dxfId="693" priority="5" stopIfTrue="1">
      <formula>MOD(ROW(),2)=0</formula>
    </cfRule>
    <cfRule type="expression" dxfId="692" priority="6" stopIfTrue="1">
      <formula>MOD(ROW(),2)&lt;&gt;0</formula>
    </cfRule>
  </conditionalFormatting>
  <conditionalFormatting sqref="B6:B21">
    <cfRule type="expression" dxfId="691" priority="3" stopIfTrue="1">
      <formula>MOD(ROW(),2)=0</formula>
    </cfRule>
    <cfRule type="expression" dxfId="690" priority="4" stopIfTrue="1">
      <formula>MOD(ROW(),2)&lt;&gt;0</formula>
    </cfRule>
  </conditionalFormatting>
  <conditionalFormatting sqref="B26:B29">
    <cfRule type="expression" dxfId="689" priority="7" stopIfTrue="1">
      <formula>MOD(ROW(),2)=0</formula>
    </cfRule>
    <cfRule type="expression" dxfId="688" priority="8" stopIfTrue="1">
      <formula>MOD(ROW(),2)&lt;&gt;0</formula>
    </cfRule>
  </conditionalFormatting>
  <pageMargins left="0.7" right="0.7" top="0.75" bottom="0.75" header="0.3" footer="0.3"/>
  <tableParts count="1">
    <tablePart r:id="rId1"/>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3B2F0-A961-414F-A4CD-1C208D30A24F}">
  <sheetPr codeName="Sheet46"/>
  <dimension ref="A1:AA38"/>
  <sheetViews>
    <sheetView showGridLines="0" workbookViewId="0">
      <selection activeCell="B18" sqref="B18"/>
    </sheetView>
  </sheetViews>
  <sheetFormatPr defaultRowHeight="12.75" x14ac:dyDescent="0.2"/>
  <cols>
    <col min="1" max="1" width="31.5703125" customWidth="1"/>
    <col min="2" max="27" width="22.5703125"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LRF - x-415</v>
      </c>
    </row>
    <row r="6" spans="1:13" x14ac:dyDescent="0.2">
      <c r="A6" s="41" t="s">
        <v>540</v>
      </c>
      <c r="B6" s="49" t="s">
        <v>541</v>
      </c>
      <c r="C6" s="49"/>
      <c r="D6" s="49"/>
      <c r="E6" s="49"/>
      <c r="F6" s="49"/>
      <c r="G6" s="49"/>
      <c r="H6" s="49"/>
      <c r="I6" s="49"/>
      <c r="J6" s="49"/>
      <c r="K6" s="49"/>
      <c r="L6" s="49"/>
      <c r="M6" s="49"/>
    </row>
    <row r="7" spans="1:13" x14ac:dyDescent="0.2">
      <c r="A7" s="41" t="s">
        <v>542</v>
      </c>
      <c r="B7" s="49" t="s">
        <v>31</v>
      </c>
      <c r="C7" s="49"/>
      <c r="D7" s="49"/>
      <c r="E7" s="49"/>
      <c r="F7" s="49"/>
      <c r="G7" s="49"/>
      <c r="H7" s="49"/>
      <c r="I7" s="49"/>
      <c r="J7" s="49"/>
      <c r="K7" s="49"/>
      <c r="L7" s="49"/>
      <c r="M7" s="49"/>
    </row>
    <row r="8" spans="1:13" x14ac:dyDescent="0.2">
      <c r="A8" s="41" t="s">
        <v>112</v>
      </c>
      <c r="B8" s="49" t="s">
        <v>125</v>
      </c>
      <c r="C8" s="49"/>
      <c r="D8" s="49"/>
      <c r="E8" s="49"/>
      <c r="F8" s="49"/>
      <c r="G8" s="49"/>
      <c r="H8" s="49"/>
      <c r="I8" s="49"/>
      <c r="J8" s="49"/>
      <c r="K8" s="49"/>
      <c r="L8" s="49"/>
      <c r="M8" s="49"/>
    </row>
    <row r="9" spans="1:13" x14ac:dyDescent="0.2">
      <c r="A9" s="41" t="s">
        <v>113</v>
      </c>
      <c r="B9" s="49" t="s">
        <v>270</v>
      </c>
      <c r="C9" s="49"/>
      <c r="D9" s="49"/>
      <c r="E9" s="49"/>
      <c r="F9" s="49"/>
      <c r="G9" s="49"/>
      <c r="H9" s="49"/>
      <c r="I9" s="49"/>
      <c r="J9" s="49"/>
      <c r="K9" s="49"/>
      <c r="L9" s="49"/>
      <c r="M9" s="49"/>
    </row>
    <row r="10" spans="1:13" x14ac:dyDescent="0.2">
      <c r="A10" s="41" t="s">
        <v>6</v>
      </c>
      <c r="B10" s="49" t="s">
        <v>271</v>
      </c>
      <c r="C10" s="49"/>
      <c r="D10" s="49"/>
      <c r="E10" s="49"/>
      <c r="F10" s="49"/>
      <c r="G10" s="49"/>
      <c r="H10" s="49"/>
      <c r="I10" s="49"/>
      <c r="J10" s="49"/>
      <c r="K10" s="49"/>
      <c r="L10" s="49"/>
      <c r="M10" s="49"/>
    </row>
    <row r="11" spans="1:13" x14ac:dyDescent="0.2">
      <c r="A11" s="41" t="s">
        <v>114</v>
      </c>
      <c r="B11" s="49" t="s">
        <v>165</v>
      </c>
      <c r="C11" s="49"/>
      <c r="D11" s="49"/>
      <c r="E11" s="49"/>
      <c r="F11" s="49"/>
      <c r="G11" s="49"/>
      <c r="H11" s="49"/>
      <c r="I11" s="49"/>
      <c r="J11" s="49"/>
      <c r="K11" s="49"/>
      <c r="L11" s="49"/>
      <c r="M11" s="49"/>
    </row>
    <row r="12" spans="1:13" x14ac:dyDescent="0.2">
      <c r="A12" s="41" t="s">
        <v>115</v>
      </c>
      <c r="B12" s="49" t="s">
        <v>272</v>
      </c>
      <c r="C12" s="49"/>
      <c r="D12" s="49"/>
      <c r="E12" s="49"/>
      <c r="F12" s="49"/>
      <c r="G12" s="49"/>
      <c r="H12" s="49"/>
      <c r="I12" s="49"/>
      <c r="J12" s="49"/>
      <c r="K12" s="49"/>
      <c r="L12" s="49"/>
      <c r="M12" s="49"/>
    </row>
    <row r="13" spans="1:13" x14ac:dyDescent="0.2">
      <c r="A13" s="41" t="s">
        <v>543</v>
      </c>
      <c r="B13" s="49">
        <v>0</v>
      </c>
      <c r="C13" s="49"/>
      <c r="D13" s="49"/>
      <c r="E13" s="49"/>
      <c r="F13" s="49"/>
      <c r="G13" s="49"/>
      <c r="H13" s="49"/>
      <c r="I13" s="49"/>
      <c r="J13" s="49"/>
      <c r="K13" s="49"/>
      <c r="L13" s="49"/>
      <c r="M13" s="49"/>
    </row>
    <row r="14" spans="1:13" x14ac:dyDescent="0.2">
      <c r="A14" s="41" t="s">
        <v>117</v>
      </c>
      <c r="B14" s="49">
        <v>415</v>
      </c>
      <c r="C14" s="49"/>
      <c r="D14" s="49"/>
      <c r="E14" s="49"/>
      <c r="F14" s="49"/>
      <c r="G14" s="49"/>
      <c r="H14" s="49"/>
      <c r="I14" s="49"/>
      <c r="J14" s="49"/>
      <c r="K14" s="49"/>
      <c r="L14" s="49"/>
      <c r="M14" s="49"/>
    </row>
    <row r="15" spans="1:13" x14ac:dyDescent="0.2">
      <c r="A15" s="41" t="s">
        <v>544</v>
      </c>
      <c r="B15" s="49" t="s">
        <v>273</v>
      </c>
      <c r="C15" s="49"/>
      <c r="D15" s="49"/>
      <c r="E15" s="49"/>
      <c r="F15" s="49"/>
      <c r="G15" s="49"/>
      <c r="H15" s="49"/>
      <c r="I15" s="49"/>
      <c r="J15" s="49"/>
      <c r="K15" s="49"/>
      <c r="L15" s="49"/>
      <c r="M15" s="49"/>
    </row>
    <row r="16" spans="1:13" x14ac:dyDescent="0.2">
      <c r="A16" s="41" t="s">
        <v>119</v>
      </c>
      <c r="B16" s="49" t="s">
        <v>274</v>
      </c>
      <c r="C16" s="49"/>
      <c r="D16" s="49"/>
      <c r="E16" s="49"/>
      <c r="F16" s="49"/>
      <c r="G16" s="49"/>
      <c r="H16" s="49"/>
      <c r="I16" s="49"/>
      <c r="J16" s="49"/>
      <c r="K16" s="49"/>
      <c r="L16" s="49"/>
      <c r="M16" s="49"/>
    </row>
    <row r="17" spans="1:27" x14ac:dyDescent="0.2">
      <c r="A17" s="42" t="s">
        <v>545</v>
      </c>
      <c r="B17" s="49"/>
      <c r="C17" s="49"/>
      <c r="D17" s="49"/>
      <c r="E17" s="49"/>
      <c r="F17" s="49"/>
      <c r="G17" s="49"/>
      <c r="H17" s="49"/>
      <c r="I17" s="49"/>
      <c r="J17" s="49"/>
      <c r="K17" s="49"/>
      <c r="L17" s="49"/>
      <c r="M17" s="49"/>
    </row>
    <row r="18" spans="1:27" x14ac:dyDescent="0.2">
      <c r="A18" s="41" t="s">
        <v>121</v>
      </c>
      <c r="B18" s="49" t="s">
        <v>275</v>
      </c>
      <c r="C18" s="49"/>
      <c r="D18" s="49"/>
      <c r="E18" s="49"/>
      <c r="F18" s="49"/>
      <c r="G18" s="49"/>
      <c r="H18" s="49"/>
      <c r="I18" s="49"/>
      <c r="J18" s="49"/>
      <c r="K18" s="49"/>
      <c r="L18" s="49"/>
      <c r="M18" s="49"/>
    </row>
    <row r="19" spans="1:27" x14ac:dyDescent="0.2">
      <c r="A19" s="41" t="s">
        <v>122</v>
      </c>
      <c r="B19" s="49"/>
      <c r="C19" s="49"/>
      <c r="D19" s="49"/>
      <c r="E19" s="49"/>
      <c r="F19" s="49"/>
      <c r="G19" s="49"/>
      <c r="H19" s="49"/>
      <c r="I19" s="49"/>
      <c r="J19" s="49"/>
      <c r="K19" s="49"/>
      <c r="L19" s="49"/>
      <c r="M19" s="49"/>
    </row>
    <row r="20" spans="1:27" x14ac:dyDescent="0.2">
      <c r="A20" s="41" t="s">
        <v>123</v>
      </c>
      <c r="B20" s="49" t="s">
        <v>132</v>
      </c>
      <c r="C20" s="49"/>
      <c r="D20" s="49"/>
      <c r="E20" s="49"/>
      <c r="F20" s="49"/>
      <c r="G20" s="49"/>
      <c r="H20" s="49"/>
      <c r="I20" s="49"/>
      <c r="J20" s="49"/>
      <c r="K20" s="49"/>
      <c r="L20" s="49"/>
      <c r="M20" s="49"/>
    </row>
    <row r="21" spans="1:27" x14ac:dyDescent="0.2">
      <c r="A21" s="41" t="s">
        <v>546</v>
      </c>
      <c r="B21" s="49" t="s">
        <v>46</v>
      </c>
      <c r="C21" s="49"/>
      <c r="D21" s="49"/>
      <c r="E21" s="49"/>
      <c r="F21" s="49"/>
      <c r="G21" s="49"/>
      <c r="H21" s="49"/>
      <c r="I21" s="49"/>
      <c r="J21" s="49"/>
      <c r="K21" s="49"/>
      <c r="L21" s="49"/>
      <c r="M21" s="49"/>
    </row>
    <row r="23" spans="1:27" x14ac:dyDescent="0.2">
      <c r="A23" s="23" t="str">
        <f>HYPERLINK("#'Factor List'!A1", "Back to Factor List")</f>
        <v>Back to Factor List</v>
      </c>
      <c r="B23" s="23" t="str">
        <f>HYPERLINK("#'Assumptions'!A1", "Assumptions")</f>
        <v>Assumptions</v>
      </c>
    </row>
    <row r="26" spans="1:27" s="55" customFormat="1" x14ac:dyDescent="0.2">
      <c r="A26" s="54" t="s">
        <v>594</v>
      </c>
      <c r="B26" s="54">
        <v>60</v>
      </c>
      <c r="C26" s="54">
        <v>61</v>
      </c>
      <c r="D26" s="54">
        <v>62</v>
      </c>
      <c r="E26" s="54">
        <v>63</v>
      </c>
      <c r="F26" s="54">
        <v>64</v>
      </c>
      <c r="G26" s="54">
        <v>65</v>
      </c>
      <c r="H26" s="54">
        <v>66</v>
      </c>
      <c r="I26" s="54">
        <v>67</v>
      </c>
      <c r="J26" s="54">
        <v>68</v>
      </c>
      <c r="K26" s="54">
        <v>69</v>
      </c>
      <c r="L26" s="54">
        <v>70</v>
      </c>
      <c r="M26" s="54">
        <v>71</v>
      </c>
      <c r="N26" s="54">
        <v>72</v>
      </c>
      <c r="O26" s="54">
        <v>73</v>
      </c>
      <c r="P26" s="54">
        <v>74</v>
      </c>
      <c r="Q26" s="54">
        <v>75</v>
      </c>
      <c r="R26" s="54">
        <v>76</v>
      </c>
      <c r="S26" s="54">
        <v>77</v>
      </c>
      <c r="T26" s="54">
        <v>78</v>
      </c>
      <c r="U26" s="54">
        <v>79</v>
      </c>
      <c r="V26" s="54">
        <v>80</v>
      </c>
      <c r="W26" s="54">
        <v>81</v>
      </c>
      <c r="X26" s="54">
        <v>82</v>
      </c>
      <c r="Y26" s="54">
        <v>83</v>
      </c>
      <c r="Z26" s="54">
        <v>84</v>
      </c>
      <c r="AA26" s="54">
        <v>85</v>
      </c>
    </row>
    <row r="27" spans="1:27" x14ac:dyDescent="0.2">
      <c r="A27" s="44">
        <v>0</v>
      </c>
      <c r="B27" s="46">
        <v>0.77300000000000002</v>
      </c>
      <c r="C27" s="46">
        <v>0.81</v>
      </c>
      <c r="D27" s="46">
        <v>0.85199999999999998</v>
      </c>
      <c r="E27" s="46">
        <v>0.89800000000000002</v>
      </c>
      <c r="F27" s="46">
        <v>0.94699999999999995</v>
      </c>
      <c r="G27" s="46">
        <v>1</v>
      </c>
      <c r="H27" s="46">
        <v>1.0569999999999999</v>
      </c>
      <c r="I27" s="46">
        <v>1.119</v>
      </c>
      <c r="J27" s="46">
        <v>1.1870000000000001</v>
      </c>
      <c r="K27" s="46">
        <v>1.2629999999999999</v>
      </c>
      <c r="L27" s="46">
        <v>1.343</v>
      </c>
      <c r="M27" s="46">
        <v>1.4350000000000001</v>
      </c>
      <c r="N27" s="46">
        <v>1.5369999999999999</v>
      </c>
      <c r="O27" s="46">
        <v>1.649</v>
      </c>
      <c r="P27" s="46">
        <v>1.774</v>
      </c>
      <c r="Q27" s="46">
        <v>1.903</v>
      </c>
      <c r="R27" s="46">
        <v>2.056</v>
      </c>
      <c r="S27" s="46">
        <v>2.2250000000000001</v>
      </c>
      <c r="T27" s="46">
        <v>2.4140000000000001</v>
      </c>
      <c r="U27" s="46">
        <v>2.6230000000000002</v>
      </c>
      <c r="V27" s="46">
        <v>2.8420000000000001</v>
      </c>
      <c r="W27" s="46">
        <v>3.097</v>
      </c>
      <c r="X27" s="46">
        <v>3.38</v>
      </c>
      <c r="Y27" s="46">
        <v>3.69</v>
      </c>
      <c r="Z27" s="46">
        <v>4.03</v>
      </c>
      <c r="AA27" s="46">
        <v>4.3819999999999997</v>
      </c>
    </row>
    <row r="28" spans="1:27" x14ac:dyDescent="0.2">
      <c r="A28" s="44">
        <v>1</v>
      </c>
      <c r="B28" s="46">
        <v>0.77600000000000002</v>
      </c>
      <c r="C28" s="46">
        <v>0.81399999999999995</v>
      </c>
      <c r="D28" s="46">
        <v>0.85599999999999998</v>
      </c>
      <c r="E28" s="46">
        <v>0.90200000000000002</v>
      </c>
      <c r="F28" s="46">
        <v>0.95099999999999996</v>
      </c>
      <c r="G28" s="46">
        <v>1.0049999999999999</v>
      </c>
      <c r="H28" s="46">
        <v>1.0620000000000001</v>
      </c>
      <c r="I28" s="46">
        <v>1.125</v>
      </c>
      <c r="J28" s="46">
        <v>1.1930000000000001</v>
      </c>
      <c r="K28" s="46">
        <v>1.27</v>
      </c>
      <c r="L28" s="46">
        <v>1.351</v>
      </c>
      <c r="M28" s="46">
        <v>1.444</v>
      </c>
      <c r="N28" s="46">
        <v>1.546</v>
      </c>
      <c r="O28" s="46">
        <v>1.659</v>
      </c>
      <c r="P28" s="46">
        <v>1.7849999999999999</v>
      </c>
      <c r="Q28" s="46">
        <v>1.9159999999999999</v>
      </c>
      <c r="R28" s="46">
        <v>2.0699999999999998</v>
      </c>
      <c r="S28" s="46">
        <v>2.2410000000000001</v>
      </c>
      <c r="T28" s="46">
        <v>2.431</v>
      </c>
      <c r="U28" s="46">
        <v>2.641</v>
      </c>
      <c r="V28" s="46">
        <v>2.863</v>
      </c>
      <c r="W28" s="46">
        <v>3.121</v>
      </c>
      <c r="X28" s="46">
        <v>3.4060000000000001</v>
      </c>
      <c r="Y28" s="46">
        <v>3.718</v>
      </c>
      <c r="Z28" s="46">
        <v>4.0590000000000002</v>
      </c>
      <c r="AA28" s="46"/>
    </row>
    <row r="29" spans="1:27" x14ac:dyDescent="0.2">
      <c r="A29" s="44">
        <v>2</v>
      </c>
      <c r="B29" s="46">
        <v>0.77900000000000003</v>
      </c>
      <c r="C29" s="46">
        <v>0.81699999999999995</v>
      </c>
      <c r="D29" s="46">
        <v>0.86</v>
      </c>
      <c r="E29" s="46">
        <v>0.90600000000000003</v>
      </c>
      <c r="F29" s="46">
        <v>0.95599999999999996</v>
      </c>
      <c r="G29" s="46">
        <v>1.01</v>
      </c>
      <c r="H29" s="46">
        <v>1.0669999999999999</v>
      </c>
      <c r="I29" s="46">
        <v>1.1299999999999999</v>
      </c>
      <c r="J29" s="46">
        <v>1.2</v>
      </c>
      <c r="K29" s="46">
        <v>1.276</v>
      </c>
      <c r="L29" s="46">
        <v>1.3580000000000001</v>
      </c>
      <c r="M29" s="46">
        <v>1.452</v>
      </c>
      <c r="N29" s="46">
        <v>1.556</v>
      </c>
      <c r="O29" s="46">
        <v>1.67</v>
      </c>
      <c r="P29" s="46">
        <v>1.796</v>
      </c>
      <c r="Q29" s="46">
        <v>1.929</v>
      </c>
      <c r="R29" s="46">
        <v>2.0840000000000001</v>
      </c>
      <c r="S29" s="46">
        <v>2.2570000000000001</v>
      </c>
      <c r="T29" s="46">
        <v>2.4489999999999998</v>
      </c>
      <c r="U29" s="46">
        <v>2.66</v>
      </c>
      <c r="V29" s="46">
        <v>2.8849999999999998</v>
      </c>
      <c r="W29" s="46">
        <v>3.1440000000000001</v>
      </c>
      <c r="X29" s="46">
        <v>3.4319999999999999</v>
      </c>
      <c r="Y29" s="46">
        <v>3.7469999999999999</v>
      </c>
      <c r="Z29" s="46">
        <v>4.0890000000000004</v>
      </c>
      <c r="AA29" s="46"/>
    </row>
    <row r="30" spans="1:27" x14ac:dyDescent="0.2">
      <c r="A30" s="44">
        <v>3</v>
      </c>
      <c r="B30" s="46">
        <v>0.78200000000000003</v>
      </c>
      <c r="C30" s="46">
        <v>0.82099999999999995</v>
      </c>
      <c r="D30" s="46">
        <v>0.86399999999999999</v>
      </c>
      <c r="E30" s="46">
        <v>0.91</v>
      </c>
      <c r="F30" s="46">
        <v>0.96</v>
      </c>
      <c r="G30" s="46">
        <v>1.014</v>
      </c>
      <c r="H30" s="46">
        <v>1.073</v>
      </c>
      <c r="I30" s="46">
        <v>1.1359999999999999</v>
      </c>
      <c r="J30" s="46">
        <v>1.206</v>
      </c>
      <c r="K30" s="46">
        <v>1.2829999999999999</v>
      </c>
      <c r="L30" s="46">
        <v>1.3660000000000001</v>
      </c>
      <c r="M30" s="46">
        <v>1.4610000000000001</v>
      </c>
      <c r="N30" s="46">
        <v>1.5649999999999999</v>
      </c>
      <c r="O30" s="46">
        <v>1.68</v>
      </c>
      <c r="P30" s="46">
        <v>1.806</v>
      </c>
      <c r="Q30" s="46">
        <v>1.9410000000000001</v>
      </c>
      <c r="R30" s="46">
        <v>2.0979999999999999</v>
      </c>
      <c r="S30" s="46">
        <v>2.2719999999999998</v>
      </c>
      <c r="T30" s="46">
        <v>2.4660000000000002</v>
      </c>
      <c r="U30" s="46">
        <v>2.6779999999999999</v>
      </c>
      <c r="V30" s="46">
        <v>2.9060000000000001</v>
      </c>
      <c r="W30" s="46">
        <v>3.1680000000000001</v>
      </c>
      <c r="X30" s="46">
        <v>3.4580000000000002</v>
      </c>
      <c r="Y30" s="46">
        <v>3.7749999999999999</v>
      </c>
      <c r="Z30" s="46">
        <v>4.1180000000000003</v>
      </c>
      <c r="AA30" s="46"/>
    </row>
    <row r="31" spans="1:27" x14ac:dyDescent="0.2">
      <c r="A31" s="44">
        <v>4</v>
      </c>
      <c r="B31" s="46">
        <v>0.78500000000000003</v>
      </c>
      <c r="C31" s="46">
        <v>0.82399999999999995</v>
      </c>
      <c r="D31" s="46">
        <v>0.86699999999999999</v>
      </c>
      <c r="E31" s="46">
        <v>0.91400000000000003</v>
      </c>
      <c r="F31" s="46">
        <v>0.96499999999999997</v>
      </c>
      <c r="G31" s="46">
        <v>1.0189999999999999</v>
      </c>
      <c r="H31" s="46">
        <v>1.0780000000000001</v>
      </c>
      <c r="I31" s="46">
        <v>1.1419999999999999</v>
      </c>
      <c r="J31" s="46">
        <v>1.212</v>
      </c>
      <c r="K31" s="46">
        <v>1.29</v>
      </c>
      <c r="L31" s="46">
        <v>1.3740000000000001</v>
      </c>
      <c r="M31" s="46">
        <v>1.4690000000000001</v>
      </c>
      <c r="N31" s="46">
        <v>1.5740000000000001</v>
      </c>
      <c r="O31" s="46">
        <v>1.6910000000000001</v>
      </c>
      <c r="P31" s="46">
        <v>1.8169999999999999</v>
      </c>
      <c r="Q31" s="46">
        <v>1.954</v>
      </c>
      <c r="R31" s="46">
        <v>2.1120000000000001</v>
      </c>
      <c r="S31" s="46">
        <v>2.2879999999999998</v>
      </c>
      <c r="T31" s="46">
        <v>2.484</v>
      </c>
      <c r="U31" s="46">
        <v>2.6960000000000002</v>
      </c>
      <c r="V31" s="46">
        <v>2.927</v>
      </c>
      <c r="W31" s="46">
        <v>3.1909999999999998</v>
      </c>
      <c r="X31" s="46">
        <v>3.4830000000000001</v>
      </c>
      <c r="Y31" s="46">
        <v>3.8029999999999999</v>
      </c>
      <c r="Z31" s="46">
        <v>4.1470000000000002</v>
      </c>
      <c r="AA31" s="46"/>
    </row>
    <row r="32" spans="1:27" x14ac:dyDescent="0.2">
      <c r="A32" s="44">
        <v>5</v>
      </c>
      <c r="B32" s="46">
        <v>0.78800000000000003</v>
      </c>
      <c r="C32" s="46">
        <v>0.82799999999999996</v>
      </c>
      <c r="D32" s="46">
        <v>0.871</v>
      </c>
      <c r="E32" s="46">
        <v>0.91800000000000004</v>
      </c>
      <c r="F32" s="46">
        <v>0.96899999999999997</v>
      </c>
      <c r="G32" s="46">
        <v>1.024</v>
      </c>
      <c r="H32" s="46">
        <v>1.083</v>
      </c>
      <c r="I32" s="46">
        <v>1.147</v>
      </c>
      <c r="J32" s="46">
        <v>1.2190000000000001</v>
      </c>
      <c r="K32" s="46">
        <v>1.296</v>
      </c>
      <c r="L32" s="46">
        <v>1.381</v>
      </c>
      <c r="M32" s="46">
        <v>1.478</v>
      </c>
      <c r="N32" s="46">
        <v>1.5840000000000001</v>
      </c>
      <c r="O32" s="46">
        <v>1.7010000000000001</v>
      </c>
      <c r="P32" s="46">
        <v>1.8280000000000001</v>
      </c>
      <c r="Q32" s="46">
        <v>1.9670000000000001</v>
      </c>
      <c r="R32" s="46">
        <v>2.1259999999999999</v>
      </c>
      <c r="S32" s="46">
        <v>2.3039999999999998</v>
      </c>
      <c r="T32" s="46">
        <v>2.5009999999999999</v>
      </c>
      <c r="U32" s="46">
        <v>2.714</v>
      </c>
      <c r="V32" s="46">
        <v>2.948</v>
      </c>
      <c r="W32" s="46">
        <v>3.2149999999999999</v>
      </c>
      <c r="X32" s="46">
        <v>3.5089999999999999</v>
      </c>
      <c r="Y32" s="46">
        <v>3.8319999999999999</v>
      </c>
      <c r="Z32" s="46">
        <v>4.1769999999999996</v>
      </c>
      <c r="AA32" s="46"/>
    </row>
    <row r="33" spans="1:27" x14ac:dyDescent="0.2">
      <c r="A33" s="44">
        <v>6</v>
      </c>
      <c r="B33" s="46">
        <v>0.79200000000000004</v>
      </c>
      <c r="C33" s="46">
        <v>0.83099999999999996</v>
      </c>
      <c r="D33" s="46">
        <v>0.875</v>
      </c>
      <c r="E33" s="46">
        <v>0.92300000000000004</v>
      </c>
      <c r="F33" s="46">
        <v>0.97399999999999998</v>
      </c>
      <c r="G33" s="46">
        <v>1.0289999999999999</v>
      </c>
      <c r="H33" s="46">
        <v>1.0880000000000001</v>
      </c>
      <c r="I33" s="46">
        <v>1.153</v>
      </c>
      <c r="J33" s="46">
        <v>1.2250000000000001</v>
      </c>
      <c r="K33" s="46">
        <v>1.3029999999999999</v>
      </c>
      <c r="L33" s="46">
        <v>1.389</v>
      </c>
      <c r="M33" s="46">
        <v>1.486</v>
      </c>
      <c r="N33" s="46">
        <v>1.593</v>
      </c>
      <c r="O33" s="46">
        <v>1.712</v>
      </c>
      <c r="P33" s="46">
        <v>1.839</v>
      </c>
      <c r="Q33" s="46">
        <v>1.98</v>
      </c>
      <c r="R33" s="46">
        <v>2.141</v>
      </c>
      <c r="S33" s="46">
        <v>2.3199999999999998</v>
      </c>
      <c r="T33" s="46">
        <v>2.5190000000000001</v>
      </c>
      <c r="U33" s="46">
        <v>2.7330000000000001</v>
      </c>
      <c r="V33" s="46">
        <v>2.97</v>
      </c>
      <c r="W33" s="46">
        <v>3.2389999999999999</v>
      </c>
      <c r="X33" s="46">
        <v>3.5350000000000001</v>
      </c>
      <c r="Y33" s="46">
        <v>3.86</v>
      </c>
      <c r="Z33" s="46">
        <v>4.2060000000000004</v>
      </c>
      <c r="AA33" s="46"/>
    </row>
    <row r="34" spans="1:27" x14ac:dyDescent="0.2">
      <c r="A34" s="44">
        <v>7</v>
      </c>
      <c r="B34" s="46">
        <v>0.79500000000000004</v>
      </c>
      <c r="C34" s="46">
        <v>0.83499999999999996</v>
      </c>
      <c r="D34" s="46">
        <v>0.879</v>
      </c>
      <c r="E34" s="46">
        <v>0.92700000000000005</v>
      </c>
      <c r="F34" s="46">
        <v>0.97799999999999998</v>
      </c>
      <c r="G34" s="46">
        <v>1.0329999999999999</v>
      </c>
      <c r="H34" s="46">
        <v>1.093</v>
      </c>
      <c r="I34" s="46">
        <v>1.159</v>
      </c>
      <c r="J34" s="46">
        <v>1.2310000000000001</v>
      </c>
      <c r="K34" s="46">
        <v>1.31</v>
      </c>
      <c r="L34" s="46">
        <v>1.397</v>
      </c>
      <c r="M34" s="46">
        <v>1.4950000000000001</v>
      </c>
      <c r="N34" s="46">
        <v>1.6020000000000001</v>
      </c>
      <c r="O34" s="46">
        <v>1.722</v>
      </c>
      <c r="P34" s="46">
        <v>1.849</v>
      </c>
      <c r="Q34" s="46">
        <v>1.992</v>
      </c>
      <c r="R34" s="46">
        <v>2.1549999999999998</v>
      </c>
      <c r="S34" s="46">
        <v>2.335</v>
      </c>
      <c r="T34" s="46">
        <v>2.536</v>
      </c>
      <c r="U34" s="46">
        <v>2.7509999999999999</v>
      </c>
      <c r="V34" s="46">
        <v>2.9910000000000001</v>
      </c>
      <c r="W34" s="46">
        <v>3.262</v>
      </c>
      <c r="X34" s="46">
        <v>3.5609999999999999</v>
      </c>
      <c r="Y34" s="46">
        <v>3.8879999999999999</v>
      </c>
      <c r="Z34" s="46">
        <v>4.2350000000000003</v>
      </c>
      <c r="AA34" s="46"/>
    </row>
    <row r="35" spans="1:27" x14ac:dyDescent="0.2">
      <c r="A35" s="44">
        <v>8</v>
      </c>
      <c r="B35" s="46">
        <v>0.79800000000000004</v>
      </c>
      <c r="C35" s="46">
        <v>0.83799999999999997</v>
      </c>
      <c r="D35" s="46">
        <v>0.88300000000000001</v>
      </c>
      <c r="E35" s="46">
        <v>0.93100000000000005</v>
      </c>
      <c r="F35" s="46">
        <v>0.98199999999999998</v>
      </c>
      <c r="G35" s="46">
        <v>1.038</v>
      </c>
      <c r="H35" s="46">
        <v>1.0980000000000001</v>
      </c>
      <c r="I35" s="46">
        <v>1.1639999999999999</v>
      </c>
      <c r="J35" s="46">
        <v>1.238</v>
      </c>
      <c r="K35" s="46">
        <v>1.3160000000000001</v>
      </c>
      <c r="L35" s="46">
        <v>1.4039999999999999</v>
      </c>
      <c r="M35" s="46">
        <v>1.5029999999999999</v>
      </c>
      <c r="N35" s="46">
        <v>1.6120000000000001</v>
      </c>
      <c r="O35" s="46">
        <v>1.732</v>
      </c>
      <c r="P35" s="46">
        <v>1.86</v>
      </c>
      <c r="Q35" s="46">
        <v>2.0049999999999999</v>
      </c>
      <c r="R35" s="46">
        <v>2.169</v>
      </c>
      <c r="S35" s="46">
        <v>2.351</v>
      </c>
      <c r="T35" s="46">
        <v>2.5529999999999999</v>
      </c>
      <c r="U35" s="46">
        <v>2.7690000000000001</v>
      </c>
      <c r="V35" s="46">
        <v>3.012</v>
      </c>
      <c r="W35" s="46">
        <v>3.286</v>
      </c>
      <c r="X35" s="46">
        <v>3.5870000000000002</v>
      </c>
      <c r="Y35" s="46">
        <v>3.9169999999999998</v>
      </c>
      <c r="Z35" s="46">
        <v>4.2649999999999997</v>
      </c>
      <c r="AA35" s="46"/>
    </row>
    <row r="36" spans="1:27" x14ac:dyDescent="0.2">
      <c r="A36" s="44">
        <v>9</v>
      </c>
      <c r="B36" s="46">
        <v>0.80100000000000005</v>
      </c>
      <c r="C36" s="46">
        <v>0.84199999999999997</v>
      </c>
      <c r="D36" s="46">
        <v>0.88700000000000001</v>
      </c>
      <c r="E36" s="46">
        <v>0.93500000000000005</v>
      </c>
      <c r="F36" s="46">
        <v>0.98699999999999999</v>
      </c>
      <c r="G36" s="46">
        <v>1.0429999999999999</v>
      </c>
      <c r="H36" s="46">
        <v>1.1040000000000001</v>
      </c>
      <c r="I36" s="46">
        <v>1.17</v>
      </c>
      <c r="J36" s="46">
        <v>1.244</v>
      </c>
      <c r="K36" s="46">
        <v>1.323</v>
      </c>
      <c r="L36" s="46">
        <v>1.4119999999999999</v>
      </c>
      <c r="M36" s="46">
        <v>1.512</v>
      </c>
      <c r="N36" s="46">
        <v>1.621</v>
      </c>
      <c r="O36" s="46">
        <v>1.7430000000000001</v>
      </c>
      <c r="P36" s="46">
        <v>1.871</v>
      </c>
      <c r="Q36" s="46">
        <v>2.0179999999999998</v>
      </c>
      <c r="R36" s="46">
        <v>2.1829999999999998</v>
      </c>
      <c r="S36" s="46">
        <v>2.367</v>
      </c>
      <c r="T36" s="46">
        <v>2.5710000000000002</v>
      </c>
      <c r="U36" s="46">
        <v>2.7869999999999999</v>
      </c>
      <c r="V36" s="46">
        <v>3.0329999999999999</v>
      </c>
      <c r="W36" s="46">
        <v>3.3090000000000002</v>
      </c>
      <c r="X36" s="46">
        <v>3.613</v>
      </c>
      <c r="Y36" s="46">
        <v>3.9449999999999998</v>
      </c>
      <c r="Z36" s="46">
        <v>4.2939999999999996</v>
      </c>
      <c r="AA36" s="46"/>
    </row>
    <row r="37" spans="1:27" x14ac:dyDescent="0.2">
      <c r="A37" s="44">
        <v>10</v>
      </c>
      <c r="B37" s="46">
        <v>0.80400000000000005</v>
      </c>
      <c r="C37" s="46">
        <v>0.84499999999999997</v>
      </c>
      <c r="D37" s="46">
        <v>0.89</v>
      </c>
      <c r="E37" s="46">
        <v>0.93899999999999995</v>
      </c>
      <c r="F37" s="46">
        <v>0.99099999999999999</v>
      </c>
      <c r="G37" s="46">
        <v>1.048</v>
      </c>
      <c r="H37" s="46">
        <v>1.109</v>
      </c>
      <c r="I37" s="46">
        <v>1.1759999999999999</v>
      </c>
      <c r="J37" s="46">
        <v>1.25</v>
      </c>
      <c r="K37" s="46">
        <v>1.33</v>
      </c>
      <c r="L37" s="46">
        <v>1.42</v>
      </c>
      <c r="M37" s="46">
        <v>1.52</v>
      </c>
      <c r="N37" s="46">
        <v>1.63</v>
      </c>
      <c r="O37" s="46">
        <v>1.7529999999999999</v>
      </c>
      <c r="P37" s="46">
        <v>1.8819999999999999</v>
      </c>
      <c r="Q37" s="46">
        <v>2.0310000000000001</v>
      </c>
      <c r="R37" s="46">
        <v>2.1970000000000001</v>
      </c>
      <c r="S37" s="46">
        <v>2.383</v>
      </c>
      <c r="T37" s="46">
        <v>2.5880000000000001</v>
      </c>
      <c r="U37" s="46">
        <v>2.806</v>
      </c>
      <c r="V37" s="46">
        <v>3.0550000000000002</v>
      </c>
      <c r="W37" s="46">
        <v>3.3330000000000002</v>
      </c>
      <c r="X37" s="46">
        <v>3.6379999999999999</v>
      </c>
      <c r="Y37" s="46">
        <v>3.9729999999999999</v>
      </c>
      <c r="Z37" s="46">
        <v>4.3230000000000004</v>
      </c>
      <c r="AA37" s="46"/>
    </row>
    <row r="38" spans="1:27" x14ac:dyDescent="0.2">
      <c r="A38" s="44">
        <v>11</v>
      </c>
      <c r="B38" s="46">
        <v>0.80700000000000005</v>
      </c>
      <c r="C38" s="46">
        <v>0.84899999999999998</v>
      </c>
      <c r="D38" s="46">
        <v>0.89400000000000002</v>
      </c>
      <c r="E38" s="46">
        <v>0.94299999999999995</v>
      </c>
      <c r="F38" s="46">
        <v>0.996</v>
      </c>
      <c r="G38" s="46">
        <v>1.052</v>
      </c>
      <c r="H38" s="46">
        <v>1.1140000000000001</v>
      </c>
      <c r="I38" s="46">
        <v>1.181</v>
      </c>
      <c r="J38" s="46">
        <v>1.2569999999999999</v>
      </c>
      <c r="K38" s="46">
        <v>1.3360000000000001</v>
      </c>
      <c r="L38" s="46">
        <v>1.427</v>
      </c>
      <c r="M38" s="46">
        <v>1.5289999999999999</v>
      </c>
      <c r="N38" s="46">
        <v>1.64</v>
      </c>
      <c r="O38" s="46">
        <v>1.764</v>
      </c>
      <c r="P38" s="46">
        <v>1.8919999999999999</v>
      </c>
      <c r="Q38" s="46">
        <v>2.0430000000000001</v>
      </c>
      <c r="R38" s="46">
        <v>2.2109999999999999</v>
      </c>
      <c r="S38" s="46">
        <v>2.3980000000000001</v>
      </c>
      <c r="T38" s="46">
        <v>2.6059999999999999</v>
      </c>
      <c r="U38" s="46">
        <v>2.8239999999999998</v>
      </c>
      <c r="V38" s="46">
        <v>3.0760000000000001</v>
      </c>
      <c r="W38" s="46">
        <v>3.3559999999999999</v>
      </c>
      <c r="X38" s="46">
        <v>3.6640000000000001</v>
      </c>
      <c r="Y38" s="46">
        <v>4.0019999999999998</v>
      </c>
      <c r="Z38" s="46">
        <v>4.3529999999999998</v>
      </c>
      <c r="AA38" s="46"/>
    </row>
  </sheetData>
  <sheetProtection algorithmName="SHA-512" hashValue="j9CdpXdgTvolkVogL9hIjgXUQi98o+VlM3rhQFli3IBRcdE4PwTt/aPcEZwivMm+0uT/9ZJVghawSWguoQa8Vw==" saltValue="/tEX0JSQeWOJIZI2wdkNqQ==" spinCount="100000" sheet="1" objects="1" scenarios="1"/>
  <conditionalFormatting sqref="A6:A21">
    <cfRule type="expression" dxfId="687" priority="1" stopIfTrue="1">
      <formula>MOD(ROW(),2)=0</formula>
    </cfRule>
    <cfRule type="expression" dxfId="686" priority="2" stopIfTrue="1">
      <formula>MOD(ROW(),2)&lt;&gt;0</formula>
    </cfRule>
  </conditionalFormatting>
  <conditionalFormatting sqref="A26:A38">
    <cfRule type="expression" dxfId="685" priority="5" stopIfTrue="1">
      <formula>MOD(ROW(),2)=0</formula>
    </cfRule>
    <cfRule type="expression" dxfId="684" priority="6" stopIfTrue="1">
      <formula>MOD(ROW(),2)&lt;&gt;0</formula>
    </cfRule>
  </conditionalFormatting>
  <conditionalFormatting sqref="B6:M21">
    <cfRule type="expression" dxfId="683" priority="3" stopIfTrue="1">
      <formula>MOD(ROW(),2)=0</formula>
    </cfRule>
    <cfRule type="expression" dxfId="682" priority="4" stopIfTrue="1">
      <formula>MOD(ROW(),2)&lt;&gt;0</formula>
    </cfRule>
  </conditionalFormatting>
  <conditionalFormatting sqref="B26:AA38">
    <cfRule type="expression" dxfId="681" priority="7" stopIfTrue="1">
      <formula>MOD(ROW(),2)=0</formula>
    </cfRule>
    <cfRule type="expression" dxfId="680" priority="8" stopIfTrue="1">
      <formula>MOD(ROW(),2)&lt;&gt;0</formula>
    </cfRule>
  </conditionalFormatting>
  <pageMargins left="0.7" right="0.7" top="0.75" bottom="0.75" header="0.3" footer="0.3"/>
  <tableParts count="1">
    <tablePart r:id="rId1"/>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8F232-FC21-44B2-B10E-1DBF9DAF8543}">
  <sheetPr codeName="Sheet47"/>
  <dimension ref="A1:AA38"/>
  <sheetViews>
    <sheetView showGridLines="0" workbookViewId="0">
      <selection activeCell="A6" sqref="A6"/>
    </sheetView>
  </sheetViews>
  <sheetFormatPr defaultRowHeight="12.75" x14ac:dyDescent="0.2"/>
  <cols>
    <col min="1" max="1" width="31.5703125" customWidth="1"/>
    <col min="2" max="27" width="22.5703125"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LRF - x-416</v>
      </c>
    </row>
    <row r="6" spans="1:13" x14ac:dyDescent="0.2">
      <c r="A6" s="41" t="s">
        <v>540</v>
      </c>
      <c r="B6" s="49" t="s">
        <v>541</v>
      </c>
      <c r="C6" s="49"/>
      <c r="D6" s="49"/>
      <c r="E6" s="49"/>
      <c r="F6" s="49"/>
      <c r="G6" s="49"/>
      <c r="H6" s="49"/>
      <c r="I6" s="49"/>
      <c r="J6" s="49"/>
      <c r="K6" s="49"/>
      <c r="L6" s="49"/>
      <c r="M6" s="49"/>
    </row>
    <row r="7" spans="1:13" x14ac:dyDescent="0.2">
      <c r="A7" s="41" t="s">
        <v>542</v>
      </c>
      <c r="B7" s="49" t="s">
        <v>31</v>
      </c>
      <c r="C7" s="49"/>
      <c r="D7" s="49"/>
      <c r="E7" s="49"/>
      <c r="F7" s="49"/>
      <c r="G7" s="49"/>
      <c r="H7" s="49"/>
      <c r="I7" s="49"/>
      <c r="J7" s="49"/>
      <c r="K7" s="49"/>
      <c r="L7" s="49"/>
      <c r="M7" s="49"/>
    </row>
    <row r="8" spans="1:13" x14ac:dyDescent="0.2">
      <c r="A8" s="41" t="s">
        <v>112</v>
      </c>
      <c r="B8" s="49" t="s">
        <v>125</v>
      </c>
      <c r="C8" s="49"/>
      <c r="D8" s="49"/>
      <c r="E8" s="49"/>
      <c r="F8" s="49"/>
      <c r="G8" s="49"/>
      <c r="H8" s="49"/>
      <c r="I8" s="49"/>
      <c r="J8" s="49"/>
      <c r="K8" s="49"/>
      <c r="L8" s="49"/>
      <c r="M8" s="49"/>
    </row>
    <row r="9" spans="1:13" x14ac:dyDescent="0.2">
      <c r="A9" s="41" t="s">
        <v>113</v>
      </c>
      <c r="B9" s="49" t="s">
        <v>270</v>
      </c>
      <c r="C9" s="49"/>
      <c r="D9" s="49"/>
      <c r="E9" s="49"/>
      <c r="F9" s="49"/>
      <c r="G9" s="49"/>
      <c r="H9" s="49"/>
      <c r="I9" s="49"/>
      <c r="J9" s="49"/>
      <c r="K9" s="49"/>
      <c r="L9" s="49"/>
      <c r="M9" s="49"/>
    </row>
    <row r="10" spans="1:13" x14ac:dyDescent="0.2">
      <c r="A10" s="41" t="s">
        <v>6</v>
      </c>
      <c r="B10" s="49" t="s">
        <v>276</v>
      </c>
      <c r="C10" s="49"/>
      <c r="D10" s="49"/>
      <c r="E10" s="49"/>
      <c r="F10" s="49"/>
      <c r="G10" s="49"/>
      <c r="H10" s="49"/>
      <c r="I10" s="49"/>
      <c r="J10" s="49"/>
      <c r="K10" s="49"/>
      <c r="L10" s="49"/>
      <c r="M10" s="49"/>
    </row>
    <row r="11" spans="1:13" x14ac:dyDescent="0.2">
      <c r="A11" s="41" t="s">
        <v>114</v>
      </c>
      <c r="B11" s="49" t="s">
        <v>165</v>
      </c>
      <c r="C11" s="49"/>
      <c r="D11" s="49"/>
      <c r="E11" s="49"/>
      <c r="F11" s="49"/>
      <c r="G11" s="49"/>
      <c r="H11" s="49"/>
      <c r="I11" s="49"/>
      <c r="J11" s="49"/>
      <c r="K11" s="49"/>
      <c r="L11" s="49"/>
      <c r="M11" s="49"/>
    </row>
    <row r="12" spans="1:13" x14ac:dyDescent="0.2">
      <c r="A12" s="41" t="s">
        <v>115</v>
      </c>
      <c r="B12" s="49" t="s">
        <v>272</v>
      </c>
      <c r="C12" s="49"/>
      <c r="D12" s="49"/>
      <c r="E12" s="49"/>
      <c r="F12" s="49"/>
      <c r="G12" s="49"/>
      <c r="H12" s="49"/>
      <c r="I12" s="49"/>
      <c r="J12" s="49"/>
      <c r="K12" s="49"/>
      <c r="L12" s="49"/>
      <c r="M12" s="49"/>
    </row>
    <row r="13" spans="1:13" x14ac:dyDescent="0.2">
      <c r="A13" s="41" t="s">
        <v>543</v>
      </c>
      <c r="B13" s="49">
        <v>0</v>
      </c>
      <c r="C13" s="49"/>
      <c r="D13" s="49"/>
      <c r="E13" s="49"/>
      <c r="F13" s="49"/>
      <c r="G13" s="49"/>
      <c r="H13" s="49"/>
      <c r="I13" s="49"/>
      <c r="J13" s="49"/>
      <c r="K13" s="49"/>
      <c r="L13" s="49"/>
      <c r="M13" s="49"/>
    </row>
    <row r="14" spans="1:13" x14ac:dyDescent="0.2">
      <c r="A14" s="41" t="s">
        <v>117</v>
      </c>
      <c r="B14" s="49">
        <v>416</v>
      </c>
      <c r="C14" s="49"/>
      <c r="D14" s="49"/>
      <c r="E14" s="49"/>
      <c r="F14" s="49"/>
      <c r="G14" s="49"/>
      <c r="H14" s="49"/>
      <c r="I14" s="49"/>
      <c r="J14" s="49"/>
      <c r="K14" s="49"/>
      <c r="L14" s="49"/>
      <c r="M14" s="49"/>
    </row>
    <row r="15" spans="1:13" x14ac:dyDescent="0.2">
      <c r="A15" s="41" t="s">
        <v>544</v>
      </c>
      <c r="B15" s="49" t="s">
        <v>277</v>
      </c>
      <c r="C15" s="49"/>
      <c r="D15" s="49"/>
      <c r="E15" s="49"/>
      <c r="F15" s="49"/>
      <c r="G15" s="49"/>
      <c r="H15" s="49"/>
      <c r="I15" s="49"/>
      <c r="J15" s="49"/>
      <c r="K15" s="49"/>
      <c r="L15" s="49"/>
      <c r="M15" s="49"/>
    </row>
    <row r="16" spans="1:13" x14ac:dyDescent="0.2">
      <c r="A16" s="41" t="s">
        <v>119</v>
      </c>
      <c r="B16" s="49" t="s">
        <v>278</v>
      </c>
      <c r="C16" s="49"/>
      <c r="D16" s="49"/>
      <c r="E16" s="49"/>
      <c r="F16" s="49"/>
      <c r="G16" s="49"/>
      <c r="H16" s="49"/>
      <c r="I16" s="49"/>
      <c r="J16" s="49"/>
      <c r="K16" s="49"/>
      <c r="L16" s="49"/>
      <c r="M16" s="49"/>
    </row>
    <row r="17" spans="1:27" x14ac:dyDescent="0.2">
      <c r="A17" s="42" t="s">
        <v>545</v>
      </c>
      <c r="B17" s="49"/>
      <c r="C17" s="49"/>
      <c r="D17" s="49"/>
      <c r="E17" s="49"/>
      <c r="F17" s="49"/>
      <c r="G17" s="49"/>
      <c r="H17" s="49"/>
      <c r="I17" s="49"/>
      <c r="J17" s="49"/>
      <c r="K17" s="49"/>
      <c r="L17" s="49"/>
      <c r="M17" s="49"/>
    </row>
    <row r="18" spans="1:27" x14ac:dyDescent="0.2">
      <c r="A18" s="41" t="s">
        <v>121</v>
      </c>
      <c r="B18" s="49" t="s">
        <v>275</v>
      </c>
      <c r="C18" s="49"/>
      <c r="D18" s="49"/>
      <c r="E18" s="49"/>
      <c r="F18" s="49"/>
      <c r="G18" s="49"/>
      <c r="H18" s="49"/>
      <c r="I18" s="49"/>
      <c r="J18" s="49"/>
      <c r="K18" s="49"/>
      <c r="L18" s="49"/>
      <c r="M18" s="49"/>
    </row>
    <row r="19" spans="1:27" x14ac:dyDescent="0.2">
      <c r="A19" s="41" t="s">
        <v>122</v>
      </c>
      <c r="B19" s="49"/>
      <c r="C19" s="49"/>
      <c r="D19" s="49"/>
      <c r="E19" s="49"/>
      <c r="F19" s="49"/>
      <c r="G19" s="49"/>
      <c r="H19" s="49"/>
      <c r="I19" s="49"/>
      <c r="J19" s="49"/>
      <c r="K19" s="49"/>
      <c r="L19" s="49"/>
      <c r="M19" s="49"/>
    </row>
    <row r="20" spans="1:27" x14ac:dyDescent="0.2">
      <c r="A20" s="41" t="s">
        <v>123</v>
      </c>
      <c r="B20" s="49" t="s">
        <v>132</v>
      </c>
      <c r="C20" s="49"/>
      <c r="D20" s="49"/>
      <c r="E20" s="49"/>
      <c r="F20" s="49"/>
      <c r="G20" s="49"/>
      <c r="H20" s="49"/>
      <c r="I20" s="49"/>
      <c r="J20" s="49"/>
      <c r="K20" s="49"/>
      <c r="L20" s="49"/>
      <c r="M20" s="49"/>
    </row>
    <row r="21" spans="1:27" x14ac:dyDescent="0.2">
      <c r="A21" s="41" t="s">
        <v>546</v>
      </c>
      <c r="B21" s="49" t="s">
        <v>46</v>
      </c>
      <c r="C21" s="49"/>
      <c r="D21" s="49"/>
      <c r="E21" s="49"/>
      <c r="F21" s="49"/>
      <c r="G21" s="49"/>
      <c r="H21" s="49"/>
      <c r="I21" s="49"/>
      <c r="J21" s="49"/>
      <c r="K21" s="49"/>
      <c r="L21" s="49"/>
      <c r="M21" s="49"/>
    </row>
    <row r="23" spans="1:27" x14ac:dyDescent="0.2">
      <c r="A23" s="23" t="str">
        <f>HYPERLINK("#'Factor List'!A1", "Back to Factor List")</f>
        <v>Back to Factor List</v>
      </c>
      <c r="B23" s="23" t="str">
        <f>HYPERLINK("#'Assumptions'!A1", "Assumptions")</f>
        <v>Assumptions</v>
      </c>
    </row>
    <row r="26" spans="1:27" s="55" customFormat="1" x14ac:dyDescent="0.2">
      <c r="A26" s="54" t="s">
        <v>594</v>
      </c>
      <c r="B26" s="54">
        <v>60</v>
      </c>
      <c r="C26" s="54">
        <v>61</v>
      </c>
      <c r="D26" s="54">
        <v>62</v>
      </c>
      <c r="E26" s="54">
        <v>63</v>
      </c>
      <c r="F26" s="54">
        <v>64</v>
      </c>
      <c r="G26" s="54">
        <v>65</v>
      </c>
      <c r="H26" s="54">
        <v>66</v>
      </c>
      <c r="I26" s="54">
        <v>67</v>
      </c>
      <c r="J26" s="54">
        <v>68</v>
      </c>
      <c r="K26" s="54">
        <v>69</v>
      </c>
      <c r="L26" s="54">
        <v>70</v>
      </c>
      <c r="M26" s="54">
        <v>71</v>
      </c>
      <c r="N26" s="54">
        <v>72</v>
      </c>
      <c r="O26" s="54">
        <v>73</v>
      </c>
      <c r="P26" s="54">
        <v>74</v>
      </c>
      <c r="Q26" s="54">
        <v>75</v>
      </c>
      <c r="R26" s="54">
        <v>76</v>
      </c>
      <c r="S26" s="54">
        <v>77</v>
      </c>
      <c r="T26" s="54">
        <v>78</v>
      </c>
      <c r="U26" s="54">
        <v>79</v>
      </c>
      <c r="V26" s="54">
        <v>80</v>
      </c>
      <c r="W26" s="54">
        <v>81</v>
      </c>
      <c r="X26" s="54">
        <v>82</v>
      </c>
      <c r="Y26" s="54">
        <v>83</v>
      </c>
      <c r="Z26" s="54">
        <v>84</v>
      </c>
      <c r="AA26" s="54">
        <v>85</v>
      </c>
    </row>
    <row r="27" spans="1:27" x14ac:dyDescent="0.2">
      <c r="A27" s="44">
        <v>0</v>
      </c>
      <c r="B27" s="46">
        <v>0.76200000000000001</v>
      </c>
      <c r="C27" s="46">
        <v>0.8</v>
      </c>
      <c r="D27" s="46">
        <v>0.84399999999999997</v>
      </c>
      <c r="E27" s="46">
        <v>0.89100000000000001</v>
      </c>
      <c r="F27" s="46">
        <v>0.94299999999999995</v>
      </c>
      <c r="G27" s="46">
        <v>1</v>
      </c>
      <c r="H27" s="46">
        <v>1.06</v>
      </c>
      <c r="I27" s="46">
        <v>1.1259999999999999</v>
      </c>
      <c r="J27" s="46">
        <v>1.1990000000000001</v>
      </c>
      <c r="K27" s="46">
        <v>1.28</v>
      </c>
      <c r="L27" s="46">
        <v>1.369</v>
      </c>
      <c r="M27" s="46">
        <v>1.4690000000000001</v>
      </c>
      <c r="N27" s="46">
        <v>1.579</v>
      </c>
      <c r="O27" s="46">
        <v>1.702</v>
      </c>
      <c r="P27" s="46">
        <v>1.8380000000000001</v>
      </c>
      <c r="Q27" s="46">
        <v>1.99</v>
      </c>
      <c r="R27" s="46">
        <v>2.1589999999999998</v>
      </c>
      <c r="S27" s="46">
        <v>2.3479999999999999</v>
      </c>
      <c r="T27" s="46">
        <v>2.5579999999999998</v>
      </c>
      <c r="U27" s="46">
        <v>2.7919999999999998</v>
      </c>
      <c r="V27" s="46">
        <v>3.0529999999999999</v>
      </c>
      <c r="W27" s="46">
        <v>3.3410000000000002</v>
      </c>
      <c r="X27" s="46">
        <v>3.66</v>
      </c>
      <c r="Y27" s="46">
        <v>4.01</v>
      </c>
      <c r="Z27" s="46">
        <v>4.3920000000000003</v>
      </c>
      <c r="AA27" s="46">
        <v>4.8090000000000002</v>
      </c>
    </row>
    <row r="28" spans="1:27" x14ac:dyDescent="0.2">
      <c r="A28" s="44">
        <v>1</v>
      </c>
      <c r="B28" s="46">
        <v>0.76500000000000001</v>
      </c>
      <c r="C28" s="46">
        <v>0.80400000000000005</v>
      </c>
      <c r="D28" s="46">
        <v>0.84799999999999998</v>
      </c>
      <c r="E28" s="46">
        <v>0.89500000000000002</v>
      </c>
      <c r="F28" s="46">
        <v>0.94799999999999995</v>
      </c>
      <c r="G28" s="46">
        <v>1.0049999999999999</v>
      </c>
      <c r="H28" s="46">
        <v>1.0660000000000001</v>
      </c>
      <c r="I28" s="46">
        <v>1.1319999999999999</v>
      </c>
      <c r="J28" s="46">
        <v>1.206</v>
      </c>
      <c r="K28" s="46">
        <v>1.2869999999999999</v>
      </c>
      <c r="L28" s="46">
        <v>1.377</v>
      </c>
      <c r="M28" s="46">
        <v>1.478</v>
      </c>
      <c r="N28" s="46">
        <v>1.589</v>
      </c>
      <c r="O28" s="46">
        <v>1.7130000000000001</v>
      </c>
      <c r="P28" s="46">
        <v>1.851</v>
      </c>
      <c r="Q28" s="46">
        <v>2.004</v>
      </c>
      <c r="R28" s="46">
        <v>2.1749999999999998</v>
      </c>
      <c r="S28" s="46">
        <v>2.3660000000000001</v>
      </c>
      <c r="T28" s="46">
        <v>2.5779999999999998</v>
      </c>
      <c r="U28" s="46">
        <v>2.8140000000000001</v>
      </c>
      <c r="V28" s="46">
        <v>3.077</v>
      </c>
      <c r="W28" s="46">
        <v>3.3679999999999999</v>
      </c>
      <c r="X28" s="46">
        <v>3.6890000000000001</v>
      </c>
      <c r="Y28" s="46">
        <v>4.0419999999999998</v>
      </c>
      <c r="Z28" s="46">
        <v>4.4269999999999996</v>
      </c>
      <c r="AA28" s="46"/>
    </row>
    <row r="29" spans="1:27" x14ac:dyDescent="0.2">
      <c r="A29" s="44">
        <v>2</v>
      </c>
      <c r="B29" s="46">
        <v>0.76800000000000002</v>
      </c>
      <c r="C29" s="46">
        <v>0.80700000000000005</v>
      </c>
      <c r="D29" s="46">
        <v>0.85199999999999998</v>
      </c>
      <c r="E29" s="46">
        <v>0.9</v>
      </c>
      <c r="F29" s="46">
        <v>0.95299999999999996</v>
      </c>
      <c r="G29" s="46">
        <v>1.01</v>
      </c>
      <c r="H29" s="46">
        <v>1.071</v>
      </c>
      <c r="I29" s="46">
        <v>1.1379999999999999</v>
      </c>
      <c r="J29" s="46">
        <v>1.2130000000000001</v>
      </c>
      <c r="K29" s="46">
        <v>1.2949999999999999</v>
      </c>
      <c r="L29" s="46">
        <v>1.3859999999999999</v>
      </c>
      <c r="M29" s="46">
        <v>1.4870000000000001</v>
      </c>
      <c r="N29" s="46">
        <v>1.6</v>
      </c>
      <c r="O29" s="46">
        <v>1.7250000000000001</v>
      </c>
      <c r="P29" s="46">
        <v>1.863</v>
      </c>
      <c r="Q29" s="46">
        <v>2.0179999999999998</v>
      </c>
      <c r="R29" s="46">
        <v>2.1909999999999998</v>
      </c>
      <c r="S29" s="46">
        <v>2.383</v>
      </c>
      <c r="T29" s="46">
        <v>2.597</v>
      </c>
      <c r="U29" s="46">
        <v>2.8359999999999999</v>
      </c>
      <c r="V29" s="46">
        <v>3.101</v>
      </c>
      <c r="W29" s="46">
        <v>3.3940000000000001</v>
      </c>
      <c r="X29" s="46">
        <v>3.718</v>
      </c>
      <c r="Y29" s="46">
        <v>4.0739999999999998</v>
      </c>
      <c r="Z29" s="46">
        <v>4.4619999999999997</v>
      </c>
      <c r="AA29" s="46"/>
    </row>
    <row r="30" spans="1:27" x14ac:dyDescent="0.2">
      <c r="A30" s="44">
        <v>3</v>
      </c>
      <c r="B30" s="46">
        <v>0.77200000000000002</v>
      </c>
      <c r="C30" s="46">
        <v>0.81100000000000005</v>
      </c>
      <c r="D30" s="46">
        <v>0.85599999999999998</v>
      </c>
      <c r="E30" s="46">
        <v>0.90400000000000003</v>
      </c>
      <c r="F30" s="46">
        <v>0.95699999999999996</v>
      </c>
      <c r="G30" s="46">
        <v>1.0149999999999999</v>
      </c>
      <c r="H30" s="46">
        <v>1.077</v>
      </c>
      <c r="I30" s="46">
        <v>1.1439999999999999</v>
      </c>
      <c r="J30" s="46">
        <v>1.2190000000000001</v>
      </c>
      <c r="K30" s="46">
        <v>1.302</v>
      </c>
      <c r="L30" s="46">
        <v>1.3939999999999999</v>
      </c>
      <c r="M30" s="46">
        <v>1.4970000000000001</v>
      </c>
      <c r="N30" s="46">
        <v>1.61</v>
      </c>
      <c r="O30" s="46">
        <v>1.736</v>
      </c>
      <c r="P30" s="46">
        <v>1.8759999999999999</v>
      </c>
      <c r="Q30" s="46">
        <v>2.032</v>
      </c>
      <c r="R30" s="46">
        <v>2.206</v>
      </c>
      <c r="S30" s="46">
        <v>2.4009999999999998</v>
      </c>
      <c r="T30" s="46">
        <v>2.617</v>
      </c>
      <c r="U30" s="46">
        <v>2.8570000000000002</v>
      </c>
      <c r="V30" s="46">
        <v>3.125</v>
      </c>
      <c r="W30" s="46">
        <v>3.4209999999999998</v>
      </c>
      <c r="X30" s="46">
        <v>3.7480000000000002</v>
      </c>
      <c r="Y30" s="46">
        <v>4.1059999999999999</v>
      </c>
      <c r="Z30" s="46">
        <v>4.4960000000000004</v>
      </c>
      <c r="AA30" s="46"/>
    </row>
    <row r="31" spans="1:27" x14ac:dyDescent="0.2">
      <c r="A31" s="44">
        <v>4</v>
      </c>
      <c r="B31" s="46">
        <v>0.77500000000000002</v>
      </c>
      <c r="C31" s="46">
        <v>0.81499999999999995</v>
      </c>
      <c r="D31" s="46">
        <v>0.86</v>
      </c>
      <c r="E31" s="46">
        <v>0.90800000000000003</v>
      </c>
      <c r="F31" s="46">
        <v>0.96199999999999997</v>
      </c>
      <c r="G31" s="46">
        <v>1.02</v>
      </c>
      <c r="H31" s="46">
        <v>1.0820000000000001</v>
      </c>
      <c r="I31" s="46">
        <v>1.1499999999999999</v>
      </c>
      <c r="J31" s="46">
        <v>1.226</v>
      </c>
      <c r="K31" s="46">
        <v>1.31</v>
      </c>
      <c r="L31" s="46">
        <v>1.4019999999999999</v>
      </c>
      <c r="M31" s="46">
        <v>1.506</v>
      </c>
      <c r="N31" s="46">
        <v>1.62</v>
      </c>
      <c r="O31" s="46">
        <v>1.7470000000000001</v>
      </c>
      <c r="P31" s="46">
        <v>1.889</v>
      </c>
      <c r="Q31" s="46">
        <v>2.0459999999999998</v>
      </c>
      <c r="R31" s="46">
        <v>2.222</v>
      </c>
      <c r="S31" s="46">
        <v>2.4180000000000001</v>
      </c>
      <c r="T31" s="46">
        <v>2.6360000000000001</v>
      </c>
      <c r="U31" s="46">
        <v>2.879</v>
      </c>
      <c r="V31" s="46">
        <v>3.149</v>
      </c>
      <c r="W31" s="46">
        <v>3.4470000000000001</v>
      </c>
      <c r="X31" s="46">
        <v>3.7770000000000001</v>
      </c>
      <c r="Y31" s="46">
        <v>4.1369999999999996</v>
      </c>
      <c r="Z31" s="46">
        <v>4.5309999999999997</v>
      </c>
      <c r="AA31" s="46"/>
    </row>
    <row r="32" spans="1:27" x14ac:dyDescent="0.2">
      <c r="A32" s="44">
        <v>5</v>
      </c>
      <c r="B32" s="46">
        <v>0.77800000000000002</v>
      </c>
      <c r="C32" s="46">
        <v>0.81799999999999995</v>
      </c>
      <c r="D32" s="46">
        <v>0.86399999999999999</v>
      </c>
      <c r="E32" s="46">
        <v>0.91300000000000003</v>
      </c>
      <c r="F32" s="46">
        <v>0.96699999999999997</v>
      </c>
      <c r="G32" s="46">
        <v>1.0249999999999999</v>
      </c>
      <c r="H32" s="46">
        <v>1.0880000000000001</v>
      </c>
      <c r="I32" s="46">
        <v>1.1559999999999999</v>
      </c>
      <c r="J32" s="46">
        <v>1.2330000000000001</v>
      </c>
      <c r="K32" s="46">
        <v>1.3169999999999999</v>
      </c>
      <c r="L32" s="46">
        <v>1.411</v>
      </c>
      <c r="M32" s="46">
        <v>1.5149999999999999</v>
      </c>
      <c r="N32" s="46">
        <v>1.63</v>
      </c>
      <c r="O32" s="46">
        <v>1.7589999999999999</v>
      </c>
      <c r="P32" s="46">
        <v>1.901</v>
      </c>
      <c r="Q32" s="46">
        <v>2.06</v>
      </c>
      <c r="R32" s="46">
        <v>2.238</v>
      </c>
      <c r="S32" s="46">
        <v>2.4359999999999999</v>
      </c>
      <c r="T32" s="46">
        <v>2.6560000000000001</v>
      </c>
      <c r="U32" s="46">
        <v>2.9009999999999998</v>
      </c>
      <c r="V32" s="46">
        <v>3.173</v>
      </c>
      <c r="W32" s="46">
        <v>3.4740000000000002</v>
      </c>
      <c r="X32" s="46">
        <v>3.806</v>
      </c>
      <c r="Y32" s="46">
        <v>4.1689999999999996</v>
      </c>
      <c r="Z32" s="46">
        <v>4.5659999999999998</v>
      </c>
      <c r="AA32" s="46"/>
    </row>
    <row r="33" spans="1:27" x14ac:dyDescent="0.2">
      <c r="A33" s="44">
        <v>6</v>
      </c>
      <c r="B33" s="46">
        <v>0.78100000000000003</v>
      </c>
      <c r="C33" s="46">
        <v>0.82199999999999995</v>
      </c>
      <c r="D33" s="46">
        <v>0.86799999999999999</v>
      </c>
      <c r="E33" s="46">
        <v>0.91700000000000004</v>
      </c>
      <c r="F33" s="46">
        <v>0.97199999999999998</v>
      </c>
      <c r="G33" s="46">
        <v>1.03</v>
      </c>
      <c r="H33" s="46">
        <v>1.093</v>
      </c>
      <c r="I33" s="46">
        <v>1.163</v>
      </c>
      <c r="J33" s="46">
        <v>1.24</v>
      </c>
      <c r="K33" s="46">
        <v>1.325</v>
      </c>
      <c r="L33" s="46">
        <v>1.419</v>
      </c>
      <c r="M33" s="46">
        <v>1.524</v>
      </c>
      <c r="N33" s="46">
        <v>1.641</v>
      </c>
      <c r="O33" s="46">
        <v>1.77</v>
      </c>
      <c r="P33" s="46">
        <v>1.9139999999999999</v>
      </c>
      <c r="Q33" s="46">
        <v>2.0750000000000002</v>
      </c>
      <c r="R33" s="46">
        <v>2.254</v>
      </c>
      <c r="S33" s="46">
        <v>2.4529999999999998</v>
      </c>
      <c r="T33" s="46">
        <v>2.6749999999999998</v>
      </c>
      <c r="U33" s="46">
        <v>2.923</v>
      </c>
      <c r="V33" s="46">
        <v>3.1970000000000001</v>
      </c>
      <c r="W33" s="46">
        <v>3.5009999999999999</v>
      </c>
      <c r="X33" s="46">
        <v>3.835</v>
      </c>
      <c r="Y33" s="46">
        <v>4.2009999999999996</v>
      </c>
      <c r="Z33" s="46">
        <v>4.601</v>
      </c>
      <c r="AA33" s="46"/>
    </row>
    <row r="34" spans="1:27" x14ac:dyDescent="0.2">
      <c r="A34" s="44">
        <v>7</v>
      </c>
      <c r="B34" s="46">
        <v>0.78400000000000003</v>
      </c>
      <c r="C34" s="46">
        <v>0.82599999999999996</v>
      </c>
      <c r="D34" s="46">
        <v>0.871</v>
      </c>
      <c r="E34" s="46">
        <v>0.92100000000000004</v>
      </c>
      <c r="F34" s="46">
        <v>0.97599999999999998</v>
      </c>
      <c r="G34" s="46">
        <v>1.0349999999999999</v>
      </c>
      <c r="H34" s="46">
        <v>1.099</v>
      </c>
      <c r="I34" s="46">
        <v>1.169</v>
      </c>
      <c r="J34" s="46">
        <v>1.246</v>
      </c>
      <c r="K34" s="46">
        <v>1.3320000000000001</v>
      </c>
      <c r="L34" s="46">
        <v>1.427</v>
      </c>
      <c r="M34" s="46">
        <v>1.5329999999999999</v>
      </c>
      <c r="N34" s="46">
        <v>1.651</v>
      </c>
      <c r="O34" s="46">
        <v>1.7809999999999999</v>
      </c>
      <c r="P34" s="46">
        <v>1.927</v>
      </c>
      <c r="Q34" s="46">
        <v>2.089</v>
      </c>
      <c r="R34" s="46">
        <v>2.2690000000000001</v>
      </c>
      <c r="S34" s="46">
        <v>2.4710000000000001</v>
      </c>
      <c r="T34" s="46">
        <v>2.6949999999999998</v>
      </c>
      <c r="U34" s="46">
        <v>2.944</v>
      </c>
      <c r="V34" s="46">
        <v>3.2210000000000001</v>
      </c>
      <c r="W34" s="46">
        <v>3.5270000000000001</v>
      </c>
      <c r="X34" s="46">
        <v>3.8639999999999999</v>
      </c>
      <c r="Y34" s="46">
        <v>4.2329999999999997</v>
      </c>
      <c r="Z34" s="46">
        <v>4.6349999999999998</v>
      </c>
      <c r="AA34" s="46"/>
    </row>
    <row r="35" spans="1:27" x14ac:dyDescent="0.2">
      <c r="A35" s="44">
        <v>8</v>
      </c>
      <c r="B35" s="46">
        <v>0.78700000000000003</v>
      </c>
      <c r="C35" s="46">
        <v>0.82899999999999996</v>
      </c>
      <c r="D35" s="46">
        <v>0.875</v>
      </c>
      <c r="E35" s="46">
        <v>0.92600000000000005</v>
      </c>
      <c r="F35" s="46">
        <v>0.98099999999999998</v>
      </c>
      <c r="G35" s="46">
        <v>1.04</v>
      </c>
      <c r="H35" s="46">
        <v>1.1040000000000001</v>
      </c>
      <c r="I35" s="46">
        <v>1.175</v>
      </c>
      <c r="J35" s="46">
        <v>1.2529999999999999</v>
      </c>
      <c r="K35" s="46">
        <v>1.339</v>
      </c>
      <c r="L35" s="46">
        <v>1.4359999999999999</v>
      </c>
      <c r="M35" s="46">
        <v>1.542</v>
      </c>
      <c r="N35" s="46">
        <v>1.661</v>
      </c>
      <c r="O35" s="46">
        <v>1.7929999999999999</v>
      </c>
      <c r="P35" s="46">
        <v>1.9390000000000001</v>
      </c>
      <c r="Q35" s="46">
        <v>2.1030000000000002</v>
      </c>
      <c r="R35" s="46">
        <v>2.2850000000000001</v>
      </c>
      <c r="S35" s="46">
        <v>2.488</v>
      </c>
      <c r="T35" s="46">
        <v>2.714</v>
      </c>
      <c r="U35" s="46">
        <v>2.9660000000000002</v>
      </c>
      <c r="V35" s="46">
        <v>3.2450000000000001</v>
      </c>
      <c r="W35" s="46">
        <v>3.5539999999999998</v>
      </c>
      <c r="X35" s="46">
        <v>3.8929999999999998</v>
      </c>
      <c r="Y35" s="46">
        <v>4.2649999999999997</v>
      </c>
      <c r="Z35" s="46">
        <v>4.67</v>
      </c>
      <c r="AA35" s="46"/>
    </row>
    <row r="36" spans="1:27" x14ac:dyDescent="0.2">
      <c r="A36" s="44">
        <v>9</v>
      </c>
      <c r="B36" s="46">
        <v>0.79100000000000004</v>
      </c>
      <c r="C36" s="46">
        <v>0.83299999999999996</v>
      </c>
      <c r="D36" s="46">
        <v>0.879</v>
      </c>
      <c r="E36" s="46">
        <v>0.93</v>
      </c>
      <c r="F36" s="46">
        <v>0.98599999999999999</v>
      </c>
      <c r="G36" s="46">
        <v>1.0449999999999999</v>
      </c>
      <c r="H36" s="46">
        <v>1.1100000000000001</v>
      </c>
      <c r="I36" s="46">
        <v>1.181</v>
      </c>
      <c r="J36" s="46">
        <v>1.26</v>
      </c>
      <c r="K36" s="46">
        <v>1.347</v>
      </c>
      <c r="L36" s="46">
        <v>1.444</v>
      </c>
      <c r="M36" s="46">
        <v>1.552</v>
      </c>
      <c r="N36" s="46">
        <v>1.671</v>
      </c>
      <c r="O36" s="46">
        <v>1.804</v>
      </c>
      <c r="P36" s="46">
        <v>1.952</v>
      </c>
      <c r="Q36" s="46">
        <v>2.117</v>
      </c>
      <c r="R36" s="46">
        <v>2.3010000000000002</v>
      </c>
      <c r="S36" s="46">
        <v>2.5059999999999998</v>
      </c>
      <c r="T36" s="46">
        <v>2.734</v>
      </c>
      <c r="U36" s="46">
        <v>2.988</v>
      </c>
      <c r="V36" s="46">
        <v>3.2690000000000001</v>
      </c>
      <c r="W36" s="46">
        <v>3.58</v>
      </c>
      <c r="X36" s="46">
        <v>3.923</v>
      </c>
      <c r="Y36" s="46">
        <v>4.2969999999999997</v>
      </c>
      <c r="Z36" s="46">
        <v>4.7050000000000001</v>
      </c>
      <c r="AA36" s="46"/>
    </row>
    <row r="37" spans="1:27" x14ac:dyDescent="0.2">
      <c r="A37" s="44">
        <v>10</v>
      </c>
      <c r="B37" s="46">
        <v>0.79400000000000004</v>
      </c>
      <c r="C37" s="46">
        <v>0.83699999999999997</v>
      </c>
      <c r="D37" s="46">
        <v>0.88300000000000001</v>
      </c>
      <c r="E37" s="46">
        <v>0.93400000000000005</v>
      </c>
      <c r="F37" s="46">
        <v>0.99099999999999999</v>
      </c>
      <c r="G37" s="46">
        <v>1.05</v>
      </c>
      <c r="H37" s="46">
        <v>1.115</v>
      </c>
      <c r="I37" s="46">
        <v>1.1870000000000001</v>
      </c>
      <c r="J37" s="46">
        <v>1.2669999999999999</v>
      </c>
      <c r="K37" s="46">
        <v>1.3540000000000001</v>
      </c>
      <c r="L37" s="46">
        <v>1.452</v>
      </c>
      <c r="M37" s="46">
        <v>1.5609999999999999</v>
      </c>
      <c r="N37" s="46">
        <v>1.6819999999999999</v>
      </c>
      <c r="O37" s="46">
        <v>1.8149999999999999</v>
      </c>
      <c r="P37" s="46">
        <v>1.9650000000000001</v>
      </c>
      <c r="Q37" s="46">
        <v>2.1309999999999998</v>
      </c>
      <c r="R37" s="46">
        <v>2.3170000000000002</v>
      </c>
      <c r="S37" s="46">
        <v>2.5230000000000001</v>
      </c>
      <c r="T37" s="46">
        <v>2.7530000000000001</v>
      </c>
      <c r="U37" s="46">
        <v>3.01</v>
      </c>
      <c r="V37" s="46">
        <v>3.2930000000000001</v>
      </c>
      <c r="W37" s="46">
        <v>3.6070000000000002</v>
      </c>
      <c r="X37" s="46">
        <v>3.952</v>
      </c>
      <c r="Y37" s="46">
        <v>4.3280000000000003</v>
      </c>
      <c r="Z37" s="46">
        <v>4.74</v>
      </c>
      <c r="AA37" s="46"/>
    </row>
    <row r="38" spans="1:27" x14ac:dyDescent="0.2">
      <c r="A38" s="44">
        <v>11</v>
      </c>
      <c r="B38" s="46">
        <v>0.79700000000000004</v>
      </c>
      <c r="C38" s="46">
        <v>0.84</v>
      </c>
      <c r="D38" s="46">
        <v>0.88700000000000001</v>
      </c>
      <c r="E38" s="46">
        <v>0.93899999999999995</v>
      </c>
      <c r="F38" s="46">
        <v>0.995</v>
      </c>
      <c r="G38" s="46">
        <v>1.0549999999999999</v>
      </c>
      <c r="H38" s="46">
        <v>1.121</v>
      </c>
      <c r="I38" s="46">
        <v>1.1930000000000001</v>
      </c>
      <c r="J38" s="46">
        <v>1.2729999999999999</v>
      </c>
      <c r="K38" s="46">
        <v>1.3620000000000001</v>
      </c>
      <c r="L38" s="46">
        <v>1.4610000000000001</v>
      </c>
      <c r="M38" s="46">
        <v>1.57</v>
      </c>
      <c r="N38" s="46">
        <v>1.6919999999999999</v>
      </c>
      <c r="O38" s="46">
        <v>1.827</v>
      </c>
      <c r="P38" s="46">
        <v>1.9770000000000001</v>
      </c>
      <c r="Q38" s="46">
        <v>2.145</v>
      </c>
      <c r="R38" s="46">
        <v>2.3319999999999999</v>
      </c>
      <c r="S38" s="46">
        <v>2.5409999999999999</v>
      </c>
      <c r="T38" s="46">
        <v>2.7730000000000001</v>
      </c>
      <c r="U38" s="46">
        <v>3.0310000000000001</v>
      </c>
      <c r="V38" s="46">
        <v>3.3170000000000002</v>
      </c>
      <c r="W38" s="46">
        <v>3.633</v>
      </c>
      <c r="X38" s="46">
        <v>3.9809999999999999</v>
      </c>
      <c r="Y38" s="46">
        <v>4.3600000000000003</v>
      </c>
      <c r="Z38" s="46">
        <v>4.774</v>
      </c>
      <c r="AA38" s="46"/>
    </row>
  </sheetData>
  <sheetProtection algorithmName="SHA-512" hashValue="3xUk2FpxIHojfL303rN2BV3epphtfUVPF5B03LTPoE9Y43GE3zMXV/R3CC8sYZVf3ChOKxXS7/CCbXkUz7WGBA==" saltValue="QDoygaQJP/R6HY5xS41CDg==" spinCount="100000" sheet="1" objects="1" scenarios="1"/>
  <conditionalFormatting sqref="A6:A21">
    <cfRule type="expression" dxfId="679" priority="1" stopIfTrue="1">
      <formula>MOD(ROW(),2)=0</formula>
    </cfRule>
    <cfRule type="expression" dxfId="678" priority="2" stopIfTrue="1">
      <formula>MOD(ROW(),2)&lt;&gt;0</formula>
    </cfRule>
  </conditionalFormatting>
  <conditionalFormatting sqref="A26:A38">
    <cfRule type="expression" dxfId="677" priority="5" stopIfTrue="1">
      <formula>MOD(ROW(),2)=0</formula>
    </cfRule>
    <cfRule type="expression" dxfId="676" priority="6" stopIfTrue="1">
      <formula>MOD(ROW(),2)&lt;&gt;0</formula>
    </cfRule>
  </conditionalFormatting>
  <conditionalFormatting sqref="B6:M21">
    <cfRule type="expression" dxfId="675" priority="3" stopIfTrue="1">
      <formula>MOD(ROW(),2)=0</formula>
    </cfRule>
    <cfRule type="expression" dxfId="674" priority="4" stopIfTrue="1">
      <formula>MOD(ROW(),2)&lt;&gt;0</formula>
    </cfRule>
  </conditionalFormatting>
  <conditionalFormatting sqref="B26:AA38">
    <cfRule type="expression" dxfId="673" priority="7" stopIfTrue="1">
      <formula>MOD(ROW(),2)=0</formula>
    </cfRule>
    <cfRule type="expression" dxfId="672" priority="8" stopIfTrue="1">
      <formula>MOD(ROW(),2)&lt;&gt;0</formula>
    </cfRule>
  </conditionalFormatting>
  <pageMargins left="0.7" right="0.7" top="0.75" bottom="0.75" header="0.3" footer="0.3"/>
  <tableParts count="1">
    <tablePart r:id="rId1"/>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CAAC29-6302-453A-B3FE-1EE114AA9A5F}">
  <sheetPr codeName="Sheet48"/>
  <dimension ref="A1:B29"/>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LRF - x-417</v>
      </c>
    </row>
    <row r="6" spans="1:2" x14ac:dyDescent="0.2">
      <c r="A6" s="41" t="s">
        <v>540</v>
      </c>
      <c r="B6" s="49" t="s">
        <v>541</v>
      </c>
    </row>
    <row r="7" spans="1:2" ht="25.5" x14ac:dyDescent="0.2">
      <c r="A7" s="41" t="s">
        <v>542</v>
      </c>
      <c r="B7" s="49" t="s">
        <v>32</v>
      </c>
    </row>
    <row r="8" spans="1:2" x14ac:dyDescent="0.2">
      <c r="A8" s="41" t="s">
        <v>112</v>
      </c>
      <c r="B8" s="49" t="s">
        <v>152</v>
      </c>
    </row>
    <row r="9" spans="1:2" x14ac:dyDescent="0.2">
      <c r="A9" s="41" t="s">
        <v>113</v>
      </c>
      <c r="B9" s="49" t="s">
        <v>270</v>
      </c>
    </row>
    <row r="10" spans="1:2" x14ac:dyDescent="0.2">
      <c r="A10" s="41" t="s">
        <v>6</v>
      </c>
      <c r="B10" s="49" t="s">
        <v>279</v>
      </c>
    </row>
    <row r="11" spans="1:2" x14ac:dyDescent="0.2">
      <c r="A11" s="41" t="s">
        <v>114</v>
      </c>
      <c r="B11" s="49" t="s">
        <v>165</v>
      </c>
    </row>
    <row r="12" spans="1:2" x14ac:dyDescent="0.2">
      <c r="A12" s="41" t="s">
        <v>115</v>
      </c>
      <c r="B12" s="49" t="s">
        <v>280</v>
      </c>
    </row>
    <row r="13" spans="1:2" x14ac:dyDescent="0.2">
      <c r="A13" s="41" t="s">
        <v>543</v>
      </c>
      <c r="B13" s="49">
        <v>1</v>
      </c>
    </row>
    <row r="14" spans="1:2" x14ac:dyDescent="0.2">
      <c r="A14" s="41" t="s">
        <v>117</v>
      </c>
      <c r="B14" s="49">
        <v>417</v>
      </c>
    </row>
    <row r="15" spans="1:2" x14ac:dyDescent="0.2">
      <c r="A15" s="41" t="s">
        <v>544</v>
      </c>
      <c r="B15" s="49" t="s">
        <v>281</v>
      </c>
    </row>
    <row r="16" spans="1:2" x14ac:dyDescent="0.2">
      <c r="A16" s="41" t="s">
        <v>119</v>
      </c>
      <c r="B16" s="49" t="s">
        <v>282</v>
      </c>
    </row>
    <row r="17" spans="1:2" x14ac:dyDescent="0.2">
      <c r="A17" s="42" t="s">
        <v>545</v>
      </c>
      <c r="B17" s="49"/>
    </row>
    <row r="18" spans="1:2" x14ac:dyDescent="0.2">
      <c r="A18" s="41" t="s">
        <v>121</v>
      </c>
      <c r="B18" s="50">
        <v>45106</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x14ac:dyDescent="0.2">
      <c r="A26" s="54" t="s">
        <v>599</v>
      </c>
      <c r="B26" s="54" t="s">
        <v>600</v>
      </c>
    </row>
    <row r="27" spans="1:2" x14ac:dyDescent="0.2">
      <c r="A27" s="44" t="s">
        <v>601</v>
      </c>
      <c r="B27" s="48">
        <v>5.6000000000000001E-2</v>
      </c>
    </row>
    <row r="28" spans="1:2" x14ac:dyDescent="0.2">
      <c r="A28" s="44" t="s">
        <v>602</v>
      </c>
      <c r="B28" s="48">
        <v>6.4000000000000001E-2</v>
      </c>
    </row>
    <row r="29" spans="1:2" x14ac:dyDescent="0.2">
      <c r="A29" s="44" t="s">
        <v>603</v>
      </c>
      <c r="B29" s="48">
        <v>7.4999999999999997E-2</v>
      </c>
    </row>
  </sheetData>
  <sheetProtection algorithmName="SHA-512" hashValue="Q05g1jYxYSpWMHLcLpoGrciFvvWz2NJJ13WdnosEcmtca98o6qnleZ7y7KIcuM18ePNQDS4XfQIvkEP4G5yAlg==" saltValue="czEoKz1LfI0EF++UqPM5bw==" spinCount="100000" sheet="1" objects="1" scenarios="1"/>
  <conditionalFormatting sqref="A6:A21">
    <cfRule type="expression" dxfId="671" priority="1" stopIfTrue="1">
      <formula>MOD(ROW(),2)=0</formula>
    </cfRule>
    <cfRule type="expression" dxfId="670" priority="2" stopIfTrue="1">
      <formula>MOD(ROW(),2)&lt;&gt;0</formula>
    </cfRule>
  </conditionalFormatting>
  <conditionalFormatting sqref="A26:A29">
    <cfRule type="expression" dxfId="669" priority="5" stopIfTrue="1">
      <formula>MOD(ROW(),2)=0</formula>
    </cfRule>
    <cfRule type="expression" dxfId="668" priority="6" stopIfTrue="1">
      <formula>MOD(ROW(),2)&lt;&gt;0</formula>
    </cfRule>
  </conditionalFormatting>
  <conditionalFormatting sqref="B6:B21">
    <cfRule type="expression" dxfId="667" priority="3" stopIfTrue="1">
      <formula>MOD(ROW(),2)=0</formula>
    </cfRule>
    <cfRule type="expression" dxfId="666" priority="4" stopIfTrue="1">
      <formula>MOD(ROW(),2)&lt;&gt;0</formula>
    </cfRule>
  </conditionalFormatting>
  <conditionalFormatting sqref="B26:B29">
    <cfRule type="expression" dxfId="665" priority="7" stopIfTrue="1">
      <formula>MOD(ROW(),2)=0</formula>
    </cfRule>
    <cfRule type="expression" dxfId="664" priority="8" stopIfTrue="1">
      <formula>MOD(ROW(),2)&lt;&gt;0</formula>
    </cfRule>
  </conditionalFormatting>
  <pageMargins left="0.7" right="0.7" top="0.75" bottom="0.75" header="0.3" footer="0.3"/>
  <tableParts count="1">
    <tablePart r:id="rId1"/>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95F22-3394-4D43-B5A9-6CD5FEA83C63}">
  <sheetPr codeName="Sheet49"/>
  <dimension ref="A1:B29"/>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LRF - x-418</v>
      </c>
    </row>
    <row r="6" spans="1:2" x14ac:dyDescent="0.2">
      <c r="A6" s="41" t="s">
        <v>540</v>
      </c>
      <c r="B6" s="49" t="s">
        <v>541</v>
      </c>
    </row>
    <row r="7" spans="1:2" ht="25.5" x14ac:dyDescent="0.2">
      <c r="A7" s="41" t="s">
        <v>542</v>
      </c>
      <c r="B7" s="49" t="s">
        <v>32</v>
      </c>
    </row>
    <row r="8" spans="1:2" x14ac:dyDescent="0.2">
      <c r="A8" s="41" t="s">
        <v>112</v>
      </c>
      <c r="B8" s="49" t="s">
        <v>152</v>
      </c>
    </row>
    <row r="9" spans="1:2" x14ac:dyDescent="0.2">
      <c r="A9" s="41" t="s">
        <v>113</v>
      </c>
      <c r="B9" s="49" t="s">
        <v>270</v>
      </c>
    </row>
    <row r="10" spans="1:2" x14ac:dyDescent="0.2">
      <c r="A10" s="41" t="s">
        <v>6</v>
      </c>
      <c r="B10" s="49" t="s">
        <v>283</v>
      </c>
    </row>
    <row r="11" spans="1:2" x14ac:dyDescent="0.2">
      <c r="A11" s="41" t="s">
        <v>114</v>
      </c>
      <c r="B11" s="49" t="s">
        <v>165</v>
      </c>
    </row>
    <row r="12" spans="1:2" ht="51" x14ac:dyDescent="0.2">
      <c r="A12" s="41" t="s">
        <v>115</v>
      </c>
      <c r="B12" s="49" t="s">
        <v>284</v>
      </c>
    </row>
    <row r="13" spans="1:2" x14ac:dyDescent="0.2">
      <c r="A13" s="41" t="s">
        <v>543</v>
      </c>
      <c r="B13" s="49">
        <v>1</v>
      </c>
    </row>
    <row r="14" spans="1:2" x14ac:dyDescent="0.2">
      <c r="A14" s="41" t="s">
        <v>117</v>
      </c>
      <c r="B14" s="49">
        <v>418</v>
      </c>
    </row>
    <row r="15" spans="1:2" x14ac:dyDescent="0.2">
      <c r="A15" s="41" t="s">
        <v>544</v>
      </c>
      <c r="B15" s="49" t="s">
        <v>285</v>
      </c>
    </row>
    <row r="16" spans="1:2" x14ac:dyDescent="0.2">
      <c r="A16" s="41" t="s">
        <v>119</v>
      </c>
      <c r="B16" s="49" t="s">
        <v>286</v>
      </c>
    </row>
    <row r="17" spans="1:2" x14ac:dyDescent="0.2">
      <c r="A17" s="42" t="s">
        <v>545</v>
      </c>
      <c r="B17" s="49"/>
    </row>
    <row r="18" spans="1:2" x14ac:dyDescent="0.2">
      <c r="A18" s="41" t="s">
        <v>121</v>
      </c>
      <c r="B18" s="50">
        <v>45106</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x14ac:dyDescent="0.2">
      <c r="A26" s="54" t="s">
        <v>599</v>
      </c>
      <c r="B26" s="54" t="s">
        <v>600</v>
      </c>
    </row>
    <row r="27" spans="1:2" x14ac:dyDescent="0.2">
      <c r="A27" s="44" t="s">
        <v>604</v>
      </c>
      <c r="B27" s="48">
        <v>5.5E-2</v>
      </c>
    </row>
    <row r="28" spans="1:2" x14ac:dyDescent="0.2">
      <c r="A28" s="44" t="s">
        <v>605</v>
      </c>
      <c r="B28" s="48">
        <v>6.6000000000000003E-2</v>
      </c>
    </row>
    <row r="29" spans="1:2" x14ac:dyDescent="0.2">
      <c r="A29" s="44" t="s">
        <v>606</v>
      </c>
      <c r="B29" s="48">
        <v>7.6999999999999999E-2</v>
      </c>
    </row>
  </sheetData>
  <sheetProtection algorithmName="SHA-512" hashValue="GEV8uRP9JwwFqcsFXnP0de8dIycF4Nh8+luUsKytBV8zS8ngXbov39ORUYhvAYkzWheZYHSX9kVDj3EwnVwlkg==" saltValue="+WNgndAmCxUXN6DghXqUyw==" spinCount="100000" sheet="1" objects="1" scenarios="1"/>
  <conditionalFormatting sqref="A6:A21">
    <cfRule type="expression" dxfId="663" priority="1" stopIfTrue="1">
      <formula>MOD(ROW(),2)=0</formula>
    </cfRule>
    <cfRule type="expression" dxfId="662" priority="2" stopIfTrue="1">
      <formula>MOD(ROW(),2)&lt;&gt;0</formula>
    </cfRule>
  </conditionalFormatting>
  <conditionalFormatting sqref="A26:A29">
    <cfRule type="expression" dxfId="661" priority="5" stopIfTrue="1">
      <formula>MOD(ROW(),2)=0</formula>
    </cfRule>
    <cfRule type="expression" dxfId="660" priority="6" stopIfTrue="1">
      <formula>MOD(ROW(),2)&lt;&gt;0</formula>
    </cfRule>
  </conditionalFormatting>
  <conditionalFormatting sqref="B6:B21">
    <cfRule type="expression" dxfId="659" priority="3" stopIfTrue="1">
      <formula>MOD(ROW(),2)=0</formula>
    </cfRule>
    <cfRule type="expression" dxfId="658" priority="4" stopIfTrue="1">
      <formula>MOD(ROW(),2)&lt;&gt;0</formula>
    </cfRule>
  </conditionalFormatting>
  <conditionalFormatting sqref="B26:B29">
    <cfRule type="expression" dxfId="657" priority="7" stopIfTrue="1">
      <formula>MOD(ROW(),2)=0</formula>
    </cfRule>
    <cfRule type="expression" dxfId="656" priority="8" stopIfTrue="1">
      <formula>MOD(ROW(),2)&lt;&gt;0</formula>
    </cfRule>
  </conditionalFormatting>
  <pageMargins left="0.7" right="0.7" top="0.75" bottom="0.75" header="0.3" footer="0.3"/>
  <tableParts count="1">
    <tablePart r:id="rId1"/>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CD841-106E-430C-977E-B3C4C19A6FB7}">
  <sheetPr codeName="Sheet50"/>
  <dimension ref="A1:V38"/>
  <sheetViews>
    <sheetView showGridLines="0" workbookViewId="0">
      <selection activeCell="A6" sqref="A6"/>
    </sheetView>
  </sheetViews>
  <sheetFormatPr defaultRowHeight="12.75" x14ac:dyDescent="0.2"/>
  <cols>
    <col min="1" max="1" width="31.5703125" customWidth="1"/>
    <col min="2" max="22" width="22.5703125"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LRF - x-419</v>
      </c>
    </row>
    <row r="6" spans="1:13" x14ac:dyDescent="0.2">
      <c r="A6" s="41" t="s">
        <v>540</v>
      </c>
      <c r="B6" s="49" t="s">
        <v>541</v>
      </c>
      <c r="C6" s="49"/>
      <c r="D6" s="49"/>
      <c r="E6" s="49"/>
      <c r="F6" s="49"/>
      <c r="G6" s="49"/>
      <c r="H6" s="49"/>
      <c r="I6" s="49"/>
      <c r="J6" s="49"/>
      <c r="K6" s="49"/>
      <c r="L6" s="49"/>
      <c r="M6" s="49"/>
    </row>
    <row r="7" spans="1:13" x14ac:dyDescent="0.2">
      <c r="A7" s="41" t="s">
        <v>542</v>
      </c>
      <c r="B7" s="49" t="s">
        <v>31</v>
      </c>
      <c r="C7" s="49"/>
      <c r="D7" s="49"/>
      <c r="E7" s="49"/>
      <c r="F7" s="49"/>
      <c r="G7" s="49"/>
      <c r="H7" s="49"/>
      <c r="I7" s="49"/>
      <c r="J7" s="49"/>
      <c r="K7" s="49"/>
      <c r="L7" s="49"/>
      <c r="M7" s="49"/>
    </row>
    <row r="8" spans="1:13" x14ac:dyDescent="0.2">
      <c r="A8" s="41" t="s">
        <v>112</v>
      </c>
      <c r="B8" s="49" t="s">
        <v>125</v>
      </c>
      <c r="C8" s="49"/>
      <c r="D8" s="49"/>
      <c r="E8" s="49"/>
      <c r="F8" s="49"/>
      <c r="G8" s="49"/>
      <c r="H8" s="49"/>
      <c r="I8" s="49"/>
      <c r="J8" s="49"/>
      <c r="K8" s="49"/>
      <c r="L8" s="49"/>
      <c r="M8" s="49"/>
    </row>
    <row r="9" spans="1:13" x14ac:dyDescent="0.2">
      <c r="A9" s="41" t="s">
        <v>113</v>
      </c>
      <c r="B9" s="49" t="s">
        <v>270</v>
      </c>
      <c r="C9" s="49"/>
      <c r="D9" s="49"/>
      <c r="E9" s="49"/>
      <c r="F9" s="49"/>
      <c r="G9" s="49"/>
      <c r="H9" s="49"/>
      <c r="I9" s="49"/>
      <c r="J9" s="49"/>
      <c r="K9" s="49"/>
      <c r="L9" s="49"/>
      <c r="M9" s="49"/>
    </row>
    <row r="10" spans="1:13" x14ac:dyDescent="0.2">
      <c r="A10" s="41" t="s">
        <v>6</v>
      </c>
      <c r="B10" s="49" t="s">
        <v>287</v>
      </c>
      <c r="C10" s="49"/>
      <c r="D10" s="49"/>
      <c r="E10" s="49"/>
      <c r="F10" s="49"/>
      <c r="G10" s="49"/>
      <c r="H10" s="49"/>
      <c r="I10" s="49"/>
      <c r="J10" s="49"/>
      <c r="K10" s="49"/>
      <c r="L10" s="49"/>
      <c r="M10" s="49"/>
    </row>
    <row r="11" spans="1:13" x14ac:dyDescent="0.2">
      <c r="A11" s="41" t="s">
        <v>114</v>
      </c>
      <c r="B11" s="49" t="s">
        <v>165</v>
      </c>
      <c r="C11" s="49"/>
      <c r="D11" s="49"/>
      <c r="E11" s="49"/>
      <c r="F11" s="49"/>
      <c r="G11" s="49"/>
      <c r="H11" s="49"/>
      <c r="I11" s="49"/>
      <c r="J11" s="49"/>
      <c r="K11" s="49"/>
      <c r="L11" s="49"/>
      <c r="M11" s="49"/>
    </row>
    <row r="12" spans="1:13" x14ac:dyDescent="0.2">
      <c r="A12" s="41" t="s">
        <v>115</v>
      </c>
      <c r="B12" s="49" t="s">
        <v>272</v>
      </c>
      <c r="C12" s="49"/>
      <c r="D12" s="49"/>
      <c r="E12" s="49"/>
      <c r="F12" s="49"/>
      <c r="G12" s="49"/>
      <c r="H12" s="49"/>
      <c r="I12" s="49"/>
      <c r="J12" s="49"/>
      <c r="K12" s="49"/>
      <c r="L12" s="49"/>
      <c r="M12" s="49"/>
    </row>
    <row r="13" spans="1:13" x14ac:dyDescent="0.2">
      <c r="A13" s="41" t="s">
        <v>543</v>
      </c>
      <c r="B13" s="49">
        <v>0</v>
      </c>
      <c r="C13" s="49"/>
      <c r="D13" s="49"/>
      <c r="E13" s="49"/>
      <c r="F13" s="49"/>
      <c r="G13" s="49"/>
      <c r="H13" s="49"/>
      <c r="I13" s="49"/>
      <c r="J13" s="49"/>
      <c r="K13" s="49"/>
      <c r="L13" s="49"/>
      <c r="M13" s="49"/>
    </row>
    <row r="14" spans="1:13" x14ac:dyDescent="0.2">
      <c r="A14" s="41" t="s">
        <v>117</v>
      </c>
      <c r="B14" s="49">
        <v>419</v>
      </c>
      <c r="C14" s="49"/>
      <c r="D14" s="49"/>
      <c r="E14" s="49"/>
      <c r="F14" s="49"/>
      <c r="G14" s="49"/>
      <c r="H14" s="49"/>
      <c r="I14" s="49"/>
      <c r="J14" s="49"/>
      <c r="K14" s="49"/>
      <c r="L14" s="49"/>
      <c r="M14" s="49"/>
    </row>
    <row r="15" spans="1:13" x14ac:dyDescent="0.2">
      <c r="A15" s="41" t="s">
        <v>544</v>
      </c>
      <c r="B15" s="49" t="s">
        <v>288</v>
      </c>
      <c r="C15" s="49"/>
      <c r="D15" s="49"/>
      <c r="E15" s="49"/>
      <c r="F15" s="49"/>
      <c r="G15" s="49"/>
      <c r="H15" s="49"/>
      <c r="I15" s="49"/>
      <c r="J15" s="49"/>
      <c r="K15" s="49"/>
      <c r="L15" s="49"/>
      <c r="M15" s="49"/>
    </row>
    <row r="16" spans="1:13" x14ac:dyDescent="0.2">
      <c r="A16" s="41" t="s">
        <v>119</v>
      </c>
      <c r="B16" s="49" t="s">
        <v>289</v>
      </c>
      <c r="C16" s="49"/>
      <c r="D16" s="49"/>
      <c r="E16" s="49"/>
      <c r="F16" s="49"/>
      <c r="G16" s="49"/>
      <c r="H16" s="49"/>
      <c r="I16" s="49"/>
      <c r="J16" s="49"/>
      <c r="K16" s="49"/>
      <c r="L16" s="49"/>
      <c r="M16" s="49"/>
    </row>
    <row r="17" spans="1:22" x14ac:dyDescent="0.2">
      <c r="A17" s="42" t="s">
        <v>545</v>
      </c>
      <c r="B17" s="49"/>
      <c r="C17" s="49"/>
      <c r="D17" s="49"/>
      <c r="E17" s="49"/>
      <c r="F17" s="49"/>
      <c r="G17" s="49"/>
      <c r="H17" s="49"/>
      <c r="I17" s="49"/>
      <c r="J17" s="49"/>
      <c r="K17" s="49"/>
      <c r="L17" s="49"/>
      <c r="M17" s="49"/>
    </row>
    <row r="18" spans="1:22" x14ac:dyDescent="0.2">
      <c r="A18" s="41" t="s">
        <v>121</v>
      </c>
      <c r="B18" s="50">
        <v>45106</v>
      </c>
      <c r="C18" s="50"/>
      <c r="D18" s="50"/>
      <c r="E18" s="50"/>
      <c r="F18" s="50"/>
      <c r="G18" s="50"/>
      <c r="H18" s="50"/>
      <c r="I18" s="50"/>
      <c r="J18" s="50"/>
      <c r="K18" s="50"/>
      <c r="L18" s="50"/>
      <c r="M18" s="50"/>
    </row>
    <row r="19" spans="1:22" x14ac:dyDescent="0.2">
      <c r="A19" s="41" t="s">
        <v>122</v>
      </c>
      <c r="B19" s="49"/>
      <c r="C19" s="49"/>
      <c r="D19" s="49"/>
      <c r="E19" s="49"/>
      <c r="F19" s="49"/>
      <c r="G19" s="49"/>
      <c r="H19" s="49"/>
      <c r="I19" s="49"/>
      <c r="J19" s="49"/>
      <c r="K19" s="49"/>
      <c r="L19" s="49"/>
      <c r="M19" s="49"/>
    </row>
    <row r="20" spans="1:22" x14ac:dyDescent="0.2">
      <c r="A20" s="41" t="s">
        <v>123</v>
      </c>
      <c r="B20" s="49" t="s">
        <v>132</v>
      </c>
      <c r="C20" s="49"/>
      <c r="D20" s="49"/>
      <c r="E20" s="49"/>
      <c r="F20" s="49"/>
      <c r="G20" s="49"/>
      <c r="H20" s="49"/>
      <c r="I20" s="49"/>
      <c r="J20" s="49"/>
      <c r="K20" s="49"/>
      <c r="L20" s="49"/>
      <c r="M20" s="49"/>
    </row>
    <row r="21" spans="1:22" x14ac:dyDescent="0.2">
      <c r="A21" s="41" t="s">
        <v>546</v>
      </c>
      <c r="B21" s="49" t="s">
        <v>46</v>
      </c>
      <c r="C21" s="49"/>
      <c r="D21" s="49"/>
      <c r="E21" s="49"/>
      <c r="F21" s="49"/>
      <c r="G21" s="49"/>
      <c r="H21" s="49"/>
      <c r="I21" s="49"/>
      <c r="J21" s="49"/>
      <c r="K21" s="49"/>
      <c r="L21" s="49"/>
      <c r="M21" s="49"/>
    </row>
    <row r="23" spans="1:22" x14ac:dyDescent="0.2">
      <c r="A23" s="23" t="str">
        <f>HYPERLINK("#'Factor List'!A1", "Back to Factor List")</f>
        <v>Back to Factor List</v>
      </c>
      <c r="B23" s="23" t="str">
        <f>HYPERLINK("#'Assumptions'!A1", "Assumptions")</f>
        <v>Assumptions</v>
      </c>
    </row>
    <row r="26" spans="1:22" s="55" customFormat="1" x14ac:dyDescent="0.2">
      <c r="A26" s="54" t="s">
        <v>594</v>
      </c>
      <c r="B26" s="54">
        <v>60</v>
      </c>
      <c r="C26" s="54">
        <v>61</v>
      </c>
      <c r="D26" s="54">
        <v>62</v>
      </c>
      <c r="E26" s="54">
        <v>63</v>
      </c>
      <c r="F26" s="54">
        <v>64</v>
      </c>
      <c r="G26" s="54">
        <v>65</v>
      </c>
      <c r="H26" s="54">
        <v>66</v>
      </c>
      <c r="I26" s="54">
        <v>67</v>
      </c>
      <c r="J26" s="54">
        <v>68</v>
      </c>
      <c r="K26" s="54">
        <v>69</v>
      </c>
      <c r="L26" s="54">
        <v>70</v>
      </c>
      <c r="M26" s="54">
        <v>71</v>
      </c>
      <c r="N26" s="54">
        <v>72</v>
      </c>
      <c r="O26" s="54">
        <v>73</v>
      </c>
      <c r="P26" s="54">
        <v>74</v>
      </c>
      <c r="Q26" s="54">
        <v>75</v>
      </c>
      <c r="R26" s="54">
        <v>76</v>
      </c>
      <c r="S26" s="54">
        <v>77</v>
      </c>
      <c r="T26" s="54">
        <v>78</v>
      </c>
      <c r="U26" s="54">
        <v>79</v>
      </c>
      <c r="V26" s="54">
        <v>80</v>
      </c>
    </row>
    <row r="27" spans="1:22" x14ac:dyDescent="0.2">
      <c r="A27" s="44">
        <v>0</v>
      </c>
      <c r="B27" s="46">
        <v>0.78800000000000003</v>
      </c>
      <c r="C27" s="46">
        <v>0.82399999999999995</v>
      </c>
      <c r="D27" s="46">
        <v>0.86299999999999999</v>
      </c>
      <c r="E27" s="46">
        <v>0.90600000000000003</v>
      </c>
      <c r="F27" s="46">
        <v>0.95199999999999996</v>
      </c>
      <c r="G27" s="46">
        <v>1</v>
      </c>
      <c r="H27" s="46">
        <v>1.052</v>
      </c>
      <c r="I27" s="46">
        <v>1.1080000000000001</v>
      </c>
      <c r="J27" s="46">
        <v>1.17</v>
      </c>
      <c r="K27" s="46">
        <v>1.238</v>
      </c>
      <c r="L27" s="46">
        <v>1.3089999999999999</v>
      </c>
      <c r="M27" s="46">
        <v>1.391</v>
      </c>
      <c r="N27" s="46">
        <v>1.48</v>
      </c>
      <c r="O27" s="46">
        <v>1.5780000000000001</v>
      </c>
      <c r="P27" s="46">
        <v>1.6850000000000001</v>
      </c>
      <c r="Q27" s="46">
        <v>1.796</v>
      </c>
      <c r="R27" s="46">
        <v>1.9259999999999999</v>
      </c>
      <c r="S27" s="46">
        <v>2.0680000000000001</v>
      </c>
      <c r="T27" s="46">
        <v>2.2250000000000001</v>
      </c>
      <c r="U27" s="46">
        <v>2.3980000000000001</v>
      </c>
      <c r="V27" s="46">
        <v>2.5760000000000001</v>
      </c>
    </row>
    <row r="28" spans="1:22" x14ac:dyDescent="0.2">
      <c r="A28" s="44">
        <v>1</v>
      </c>
      <c r="B28" s="46">
        <v>0.79100000000000004</v>
      </c>
      <c r="C28" s="46">
        <v>0.82699999999999996</v>
      </c>
      <c r="D28" s="46">
        <v>0.86699999999999999</v>
      </c>
      <c r="E28" s="46">
        <v>0.91</v>
      </c>
      <c r="F28" s="46">
        <v>0.95599999999999996</v>
      </c>
      <c r="G28" s="46">
        <v>1.004</v>
      </c>
      <c r="H28" s="46">
        <v>1.0569999999999999</v>
      </c>
      <c r="I28" s="46">
        <v>1.113</v>
      </c>
      <c r="J28" s="46">
        <v>1.1759999999999999</v>
      </c>
      <c r="K28" s="46">
        <v>1.244</v>
      </c>
      <c r="L28" s="46">
        <v>1.3160000000000001</v>
      </c>
      <c r="M28" s="46">
        <v>1.3979999999999999</v>
      </c>
      <c r="N28" s="46">
        <v>1.488</v>
      </c>
      <c r="O28" s="46">
        <v>1.587</v>
      </c>
      <c r="P28" s="46">
        <v>1.694</v>
      </c>
      <c r="Q28" s="46">
        <v>1.8069999999999999</v>
      </c>
      <c r="R28" s="46">
        <v>1.9379999999999999</v>
      </c>
      <c r="S28" s="46">
        <v>2.081</v>
      </c>
      <c r="T28" s="46">
        <v>2.2389999999999999</v>
      </c>
      <c r="U28" s="46">
        <v>2.4129999999999998</v>
      </c>
      <c r="V28" s="46"/>
    </row>
    <row r="29" spans="1:22" x14ac:dyDescent="0.2">
      <c r="A29" s="44">
        <v>2</v>
      </c>
      <c r="B29" s="46">
        <v>0.79400000000000004</v>
      </c>
      <c r="C29" s="46">
        <v>0.83099999999999996</v>
      </c>
      <c r="D29" s="46">
        <v>0.87</v>
      </c>
      <c r="E29" s="46">
        <v>0.91400000000000003</v>
      </c>
      <c r="F29" s="46">
        <v>0.96</v>
      </c>
      <c r="G29" s="46">
        <v>1.0089999999999999</v>
      </c>
      <c r="H29" s="46">
        <v>1.0609999999999999</v>
      </c>
      <c r="I29" s="46">
        <v>1.1180000000000001</v>
      </c>
      <c r="J29" s="46">
        <v>1.181</v>
      </c>
      <c r="K29" s="46">
        <v>1.25</v>
      </c>
      <c r="L29" s="46">
        <v>1.323</v>
      </c>
      <c r="M29" s="46">
        <v>1.4059999999999999</v>
      </c>
      <c r="N29" s="46">
        <v>1.496</v>
      </c>
      <c r="O29" s="46">
        <v>1.5960000000000001</v>
      </c>
      <c r="P29" s="46">
        <v>1.704</v>
      </c>
      <c r="Q29" s="46">
        <v>1.8180000000000001</v>
      </c>
      <c r="R29" s="46">
        <v>1.95</v>
      </c>
      <c r="S29" s="46">
        <v>2.0939999999999999</v>
      </c>
      <c r="T29" s="46">
        <v>2.254</v>
      </c>
      <c r="U29" s="46">
        <v>2.4279999999999999</v>
      </c>
      <c r="V29" s="46"/>
    </row>
    <row r="30" spans="1:22" x14ac:dyDescent="0.2">
      <c r="A30" s="44">
        <v>3</v>
      </c>
      <c r="B30" s="46">
        <v>0.79700000000000004</v>
      </c>
      <c r="C30" s="46">
        <v>0.83399999999999996</v>
      </c>
      <c r="D30" s="46">
        <v>0.874</v>
      </c>
      <c r="E30" s="46">
        <v>0.91800000000000004</v>
      </c>
      <c r="F30" s="46">
        <v>0.96399999999999997</v>
      </c>
      <c r="G30" s="46">
        <v>1.0129999999999999</v>
      </c>
      <c r="H30" s="46">
        <v>1.0660000000000001</v>
      </c>
      <c r="I30" s="46">
        <v>1.1240000000000001</v>
      </c>
      <c r="J30" s="46">
        <v>1.1870000000000001</v>
      </c>
      <c r="K30" s="46">
        <v>1.256</v>
      </c>
      <c r="L30" s="46">
        <v>1.33</v>
      </c>
      <c r="M30" s="46">
        <v>1.413</v>
      </c>
      <c r="N30" s="46">
        <v>1.5049999999999999</v>
      </c>
      <c r="O30" s="46">
        <v>1.605</v>
      </c>
      <c r="P30" s="46">
        <v>1.7130000000000001</v>
      </c>
      <c r="Q30" s="46">
        <v>1.829</v>
      </c>
      <c r="R30" s="46">
        <v>1.962</v>
      </c>
      <c r="S30" s="46">
        <v>2.1070000000000002</v>
      </c>
      <c r="T30" s="46">
        <v>2.2679999999999998</v>
      </c>
      <c r="U30" s="46">
        <v>2.4430000000000001</v>
      </c>
      <c r="V30" s="46"/>
    </row>
    <row r="31" spans="1:22" x14ac:dyDescent="0.2">
      <c r="A31" s="44">
        <v>4</v>
      </c>
      <c r="B31" s="46">
        <v>0.8</v>
      </c>
      <c r="C31" s="46">
        <v>0.83699999999999997</v>
      </c>
      <c r="D31" s="46">
        <v>0.877</v>
      </c>
      <c r="E31" s="46">
        <v>0.92100000000000004</v>
      </c>
      <c r="F31" s="46">
        <v>0.96799999999999997</v>
      </c>
      <c r="G31" s="46">
        <v>1.0169999999999999</v>
      </c>
      <c r="H31" s="46">
        <v>1.071</v>
      </c>
      <c r="I31" s="46">
        <v>1.129</v>
      </c>
      <c r="J31" s="46">
        <v>1.1930000000000001</v>
      </c>
      <c r="K31" s="46">
        <v>1.262</v>
      </c>
      <c r="L31" s="46">
        <v>1.3360000000000001</v>
      </c>
      <c r="M31" s="46">
        <v>1.421</v>
      </c>
      <c r="N31" s="46">
        <v>1.5129999999999999</v>
      </c>
      <c r="O31" s="46">
        <v>1.6140000000000001</v>
      </c>
      <c r="P31" s="46">
        <v>1.722</v>
      </c>
      <c r="Q31" s="46">
        <v>1.839</v>
      </c>
      <c r="R31" s="46">
        <v>1.9730000000000001</v>
      </c>
      <c r="S31" s="46">
        <v>2.12</v>
      </c>
      <c r="T31" s="46">
        <v>2.2829999999999999</v>
      </c>
      <c r="U31" s="46">
        <v>2.4569999999999999</v>
      </c>
      <c r="V31" s="46"/>
    </row>
    <row r="32" spans="1:22" x14ac:dyDescent="0.2">
      <c r="A32" s="44">
        <v>5</v>
      </c>
      <c r="B32" s="46">
        <v>0.80300000000000005</v>
      </c>
      <c r="C32" s="46">
        <v>0.84</v>
      </c>
      <c r="D32" s="46">
        <v>0.88100000000000001</v>
      </c>
      <c r="E32" s="46">
        <v>0.92500000000000004</v>
      </c>
      <c r="F32" s="46">
        <v>0.97199999999999998</v>
      </c>
      <c r="G32" s="46">
        <v>1.022</v>
      </c>
      <c r="H32" s="46">
        <v>1.075</v>
      </c>
      <c r="I32" s="46">
        <v>1.1339999999999999</v>
      </c>
      <c r="J32" s="46">
        <v>1.198</v>
      </c>
      <c r="K32" s="46">
        <v>1.268</v>
      </c>
      <c r="L32" s="46">
        <v>1.343</v>
      </c>
      <c r="M32" s="46">
        <v>1.4279999999999999</v>
      </c>
      <c r="N32" s="46">
        <v>1.5209999999999999</v>
      </c>
      <c r="O32" s="46">
        <v>1.623</v>
      </c>
      <c r="P32" s="46">
        <v>1.7310000000000001</v>
      </c>
      <c r="Q32" s="46">
        <v>1.85</v>
      </c>
      <c r="R32" s="46">
        <v>1.9850000000000001</v>
      </c>
      <c r="S32" s="46">
        <v>2.133</v>
      </c>
      <c r="T32" s="46">
        <v>2.2970000000000002</v>
      </c>
      <c r="U32" s="46">
        <v>2.472</v>
      </c>
      <c r="V32" s="46"/>
    </row>
    <row r="33" spans="1:22" x14ac:dyDescent="0.2">
      <c r="A33" s="44">
        <v>6</v>
      </c>
      <c r="B33" s="46">
        <v>0.80600000000000005</v>
      </c>
      <c r="C33" s="46">
        <v>0.84399999999999997</v>
      </c>
      <c r="D33" s="46">
        <v>0.88500000000000001</v>
      </c>
      <c r="E33" s="46">
        <v>0.92900000000000005</v>
      </c>
      <c r="F33" s="46">
        <v>0.97599999999999998</v>
      </c>
      <c r="G33" s="46">
        <v>1.026</v>
      </c>
      <c r="H33" s="46">
        <v>1.08</v>
      </c>
      <c r="I33" s="46">
        <v>1.139</v>
      </c>
      <c r="J33" s="46">
        <v>1.204</v>
      </c>
      <c r="K33" s="46">
        <v>1.274</v>
      </c>
      <c r="L33" s="46">
        <v>1.35</v>
      </c>
      <c r="M33" s="46">
        <v>1.4359999999999999</v>
      </c>
      <c r="N33" s="46">
        <v>1.5289999999999999</v>
      </c>
      <c r="O33" s="46">
        <v>1.6319999999999999</v>
      </c>
      <c r="P33" s="46">
        <v>1.7410000000000001</v>
      </c>
      <c r="Q33" s="46">
        <v>1.861</v>
      </c>
      <c r="R33" s="46">
        <v>1.9970000000000001</v>
      </c>
      <c r="S33" s="46">
        <v>2.1469999999999998</v>
      </c>
      <c r="T33" s="46">
        <v>2.3119999999999998</v>
      </c>
      <c r="U33" s="46">
        <v>2.4870000000000001</v>
      </c>
      <c r="V33" s="46"/>
    </row>
    <row r="34" spans="1:22" x14ac:dyDescent="0.2">
      <c r="A34" s="44">
        <v>7</v>
      </c>
      <c r="B34" s="46">
        <v>0.80900000000000005</v>
      </c>
      <c r="C34" s="46">
        <v>0.84699999999999998</v>
      </c>
      <c r="D34" s="46">
        <v>0.88800000000000001</v>
      </c>
      <c r="E34" s="46">
        <v>0.93300000000000005</v>
      </c>
      <c r="F34" s="46">
        <v>0.98</v>
      </c>
      <c r="G34" s="46">
        <v>1.03</v>
      </c>
      <c r="H34" s="46">
        <v>1.085</v>
      </c>
      <c r="I34" s="46">
        <v>1.1439999999999999</v>
      </c>
      <c r="J34" s="46">
        <v>1.21</v>
      </c>
      <c r="K34" s="46">
        <v>1.2789999999999999</v>
      </c>
      <c r="L34" s="46">
        <v>1.357</v>
      </c>
      <c r="M34" s="46">
        <v>1.4430000000000001</v>
      </c>
      <c r="N34" s="46">
        <v>1.5369999999999999</v>
      </c>
      <c r="O34" s="46">
        <v>1.64</v>
      </c>
      <c r="P34" s="46">
        <v>1.75</v>
      </c>
      <c r="Q34" s="46">
        <v>1.8720000000000001</v>
      </c>
      <c r="R34" s="46">
        <v>2.0089999999999999</v>
      </c>
      <c r="S34" s="46">
        <v>2.16</v>
      </c>
      <c r="T34" s="46">
        <v>2.3260000000000001</v>
      </c>
      <c r="U34" s="46">
        <v>2.5019999999999998</v>
      </c>
      <c r="V34" s="46"/>
    </row>
    <row r="35" spans="1:22" x14ac:dyDescent="0.2">
      <c r="A35" s="44">
        <v>8</v>
      </c>
      <c r="B35" s="46">
        <v>0.81200000000000006</v>
      </c>
      <c r="C35" s="46">
        <v>0.85</v>
      </c>
      <c r="D35" s="46">
        <v>0.89200000000000002</v>
      </c>
      <c r="E35" s="46">
        <v>0.93700000000000006</v>
      </c>
      <c r="F35" s="46">
        <v>0.98399999999999999</v>
      </c>
      <c r="G35" s="46">
        <v>1.0349999999999999</v>
      </c>
      <c r="H35" s="46">
        <v>1.089</v>
      </c>
      <c r="I35" s="46">
        <v>1.149</v>
      </c>
      <c r="J35" s="46">
        <v>1.2150000000000001</v>
      </c>
      <c r="K35" s="46">
        <v>1.2849999999999999</v>
      </c>
      <c r="L35" s="46">
        <v>1.3640000000000001</v>
      </c>
      <c r="M35" s="46">
        <v>1.45</v>
      </c>
      <c r="N35" s="46">
        <v>1.5449999999999999</v>
      </c>
      <c r="O35" s="46">
        <v>1.649</v>
      </c>
      <c r="P35" s="46">
        <v>1.7589999999999999</v>
      </c>
      <c r="Q35" s="46">
        <v>1.883</v>
      </c>
      <c r="R35" s="46">
        <v>2.0209999999999999</v>
      </c>
      <c r="S35" s="46">
        <v>2.173</v>
      </c>
      <c r="T35" s="46">
        <v>2.34</v>
      </c>
      <c r="U35" s="46">
        <v>2.5169999999999999</v>
      </c>
      <c r="V35" s="46"/>
    </row>
    <row r="36" spans="1:22" x14ac:dyDescent="0.2">
      <c r="A36" s="44">
        <v>9</v>
      </c>
      <c r="B36" s="46">
        <v>0.81499999999999995</v>
      </c>
      <c r="C36" s="46">
        <v>0.85299999999999998</v>
      </c>
      <c r="D36" s="46">
        <v>0.89500000000000002</v>
      </c>
      <c r="E36" s="46">
        <v>0.94099999999999995</v>
      </c>
      <c r="F36" s="46">
        <v>0.98799999999999999</v>
      </c>
      <c r="G36" s="46">
        <v>1.0389999999999999</v>
      </c>
      <c r="H36" s="46">
        <v>1.0940000000000001</v>
      </c>
      <c r="I36" s="46">
        <v>1.155</v>
      </c>
      <c r="J36" s="46">
        <v>1.2210000000000001</v>
      </c>
      <c r="K36" s="46">
        <v>1.2909999999999999</v>
      </c>
      <c r="L36" s="46">
        <v>1.371</v>
      </c>
      <c r="M36" s="46">
        <v>1.458</v>
      </c>
      <c r="N36" s="46">
        <v>1.554</v>
      </c>
      <c r="O36" s="46">
        <v>1.6579999999999999</v>
      </c>
      <c r="P36" s="46">
        <v>1.768</v>
      </c>
      <c r="Q36" s="46">
        <v>1.8939999999999999</v>
      </c>
      <c r="R36" s="46">
        <v>2.0329999999999999</v>
      </c>
      <c r="S36" s="46">
        <v>2.1859999999999999</v>
      </c>
      <c r="T36" s="46">
        <v>2.355</v>
      </c>
      <c r="U36" s="46">
        <v>2.532</v>
      </c>
      <c r="V36" s="46"/>
    </row>
    <row r="37" spans="1:22" x14ac:dyDescent="0.2">
      <c r="A37" s="44">
        <v>10</v>
      </c>
      <c r="B37" s="46">
        <v>0.81799999999999995</v>
      </c>
      <c r="C37" s="46">
        <v>0.85699999999999998</v>
      </c>
      <c r="D37" s="46">
        <v>0.89900000000000002</v>
      </c>
      <c r="E37" s="46">
        <v>0.94399999999999995</v>
      </c>
      <c r="F37" s="46">
        <v>0.99199999999999999</v>
      </c>
      <c r="G37" s="46">
        <v>1.0429999999999999</v>
      </c>
      <c r="H37" s="46">
        <v>1.099</v>
      </c>
      <c r="I37" s="46">
        <v>1.1599999999999999</v>
      </c>
      <c r="J37" s="46">
        <v>1.2270000000000001</v>
      </c>
      <c r="K37" s="46">
        <v>1.2969999999999999</v>
      </c>
      <c r="L37" s="46">
        <v>1.377</v>
      </c>
      <c r="M37" s="46">
        <v>1.4650000000000001</v>
      </c>
      <c r="N37" s="46">
        <v>1.5620000000000001</v>
      </c>
      <c r="O37" s="46">
        <v>1.667</v>
      </c>
      <c r="P37" s="46">
        <v>1.778</v>
      </c>
      <c r="Q37" s="46">
        <v>1.9039999999999999</v>
      </c>
      <c r="R37" s="46">
        <v>2.044</v>
      </c>
      <c r="S37" s="46">
        <v>2.1989999999999998</v>
      </c>
      <c r="T37" s="46">
        <v>2.3690000000000002</v>
      </c>
      <c r="U37" s="46">
        <v>2.5459999999999998</v>
      </c>
      <c r="V37" s="46"/>
    </row>
    <row r="38" spans="1:22" x14ac:dyDescent="0.2">
      <c r="A38" s="44">
        <v>11</v>
      </c>
      <c r="B38" s="46">
        <v>0.82099999999999995</v>
      </c>
      <c r="C38" s="46">
        <v>0.86</v>
      </c>
      <c r="D38" s="46">
        <v>0.90200000000000002</v>
      </c>
      <c r="E38" s="46">
        <v>0.94799999999999995</v>
      </c>
      <c r="F38" s="46">
        <v>0.996</v>
      </c>
      <c r="G38" s="46">
        <v>1.048</v>
      </c>
      <c r="H38" s="46">
        <v>1.103</v>
      </c>
      <c r="I38" s="46">
        <v>1.165</v>
      </c>
      <c r="J38" s="46">
        <v>1.232</v>
      </c>
      <c r="K38" s="46">
        <v>1.3029999999999999</v>
      </c>
      <c r="L38" s="46">
        <v>1.3839999999999999</v>
      </c>
      <c r="M38" s="46">
        <v>1.4730000000000001</v>
      </c>
      <c r="N38" s="46">
        <v>1.57</v>
      </c>
      <c r="O38" s="46">
        <v>1.6759999999999999</v>
      </c>
      <c r="P38" s="46">
        <v>1.7869999999999999</v>
      </c>
      <c r="Q38" s="46">
        <v>1.915</v>
      </c>
      <c r="R38" s="46">
        <v>2.056</v>
      </c>
      <c r="S38" s="46">
        <v>2.2120000000000002</v>
      </c>
      <c r="T38" s="46">
        <v>2.3839999999999999</v>
      </c>
      <c r="U38" s="46">
        <v>2.5609999999999999</v>
      </c>
      <c r="V38" s="46"/>
    </row>
  </sheetData>
  <sheetProtection algorithmName="SHA-512" hashValue="fH4U0HuvD3fyJtm2cSF7kfpicplg+oLL2KD6gROrFXIKhlZKCC8H7MNi8OH6ryOhGzIqHNBwUI69w2In/eM3Ag==" saltValue="kh8Cruz94bxzFq5Q+/mG3Q==" spinCount="100000" sheet="1" objects="1" scenarios="1"/>
  <conditionalFormatting sqref="A6:A21">
    <cfRule type="expression" dxfId="655" priority="1" stopIfTrue="1">
      <formula>MOD(ROW(),2)=0</formula>
    </cfRule>
    <cfRule type="expression" dxfId="654" priority="2" stopIfTrue="1">
      <formula>MOD(ROW(),2)&lt;&gt;0</formula>
    </cfRule>
  </conditionalFormatting>
  <conditionalFormatting sqref="A26:A38">
    <cfRule type="expression" dxfId="653" priority="5" stopIfTrue="1">
      <formula>MOD(ROW(),2)=0</formula>
    </cfRule>
    <cfRule type="expression" dxfId="652" priority="6" stopIfTrue="1">
      <formula>MOD(ROW(),2)&lt;&gt;0</formula>
    </cfRule>
  </conditionalFormatting>
  <conditionalFormatting sqref="B6:M21">
    <cfRule type="expression" dxfId="651" priority="3" stopIfTrue="1">
      <formula>MOD(ROW(),2)=0</formula>
    </cfRule>
    <cfRule type="expression" dxfId="650" priority="4" stopIfTrue="1">
      <formula>MOD(ROW(),2)&lt;&gt;0</formula>
    </cfRule>
  </conditionalFormatting>
  <conditionalFormatting sqref="B26:V38">
    <cfRule type="expression" dxfId="649" priority="7" stopIfTrue="1">
      <formula>MOD(ROW(),2)=0</formula>
    </cfRule>
    <cfRule type="expression" dxfId="648" priority="8" stopIfTrue="1">
      <formula>MOD(ROW(),2)&lt;&gt;0</formula>
    </cfRule>
  </conditionalFormatting>
  <pageMargins left="0.7" right="0.7" top="0.75" bottom="0.75" header="0.3" footer="0.3"/>
  <tableParts count="1">
    <tablePart r:id="rId1"/>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23DBD-8FFE-4EFC-815A-55844FBF12C6}">
  <sheetPr codeName="Sheet51"/>
  <dimension ref="A1:V38"/>
  <sheetViews>
    <sheetView showGridLines="0" workbookViewId="0">
      <selection activeCell="A6" sqref="A6"/>
    </sheetView>
  </sheetViews>
  <sheetFormatPr defaultRowHeight="12.75" x14ac:dyDescent="0.2"/>
  <cols>
    <col min="1" max="1" width="31.5703125" customWidth="1"/>
    <col min="2" max="22" width="22.5703125"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LRF - x-420</v>
      </c>
    </row>
    <row r="6" spans="1:13" x14ac:dyDescent="0.2">
      <c r="A6" s="41" t="s">
        <v>540</v>
      </c>
      <c r="B6" s="49" t="s">
        <v>541</v>
      </c>
      <c r="C6" s="49"/>
      <c r="D6" s="49"/>
      <c r="E6" s="49"/>
      <c r="F6" s="49"/>
      <c r="G6" s="49"/>
      <c r="H6" s="49"/>
      <c r="I6" s="49"/>
      <c r="J6" s="49"/>
      <c r="K6" s="49"/>
      <c r="L6" s="49"/>
      <c r="M6" s="49"/>
    </row>
    <row r="7" spans="1:13" x14ac:dyDescent="0.2">
      <c r="A7" s="41" t="s">
        <v>542</v>
      </c>
      <c r="B7" s="49" t="s">
        <v>31</v>
      </c>
      <c r="C7" s="49"/>
      <c r="D7" s="49"/>
      <c r="E7" s="49"/>
      <c r="F7" s="49"/>
      <c r="G7" s="49"/>
      <c r="H7" s="49"/>
      <c r="I7" s="49"/>
      <c r="J7" s="49"/>
      <c r="K7" s="49"/>
      <c r="L7" s="49"/>
      <c r="M7" s="49"/>
    </row>
    <row r="8" spans="1:13" x14ac:dyDescent="0.2">
      <c r="A8" s="41" t="s">
        <v>112</v>
      </c>
      <c r="B8" s="49" t="s">
        <v>125</v>
      </c>
      <c r="C8" s="49"/>
      <c r="D8" s="49"/>
      <c r="E8" s="49"/>
      <c r="F8" s="49"/>
      <c r="G8" s="49"/>
      <c r="H8" s="49"/>
      <c r="I8" s="49"/>
      <c r="J8" s="49"/>
      <c r="K8" s="49"/>
      <c r="L8" s="49"/>
      <c r="M8" s="49"/>
    </row>
    <row r="9" spans="1:13" x14ac:dyDescent="0.2">
      <c r="A9" s="41" t="s">
        <v>113</v>
      </c>
      <c r="B9" s="49" t="s">
        <v>270</v>
      </c>
      <c r="C9" s="49"/>
      <c r="D9" s="49"/>
      <c r="E9" s="49"/>
      <c r="F9" s="49"/>
      <c r="G9" s="49"/>
      <c r="H9" s="49"/>
      <c r="I9" s="49"/>
      <c r="J9" s="49"/>
      <c r="K9" s="49"/>
      <c r="L9" s="49"/>
      <c r="M9" s="49"/>
    </row>
    <row r="10" spans="1:13" x14ac:dyDescent="0.2">
      <c r="A10" s="41" t="s">
        <v>6</v>
      </c>
      <c r="B10" s="49" t="s">
        <v>290</v>
      </c>
      <c r="C10" s="49"/>
      <c r="D10" s="49"/>
      <c r="E10" s="49"/>
      <c r="F10" s="49"/>
      <c r="G10" s="49"/>
      <c r="H10" s="49"/>
      <c r="I10" s="49"/>
      <c r="J10" s="49"/>
      <c r="K10" s="49"/>
      <c r="L10" s="49"/>
      <c r="M10" s="49"/>
    </row>
    <row r="11" spans="1:13" x14ac:dyDescent="0.2">
      <c r="A11" s="41" t="s">
        <v>114</v>
      </c>
      <c r="B11" s="49" t="s">
        <v>165</v>
      </c>
      <c r="C11" s="49"/>
      <c r="D11" s="49"/>
      <c r="E11" s="49"/>
      <c r="F11" s="49"/>
      <c r="G11" s="49"/>
      <c r="H11" s="49"/>
      <c r="I11" s="49"/>
      <c r="J11" s="49"/>
      <c r="K11" s="49"/>
      <c r="L11" s="49"/>
      <c r="M11" s="49"/>
    </row>
    <row r="12" spans="1:13" x14ac:dyDescent="0.2">
      <c r="A12" s="41" t="s">
        <v>115</v>
      </c>
      <c r="B12" s="49" t="s">
        <v>272</v>
      </c>
      <c r="C12" s="49"/>
      <c r="D12" s="49"/>
      <c r="E12" s="49"/>
      <c r="F12" s="49"/>
      <c r="G12" s="49"/>
      <c r="H12" s="49"/>
      <c r="I12" s="49"/>
      <c r="J12" s="49"/>
      <c r="K12" s="49"/>
      <c r="L12" s="49"/>
      <c r="M12" s="49"/>
    </row>
    <row r="13" spans="1:13" x14ac:dyDescent="0.2">
      <c r="A13" s="41" t="s">
        <v>543</v>
      </c>
      <c r="B13" s="49">
        <v>0</v>
      </c>
      <c r="C13" s="49"/>
      <c r="D13" s="49"/>
      <c r="E13" s="49"/>
      <c r="F13" s="49"/>
      <c r="G13" s="49"/>
      <c r="H13" s="49"/>
      <c r="I13" s="49"/>
      <c r="J13" s="49"/>
      <c r="K13" s="49"/>
      <c r="L13" s="49"/>
      <c r="M13" s="49"/>
    </row>
    <row r="14" spans="1:13" x14ac:dyDescent="0.2">
      <c r="A14" s="41" t="s">
        <v>117</v>
      </c>
      <c r="B14" s="49">
        <v>420</v>
      </c>
      <c r="C14" s="49"/>
      <c r="D14" s="49"/>
      <c r="E14" s="49"/>
      <c r="F14" s="49"/>
      <c r="G14" s="49"/>
      <c r="H14" s="49"/>
      <c r="I14" s="49"/>
      <c r="J14" s="49"/>
      <c r="K14" s="49"/>
      <c r="L14" s="49"/>
      <c r="M14" s="49"/>
    </row>
    <row r="15" spans="1:13" x14ac:dyDescent="0.2">
      <c r="A15" s="41" t="s">
        <v>544</v>
      </c>
      <c r="B15" s="49" t="s">
        <v>291</v>
      </c>
      <c r="C15" s="49"/>
      <c r="D15" s="49"/>
      <c r="E15" s="49"/>
      <c r="F15" s="49"/>
      <c r="G15" s="49"/>
      <c r="H15" s="49"/>
      <c r="I15" s="49"/>
      <c r="J15" s="49"/>
      <c r="K15" s="49"/>
      <c r="L15" s="49"/>
      <c r="M15" s="49"/>
    </row>
    <row r="16" spans="1:13" x14ac:dyDescent="0.2">
      <c r="A16" s="41" t="s">
        <v>119</v>
      </c>
      <c r="B16" s="49" t="s">
        <v>292</v>
      </c>
      <c r="C16" s="49"/>
      <c r="D16" s="49"/>
      <c r="E16" s="49"/>
      <c r="F16" s="49"/>
      <c r="G16" s="49"/>
      <c r="H16" s="49"/>
      <c r="I16" s="49"/>
      <c r="J16" s="49"/>
      <c r="K16" s="49"/>
      <c r="L16" s="49"/>
      <c r="M16" s="49"/>
    </row>
    <row r="17" spans="1:22" x14ac:dyDescent="0.2">
      <c r="A17" s="42" t="s">
        <v>545</v>
      </c>
      <c r="B17" s="49"/>
      <c r="C17" s="49"/>
      <c r="D17" s="49"/>
      <c r="E17" s="49"/>
      <c r="F17" s="49"/>
      <c r="G17" s="49"/>
      <c r="H17" s="49"/>
      <c r="I17" s="49"/>
      <c r="J17" s="49"/>
      <c r="K17" s="49"/>
      <c r="L17" s="49"/>
      <c r="M17" s="49"/>
    </row>
    <row r="18" spans="1:22" x14ac:dyDescent="0.2">
      <c r="A18" s="41" t="s">
        <v>121</v>
      </c>
      <c r="B18" s="50">
        <v>45106</v>
      </c>
      <c r="C18" s="50"/>
      <c r="D18" s="50"/>
      <c r="E18" s="50"/>
      <c r="F18" s="50"/>
      <c r="G18" s="50"/>
      <c r="H18" s="50"/>
      <c r="I18" s="50"/>
      <c r="J18" s="50"/>
      <c r="K18" s="50"/>
      <c r="L18" s="50"/>
      <c r="M18" s="50"/>
    </row>
    <row r="19" spans="1:22" x14ac:dyDescent="0.2">
      <c r="A19" s="41" t="s">
        <v>122</v>
      </c>
      <c r="B19" s="49"/>
      <c r="C19" s="49"/>
      <c r="D19" s="49"/>
      <c r="E19" s="49"/>
      <c r="F19" s="49"/>
      <c r="G19" s="49"/>
      <c r="H19" s="49"/>
      <c r="I19" s="49"/>
      <c r="J19" s="49"/>
      <c r="K19" s="49"/>
      <c r="L19" s="49"/>
      <c r="M19" s="49"/>
    </row>
    <row r="20" spans="1:22" x14ac:dyDescent="0.2">
      <c r="A20" s="41" t="s">
        <v>123</v>
      </c>
      <c r="B20" s="49" t="s">
        <v>132</v>
      </c>
      <c r="C20" s="49"/>
      <c r="D20" s="49"/>
      <c r="E20" s="49"/>
      <c r="F20" s="49"/>
      <c r="G20" s="49"/>
      <c r="H20" s="49"/>
      <c r="I20" s="49"/>
      <c r="J20" s="49"/>
      <c r="K20" s="49"/>
      <c r="L20" s="49"/>
      <c r="M20" s="49"/>
    </row>
    <row r="21" spans="1:22" x14ac:dyDescent="0.2">
      <c r="A21" s="41" t="s">
        <v>546</v>
      </c>
      <c r="B21" s="49" t="s">
        <v>46</v>
      </c>
      <c r="C21" s="49"/>
      <c r="D21" s="49"/>
      <c r="E21" s="49"/>
      <c r="F21" s="49"/>
      <c r="G21" s="49"/>
      <c r="H21" s="49"/>
      <c r="I21" s="49"/>
      <c r="J21" s="49"/>
      <c r="K21" s="49"/>
      <c r="L21" s="49"/>
      <c r="M21" s="49"/>
    </row>
    <row r="23" spans="1:22" x14ac:dyDescent="0.2">
      <c r="A23" s="23" t="str">
        <f>HYPERLINK("#'Factor List'!A1", "Back to Factor List")</f>
        <v>Back to Factor List</v>
      </c>
      <c r="B23" s="23" t="str">
        <f>HYPERLINK("#'Assumptions'!A1", "Assumptions")</f>
        <v>Assumptions</v>
      </c>
    </row>
    <row r="26" spans="1:22" s="55" customFormat="1" x14ac:dyDescent="0.2">
      <c r="A26" s="54" t="s">
        <v>594</v>
      </c>
      <c r="B26" s="54">
        <v>60</v>
      </c>
      <c r="C26" s="54">
        <v>61</v>
      </c>
      <c r="D26" s="54">
        <v>62</v>
      </c>
      <c r="E26" s="54">
        <v>63</v>
      </c>
      <c r="F26" s="54">
        <v>64</v>
      </c>
      <c r="G26" s="54">
        <v>65</v>
      </c>
      <c r="H26" s="54">
        <v>66</v>
      </c>
      <c r="I26" s="54">
        <v>67</v>
      </c>
      <c r="J26" s="54">
        <v>68</v>
      </c>
      <c r="K26" s="54">
        <v>69</v>
      </c>
      <c r="L26" s="54">
        <v>70</v>
      </c>
      <c r="M26" s="54">
        <v>71</v>
      </c>
      <c r="N26" s="54">
        <v>72</v>
      </c>
      <c r="O26" s="54">
        <v>73</v>
      </c>
      <c r="P26" s="54">
        <v>74</v>
      </c>
      <c r="Q26" s="54">
        <v>75</v>
      </c>
      <c r="R26" s="54">
        <v>76</v>
      </c>
      <c r="S26" s="54">
        <v>77</v>
      </c>
      <c r="T26" s="54">
        <v>78</v>
      </c>
      <c r="U26" s="54">
        <v>79</v>
      </c>
      <c r="V26" s="54">
        <v>80</v>
      </c>
    </row>
    <row r="27" spans="1:22" x14ac:dyDescent="0.2">
      <c r="A27" s="44">
        <v>0</v>
      </c>
      <c r="B27" s="46">
        <v>0.77700000000000002</v>
      </c>
      <c r="C27" s="46">
        <v>0.81499999999999995</v>
      </c>
      <c r="D27" s="46">
        <v>0.85599999999999998</v>
      </c>
      <c r="E27" s="46">
        <v>0.9</v>
      </c>
      <c r="F27" s="46">
        <v>0.94799999999999995</v>
      </c>
      <c r="G27" s="46">
        <v>1</v>
      </c>
      <c r="H27" s="46">
        <v>1.0549999999999999</v>
      </c>
      <c r="I27" s="46">
        <v>1.115</v>
      </c>
      <c r="J27" s="46">
        <v>1.18</v>
      </c>
      <c r="K27" s="46">
        <v>1.252</v>
      </c>
      <c r="L27" s="46">
        <v>1.3320000000000001</v>
      </c>
      <c r="M27" s="46">
        <v>1.419</v>
      </c>
      <c r="N27" s="46">
        <v>1.516</v>
      </c>
      <c r="O27" s="46">
        <v>1.6220000000000001</v>
      </c>
      <c r="P27" s="46">
        <v>1.738</v>
      </c>
      <c r="Q27" s="46">
        <v>1.867</v>
      </c>
      <c r="R27" s="46">
        <v>2.0089999999999999</v>
      </c>
      <c r="S27" s="46">
        <v>2.1659999999999999</v>
      </c>
      <c r="T27" s="46">
        <v>2.3380000000000001</v>
      </c>
      <c r="U27" s="46">
        <v>2.5289999999999999</v>
      </c>
      <c r="V27" s="46">
        <v>2.7389999999999999</v>
      </c>
    </row>
    <row r="28" spans="1:22" x14ac:dyDescent="0.2">
      <c r="A28" s="44">
        <v>1</v>
      </c>
      <c r="B28" s="46">
        <v>0.78</v>
      </c>
      <c r="C28" s="46">
        <v>0.81799999999999995</v>
      </c>
      <c r="D28" s="46">
        <v>0.86</v>
      </c>
      <c r="E28" s="46">
        <v>0.90400000000000003</v>
      </c>
      <c r="F28" s="46">
        <v>0.95199999999999996</v>
      </c>
      <c r="G28" s="46">
        <v>1.0049999999999999</v>
      </c>
      <c r="H28" s="46">
        <v>1.06</v>
      </c>
      <c r="I28" s="46">
        <v>1.1200000000000001</v>
      </c>
      <c r="J28" s="46">
        <v>1.1859999999999999</v>
      </c>
      <c r="K28" s="46">
        <v>1.2589999999999999</v>
      </c>
      <c r="L28" s="46">
        <v>1.339</v>
      </c>
      <c r="M28" s="46">
        <v>1.427</v>
      </c>
      <c r="N28" s="46">
        <v>1.5249999999999999</v>
      </c>
      <c r="O28" s="46">
        <v>1.6319999999999999</v>
      </c>
      <c r="P28" s="46">
        <v>1.7490000000000001</v>
      </c>
      <c r="Q28" s="46">
        <v>1.879</v>
      </c>
      <c r="R28" s="46">
        <v>2.0219999999999998</v>
      </c>
      <c r="S28" s="46">
        <v>2.1800000000000002</v>
      </c>
      <c r="T28" s="46">
        <v>2.3540000000000001</v>
      </c>
      <c r="U28" s="46">
        <v>2.5470000000000002</v>
      </c>
      <c r="V28" s="46"/>
    </row>
    <row r="29" spans="1:22" x14ac:dyDescent="0.2">
      <c r="A29" s="44">
        <v>2</v>
      </c>
      <c r="B29" s="46">
        <v>0.78300000000000003</v>
      </c>
      <c r="C29" s="46">
        <v>0.82199999999999995</v>
      </c>
      <c r="D29" s="46">
        <v>0.86299999999999999</v>
      </c>
      <c r="E29" s="46">
        <v>0.90800000000000003</v>
      </c>
      <c r="F29" s="46">
        <v>0.95699999999999996</v>
      </c>
      <c r="G29" s="46">
        <v>1.0089999999999999</v>
      </c>
      <c r="H29" s="46">
        <v>1.0649999999999999</v>
      </c>
      <c r="I29" s="46">
        <v>1.1259999999999999</v>
      </c>
      <c r="J29" s="46">
        <v>1.1919999999999999</v>
      </c>
      <c r="K29" s="46">
        <v>1.2649999999999999</v>
      </c>
      <c r="L29" s="46">
        <v>1.347</v>
      </c>
      <c r="M29" s="46">
        <v>1.4350000000000001</v>
      </c>
      <c r="N29" s="46">
        <v>1.534</v>
      </c>
      <c r="O29" s="46">
        <v>1.641</v>
      </c>
      <c r="P29" s="46">
        <v>1.76</v>
      </c>
      <c r="Q29" s="46">
        <v>1.891</v>
      </c>
      <c r="R29" s="46">
        <v>2.0350000000000001</v>
      </c>
      <c r="S29" s="46">
        <v>2.1949999999999998</v>
      </c>
      <c r="T29" s="46">
        <v>2.37</v>
      </c>
      <c r="U29" s="46">
        <v>2.5640000000000001</v>
      </c>
      <c r="V29" s="46"/>
    </row>
    <row r="30" spans="1:22" x14ac:dyDescent="0.2">
      <c r="A30" s="44">
        <v>3</v>
      </c>
      <c r="B30" s="46">
        <v>0.78700000000000003</v>
      </c>
      <c r="C30" s="46">
        <v>0.82499999999999996</v>
      </c>
      <c r="D30" s="46">
        <v>0.86699999999999999</v>
      </c>
      <c r="E30" s="46">
        <v>0.91200000000000003</v>
      </c>
      <c r="F30" s="46">
        <v>0.96099999999999997</v>
      </c>
      <c r="G30" s="46">
        <v>1.014</v>
      </c>
      <c r="H30" s="46">
        <v>1.07</v>
      </c>
      <c r="I30" s="46">
        <v>1.131</v>
      </c>
      <c r="J30" s="46">
        <v>1.198</v>
      </c>
      <c r="K30" s="46">
        <v>1.272</v>
      </c>
      <c r="L30" s="46">
        <v>1.3540000000000001</v>
      </c>
      <c r="M30" s="46">
        <v>1.4430000000000001</v>
      </c>
      <c r="N30" s="46">
        <v>1.5429999999999999</v>
      </c>
      <c r="O30" s="46">
        <v>1.651</v>
      </c>
      <c r="P30" s="46">
        <v>1.77</v>
      </c>
      <c r="Q30" s="46">
        <v>1.903</v>
      </c>
      <c r="R30" s="46">
        <v>2.048</v>
      </c>
      <c r="S30" s="46">
        <v>2.2090000000000001</v>
      </c>
      <c r="T30" s="46">
        <v>2.3860000000000001</v>
      </c>
      <c r="U30" s="46">
        <v>2.5819999999999999</v>
      </c>
      <c r="V30" s="46"/>
    </row>
    <row r="31" spans="1:22" x14ac:dyDescent="0.2">
      <c r="A31" s="44">
        <v>4</v>
      </c>
      <c r="B31" s="46">
        <v>0.79</v>
      </c>
      <c r="C31" s="46">
        <v>0.82899999999999996</v>
      </c>
      <c r="D31" s="46">
        <v>0.871</v>
      </c>
      <c r="E31" s="46">
        <v>0.91600000000000004</v>
      </c>
      <c r="F31" s="46">
        <v>0.96499999999999997</v>
      </c>
      <c r="G31" s="46">
        <v>1.018</v>
      </c>
      <c r="H31" s="46">
        <v>1.075</v>
      </c>
      <c r="I31" s="46">
        <v>1.137</v>
      </c>
      <c r="J31" s="46">
        <v>1.204</v>
      </c>
      <c r="K31" s="46">
        <v>1.2789999999999999</v>
      </c>
      <c r="L31" s="46">
        <v>1.361</v>
      </c>
      <c r="M31" s="46">
        <v>1.4510000000000001</v>
      </c>
      <c r="N31" s="46">
        <v>1.5509999999999999</v>
      </c>
      <c r="O31" s="46">
        <v>1.661</v>
      </c>
      <c r="P31" s="46">
        <v>1.7809999999999999</v>
      </c>
      <c r="Q31" s="46">
        <v>1.9139999999999999</v>
      </c>
      <c r="R31" s="46">
        <v>2.0609999999999999</v>
      </c>
      <c r="S31" s="46">
        <v>2.2229999999999999</v>
      </c>
      <c r="T31" s="46">
        <v>2.4020000000000001</v>
      </c>
      <c r="U31" s="46">
        <v>2.5990000000000002</v>
      </c>
      <c r="V31" s="46"/>
    </row>
    <row r="32" spans="1:22" x14ac:dyDescent="0.2">
      <c r="A32" s="44">
        <v>5</v>
      </c>
      <c r="B32" s="46">
        <v>0.79300000000000004</v>
      </c>
      <c r="C32" s="46">
        <v>0.83199999999999996</v>
      </c>
      <c r="D32" s="46">
        <v>0.874</v>
      </c>
      <c r="E32" s="46">
        <v>0.92</v>
      </c>
      <c r="F32" s="46">
        <v>0.97</v>
      </c>
      <c r="G32" s="46">
        <v>1.0229999999999999</v>
      </c>
      <c r="H32" s="46">
        <v>1.08</v>
      </c>
      <c r="I32" s="46">
        <v>1.1419999999999999</v>
      </c>
      <c r="J32" s="46">
        <v>1.21</v>
      </c>
      <c r="K32" s="46">
        <v>1.2849999999999999</v>
      </c>
      <c r="L32" s="46">
        <v>1.3680000000000001</v>
      </c>
      <c r="M32" s="46">
        <v>1.4590000000000001</v>
      </c>
      <c r="N32" s="46">
        <v>1.56</v>
      </c>
      <c r="O32" s="46">
        <v>1.67</v>
      </c>
      <c r="P32" s="46">
        <v>1.792</v>
      </c>
      <c r="Q32" s="46">
        <v>1.9259999999999999</v>
      </c>
      <c r="R32" s="46">
        <v>2.0739999999999998</v>
      </c>
      <c r="S32" s="46">
        <v>2.238</v>
      </c>
      <c r="T32" s="46">
        <v>2.4180000000000001</v>
      </c>
      <c r="U32" s="46">
        <v>2.617</v>
      </c>
      <c r="V32" s="46"/>
    </row>
    <row r="33" spans="1:22" x14ac:dyDescent="0.2">
      <c r="A33" s="44">
        <v>6</v>
      </c>
      <c r="B33" s="46">
        <v>0.79600000000000004</v>
      </c>
      <c r="C33" s="46">
        <v>0.83599999999999997</v>
      </c>
      <c r="D33" s="46">
        <v>0.878</v>
      </c>
      <c r="E33" s="46">
        <v>0.92400000000000004</v>
      </c>
      <c r="F33" s="46">
        <v>0.97399999999999998</v>
      </c>
      <c r="G33" s="46">
        <v>1.028</v>
      </c>
      <c r="H33" s="46">
        <v>1.085</v>
      </c>
      <c r="I33" s="46">
        <v>1.1479999999999999</v>
      </c>
      <c r="J33" s="46">
        <v>1.216</v>
      </c>
      <c r="K33" s="46">
        <v>1.292</v>
      </c>
      <c r="L33" s="46">
        <v>1.3759999999999999</v>
      </c>
      <c r="M33" s="46">
        <v>1.468</v>
      </c>
      <c r="N33" s="46">
        <v>1.569</v>
      </c>
      <c r="O33" s="46">
        <v>1.68</v>
      </c>
      <c r="P33" s="46">
        <v>1.8029999999999999</v>
      </c>
      <c r="Q33" s="46">
        <v>1.9379999999999999</v>
      </c>
      <c r="R33" s="46">
        <v>2.0880000000000001</v>
      </c>
      <c r="S33" s="46">
        <v>2.2519999999999998</v>
      </c>
      <c r="T33" s="46">
        <v>2.4340000000000002</v>
      </c>
      <c r="U33" s="46">
        <v>2.6339999999999999</v>
      </c>
      <c r="V33" s="46"/>
    </row>
    <row r="34" spans="1:22" x14ac:dyDescent="0.2">
      <c r="A34" s="44">
        <v>7</v>
      </c>
      <c r="B34" s="46">
        <v>0.79900000000000004</v>
      </c>
      <c r="C34" s="46">
        <v>0.83899999999999997</v>
      </c>
      <c r="D34" s="46">
        <v>0.88200000000000001</v>
      </c>
      <c r="E34" s="46">
        <v>0.92800000000000005</v>
      </c>
      <c r="F34" s="46">
        <v>0.97799999999999998</v>
      </c>
      <c r="G34" s="46">
        <v>1.032</v>
      </c>
      <c r="H34" s="46">
        <v>1.0900000000000001</v>
      </c>
      <c r="I34" s="46">
        <v>1.153</v>
      </c>
      <c r="J34" s="46">
        <v>1.222</v>
      </c>
      <c r="K34" s="46">
        <v>1.2989999999999999</v>
      </c>
      <c r="L34" s="46">
        <v>1.383</v>
      </c>
      <c r="M34" s="46">
        <v>1.476</v>
      </c>
      <c r="N34" s="46">
        <v>1.5780000000000001</v>
      </c>
      <c r="O34" s="46">
        <v>1.69</v>
      </c>
      <c r="P34" s="46">
        <v>1.8129999999999999</v>
      </c>
      <c r="Q34" s="46">
        <v>1.95</v>
      </c>
      <c r="R34" s="46">
        <v>2.101</v>
      </c>
      <c r="S34" s="46">
        <v>2.266</v>
      </c>
      <c r="T34" s="46">
        <v>2.4489999999999998</v>
      </c>
      <c r="U34" s="46">
        <v>2.6520000000000001</v>
      </c>
      <c r="V34" s="46"/>
    </row>
    <row r="35" spans="1:22" x14ac:dyDescent="0.2">
      <c r="A35" s="44">
        <v>8</v>
      </c>
      <c r="B35" s="46">
        <v>0.80200000000000005</v>
      </c>
      <c r="C35" s="46">
        <v>0.84199999999999997</v>
      </c>
      <c r="D35" s="46">
        <v>0.88500000000000001</v>
      </c>
      <c r="E35" s="46">
        <v>0.93200000000000005</v>
      </c>
      <c r="F35" s="46">
        <v>0.98299999999999998</v>
      </c>
      <c r="G35" s="46">
        <v>1.0369999999999999</v>
      </c>
      <c r="H35" s="46">
        <v>1.095</v>
      </c>
      <c r="I35" s="46">
        <v>1.1579999999999999</v>
      </c>
      <c r="J35" s="46">
        <v>1.228</v>
      </c>
      <c r="K35" s="46">
        <v>1.3049999999999999</v>
      </c>
      <c r="L35" s="46">
        <v>1.39</v>
      </c>
      <c r="M35" s="46">
        <v>1.484</v>
      </c>
      <c r="N35" s="46">
        <v>1.587</v>
      </c>
      <c r="O35" s="46">
        <v>1.6990000000000001</v>
      </c>
      <c r="P35" s="46">
        <v>1.8240000000000001</v>
      </c>
      <c r="Q35" s="46">
        <v>1.962</v>
      </c>
      <c r="R35" s="46">
        <v>2.1139999999999999</v>
      </c>
      <c r="S35" s="46">
        <v>2.2810000000000001</v>
      </c>
      <c r="T35" s="46">
        <v>2.4649999999999999</v>
      </c>
      <c r="U35" s="46">
        <v>2.669</v>
      </c>
      <c r="V35" s="46"/>
    </row>
    <row r="36" spans="1:22" x14ac:dyDescent="0.2">
      <c r="A36" s="44">
        <v>9</v>
      </c>
      <c r="B36" s="46">
        <v>0.80600000000000005</v>
      </c>
      <c r="C36" s="46">
        <v>0.84599999999999997</v>
      </c>
      <c r="D36" s="46">
        <v>0.88900000000000001</v>
      </c>
      <c r="E36" s="46">
        <v>0.93600000000000005</v>
      </c>
      <c r="F36" s="46">
        <v>0.98699999999999999</v>
      </c>
      <c r="G36" s="46">
        <v>1.0409999999999999</v>
      </c>
      <c r="H36" s="46">
        <v>1.1000000000000001</v>
      </c>
      <c r="I36" s="46">
        <v>1.1639999999999999</v>
      </c>
      <c r="J36" s="46">
        <v>1.234</v>
      </c>
      <c r="K36" s="46">
        <v>1.3120000000000001</v>
      </c>
      <c r="L36" s="46">
        <v>1.397</v>
      </c>
      <c r="M36" s="46">
        <v>1.492</v>
      </c>
      <c r="N36" s="46">
        <v>1.5960000000000001</v>
      </c>
      <c r="O36" s="46">
        <v>1.7090000000000001</v>
      </c>
      <c r="P36" s="46">
        <v>1.835</v>
      </c>
      <c r="Q36" s="46">
        <v>1.974</v>
      </c>
      <c r="R36" s="46">
        <v>2.1269999999999998</v>
      </c>
      <c r="S36" s="46">
        <v>2.2949999999999999</v>
      </c>
      <c r="T36" s="46">
        <v>2.4809999999999999</v>
      </c>
      <c r="U36" s="46">
        <v>2.6869999999999998</v>
      </c>
      <c r="V36" s="46"/>
    </row>
    <row r="37" spans="1:22" x14ac:dyDescent="0.2">
      <c r="A37" s="44">
        <v>10</v>
      </c>
      <c r="B37" s="46">
        <v>0.80900000000000005</v>
      </c>
      <c r="C37" s="46">
        <v>0.84899999999999998</v>
      </c>
      <c r="D37" s="46">
        <v>0.89300000000000002</v>
      </c>
      <c r="E37" s="46">
        <v>0.94</v>
      </c>
      <c r="F37" s="46">
        <v>0.99099999999999999</v>
      </c>
      <c r="G37" s="46">
        <v>1.046</v>
      </c>
      <c r="H37" s="46">
        <v>1.105</v>
      </c>
      <c r="I37" s="46">
        <v>1.169</v>
      </c>
      <c r="J37" s="46">
        <v>1.24</v>
      </c>
      <c r="K37" s="46">
        <v>1.319</v>
      </c>
      <c r="L37" s="46">
        <v>1.405</v>
      </c>
      <c r="M37" s="46">
        <v>1.5</v>
      </c>
      <c r="N37" s="46">
        <v>1.6040000000000001</v>
      </c>
      <c r="O37" s="46">
        <v>1.7190000000000001</v>
      </c>
      <c r="P37" s="46">
        <v>1.8460000000000001</v>
      </c>
      <c r="Q37" s="46">
        <v>1.9850000000000001</v>
      </c>
      <c r="R37" s="46">
        <v>2.14</v>
      </c>
      <c r="S37" s="46">
        <v>2.3090000000000002</v>
      </c>
      <c r="T37" s="46">
        <v>2.4969999999999999</v>
      </c>
      <c r="U37" s="46">
        <v>2.7040000000000002</v>
      </c>
      <c r="V37" s="46"/>
    </row>
    <row r="38" spans="1:22" x14ac:dyDescent="0.2">
      <c r="A38" s="44">
        <v>11</v>
      </c>
      <c r="B38" s="46">
        <v>0.81200000000000006</v>
      </c>
      <c r="C38" s="46">
        <v>0.85299999999999998</v>
      </c>
      <c r="D38" s="46">
        <v>0.89600000000000002</v>
      </c>
      <c r="E38" s="46">
        <v>0.94399999999999995</v>
      </c>
      <c r="F38" s="46">
        <v>0.996</v>
      </c>
      <c r="G38" s="46">
        <v>1.05</v>
      </c>
      <c r="H38" s="46">
        <v>1.1100000000000001</v>
      </c>
      <c r="I38" s="46">
        <v>1.175</v>
      </c>
      <c r="J38" s="46">
        <v>1.246</v>
      </c>
      <c r="K38" s="46">
        <v>1.325</v>
      </c>
      <c r="L38" s="46">
        <v>1.4119999999999999</v>
      </c>
      <c r="M38" s="46">
        <v>1.508</v>
      </c>
      <c r="N38" s="46">
        <v>1.613</v>
      </c>
      <c r="O38" s="46">
        <v>1.728</v>
      </c>
      <c r="P38" s="46">
        <v>1.8560000000000001</v>
      </c>
      <c r="Q38" s="46">
        <v>1.9970000000000001</v>
      </c>
      <c r="R38" s="46">
        <v>2.153</v>
      </c>
      <c r="S38" s="46">
        <v>2.3239999999999998</v>
      </c>
      <c r="T38" s="46">
        <v>2.5129999999999999</v>
      </c>
      <c r="U38" s="46">
        <v>2.722</v>
      </c>
      <c r="V38" s="46"/>
    </row>
  </sheetData>
  <sheetProtection algorithmName="SHA-512" hashValue="3uCLM42fAFL3qKXL9Dsrd85/8yamyWVp9x7nuP4+LnLbR4wHMrOsswBA77Jzu99WIduojtHyTUIpzUFWMsa+DQ==" saltValue="D0+Mm7q+Y2h/XmEEXwInzQ==" spinCount="100000" sheet="1" objects="1" scenarios="1"/>
  <conditionalFormatting sqref="A6:A21">
    <cfRule type="expression" dxfId="647" priority="1" stopIfTrue="1">
      <formula>MOD(ROW(),2)=0</formula>
    </cfRule>
    <cfRule type="expression" dxfId="646" priority="2" stopIfTrue="1">
      <formula>MOD(ROW(),2)&lt;&gt;0</formula>
    </cfRule>
  </conditionalFormatting>
  <conditionalFormatting sqref="A26:A38">
    <cfRule type="expression" dxfId="645" priority="5" stopIfTrue="1">
      <formula>MOD(ROW(),2)=0</formula>
    </cfRule>
    <cfRule type="expression" dxfId="644" priority="6" stopIfTrue="1">
      <formula>MOD(ROW(),2)&lt;&gt;0</formula>
    </cfRule>
  </conditionalFormatting>
  <conditionalFormatting sqref="B6:M21">
    <cfRule type="expression" dxfId="643" priority="3" stopIfTrue="1">
      <formula>MOD(ROW(),2)=0</formula>
    </cfRule>
    <cfRule type="expression" dxfId="642" priority="4" stopIfTrue="1">
      <formula>MOD(ROW(),2)&lt;&gt;0</formula>
    </cfRule>
  </conditionalFormatting>
  <conditionalFormatting sqref="B26:V38">
    <cfRule type="expression" dxfId="641" priority="7" stopIfTrue="1">
      <formula>MOD(ROW(),2)=0</formula>
    </cfRule>
    <cfRule type="expression" dxfId="640" priority="8" stopIfTrue="1">
      <formula>MOD(ROW(),2)&lt;&gt;0</formula>
    </cfRule>
  </conditionalFormatting>
  <pageMargins left="0.7" right="0.7" top="0.75" bottom="0.75" header="0.3" footer="0.3"/>
  <tableParts count="1">
    <tablePart r:id="rId1"/>
  </tablePart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3CB3F-B6F8-4101-87E9-DD1DEEC0BCC9}">
  <sheetPr codeName="Sheet52"/>
  <dimension ref="A1:B28"/>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ERF - x-421</v>
      </c>
    </row>
    <row r="6" spans="1:2" x14ac:dyDescent="0.2">
      <c r="A6" s="41" t="s">
        <v>540</v>
      </c>
      <c r="B6" s="49" t="s">
        <v>541</v>
      </c>
    </row>
    <row r="7" spans="1:2" ht="25.5" x14ac:dyDescent="0.2">
      <c r="A7" s="41" t="s">
        <v>542</v>
      </c>
      <c r="B7" s="49" t="s">
        <v>32</v>
      </c>
    </row>
    <row r="8" spans="1:2" x14ac:dyDescent="0.2">
      <c r="A8" s="41" t="s">
        <v>112</v>
      </c>
      <c r="B8" s="49" t="s">
        <v>236</v>
      </c>
    </row>
    <row r="9" spans="1:2" x14ac:dyDescent="0.2">
      <c r="A9" s="41" t="s">
        <v>113</v>
      </c>
      <c r="B9" s="49" t="s">
        <v>219</v>
      </c>
    </row>
    <row r="10" spans="1:2" ht="51" x14ac:dyDescent="0.2">
      <c r="A10" s="41" t="s">
        <v>6</v>
      </c>
      <c r="B10" s="49" t="s">
        <v>293</v>
      </c>
    </row>
    <row r="11" spans="1:2" x14ac:dyDescent="0.2">
      <c r="A11" s="41" t="s">
        <v>114</v>
      </c>
      <c r="B11" s="49" t="s">
        <v>165</v>
      </c>
    </row>
    <row r="12" spans="1:2" x14ac:dyDescent="0.2">
      <c r="A12" s="41" t="s">
        <v>115</v>
      </c>
      <c r="B12" s="49"/>
    </row>
    <row r="13" spans="1:2" x14ac:dyDescent="0.2">
      <c r="A13" s="41" t="s">
        <v>543</v>
      </c>
      <c r="B13" s="49">
        <v>1</v>
      </c>
    </row>
    <row r="14" spans="1:2" x14ac:dyDescent="0.2">
      <c r="A14" s="41" t="s">
        <v>117</v>
      </c>
      <c r="B14" s="49">
        <v>421</v>
      </c>
    </row>
    <row r="15" spans="1:2" x14ac:dyDescent="0.2">
      <c r="A15" s="41" t="s">
        <v>544</v>
      </c>
      <c r="B15" s="49" t="s">
        <v>294</v>
      </c>
    </row>
    <row r="16" spans="1:2" x14ac:dyDescent="0.2">
      <c r="A16" s="41" t="s">
        <v>119</v>
      </c>
      <c r="B16" s="49" t="s">
        <v>295</v>
      </c>
    </row>
    <row r="17" spans="1:2" x14ac:dyDescent="0.2">
      <c r="A17" s="42" t="s">
        <v>545</v>
      </c>
      <c r="B17" s="49"/>
    </row>
    <row r="18" spans="1:2" x14ac:dyDescent="0.2">
      <c r="A18" s="41" t="s">
        <v>121</v>
      </c>
      <c r="B18" s="50">
        <v>45106</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x14ac:dyDescent="0.2">
      <c r="A26" s="56" t="s">
        <v>607</v>
      </c>
      <c r="B26" s="56" t="s">
        <v>295</v>
      </c>
    </row>
    <row r="27" spans="1:2" x14ac:dyDescent="0.2">
      <c r="A27" s="44">
        <v>60</v>
      </c>
      <c r="B27" s="44">
        <v>1.242</v>
      </c>
    </row>
    <row r="28" spans="1:2" x14ac:dyDescent="0.2">
      <c r="A28" s="44">
        <v>65</v>
      </c>
      <c r="B28" s="44">
        <v>1.585</v>
      </c>
    </row>
  </sheetData>
  <sheetProtection algorithmName="SHA-512" hashValue="sap0/zYWe32W0MbKow7bVnA59silFGT5owME1bWi3Jvjp1dEJaBCLSH+xAGmdPDRhrbcmIRRUzDme/CU6TEaRA==" saltValue="emsi8BOVU74v4zBQZ2fKlQ==" spinCount="100000" sheet="1" objects="1" scenarios="1"/>
  <conditionalFormatting sqref="A6:A21">
    <cfRule type="expression" dxfId="639" priority="1" stopIfTrue="1">
      <formula>MOD(ROW(),2)=0</formula>
    </cfRule>
    <cfRule type="expression" dxfId="638" priority="2" stopIfTrue="1">
      <formula>MOD(ROW(),2)&lt;&gt;0</formula>
    </cfRule>
  </conditionalFormatting>
  <conditionalFormatting sqref="A26:A28">
    <cfRule type="expression" dxfId="637" priority="5" stopIfTrue="1">
      <formula>MOD(ROW(),2)=0</formula>
    </cfRule>
    <cfRule type="expression" dxfId="636" priority="6" stopIfTrue="1">
      <formula>MOD(ROW(),2)&lt;&gt;0</formula>
    </cfRule>
  </conditionalFormatting>
  <conditionalFormatting sqref="B6:B21">
    <cfRule type="expression" dxfId="635" priority="3" stopIfTrue="1">
      <formula>MOD(ROW(),2)=0</formula>
    </cfRule>
    <cfRule type="expression" dxfId="634" priority="4" stopIfTrue="1">
      <formula>MOD(ROW(),2)&lt;&gt;0</formula>
    </cfRule>
  </conditionalFormatting>
  <conditionalFormatting sqref="B26:B28">
    <cfRule type="expression" dxfId="633" priority="7" stopIfTrue="1">
      <formula>MOD(ROW(),2)=0</formula>
    </cfRule>
    <cfRule type="expression" dxfId="632" priority="8" stopIfTrue="1">
      <formula>MOD(ROW(),2)&lt;&gt;0</formula>
    </cfRule>
  </conditionalFormatting>
  <pageMargins left="0.7" right="0.7" top="0.75" bottom="0.75" header="0.3" footer="0.3"/>
  <tableParts count="1">
    <tablePart r:id="rId1"/>
  </tablePart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84B69-2B9C-4DC2-8653-D0604FAD668A}">
  <sheetPr codeName="Sheet53"/>
  <dimension ref="A1:D97"/>
  <sheetViews>
    <sheetView showGridLines="0" workbookViewId="0">
      <selection activeCell="A6" sqref="A6"/>
    </sheetView>
  </sheetViews>
  <sheetFormatPr defaultRowHeight="12.75" x14ac:dyDescent="0.2"/>
  <cols>
    <col min="1" max="1" width="31.5703125" customWidth="1"/>
    <col min="2" max="4" width="22.5703125" customWidth="1"/>
  </cols>
  <sheetData>
    <row r="1" spans="1:4" s="1" customFormat="1" ht="20.25" x14ac:dyDescent="0.3">
      <c r="A1" s="2" t="s">
        <v>0</v>
      </c>
    </row>
    <row r="2" spans="1:4" s="1" customFormat="1" ht="15.75" x14ac:dyDescent="0.25">
      <c r="A2" s="30" t="s">
        <v>1</v>
      </c>
      <c r="B2" s="3" t="str">
        <f>wb_title</f>
        <v>PCSPS_EW - Consolidated Factor Spreadsheet</v>
      </c>
    </row>
    <row r="3" spans="1:4" s="1" customFormat="1" ht="15.75" x14ac:dyDescent="0.25">
      <c r="A3" s="30" t="s">
        <v>2</v>
      </c>
      <c r="B3" s="3" t="str">
        <f>TABLE_FACTOR_TYPE_1 &amp; " - x-" &amp; TABLE_SERIES_NUMBER_1</f>
        <v>Triv Comm - x-501</v>
      </c>
    </row>
    <row r="6" spans="1:4" x14ac:dyDescent="0.2">
      <c r="A6" s="41" t="s">
        <v>540</v>
      </c>
      <c r="B6" s="49" t="s">
        <v>541</v>
      </c>
      <c r="C6" s="49"/>
      <c r="D6" s="49"/>
    </row>
    <row r="7" spans="1:4" x14ac:dyDescent="0.2">
      <c r="A7" s="41" t="s">
        <v>542</v>
      </c>
      <c r="B7" s="49" t="s">
        <v>31</v>
      </c>
      <c r="C7" s="49"/>
      <c r="D7" s="49"/>
    </row>
    <row r="8" spans="1:4" x14ac:dyDescent="0.2">
      <c r="A8" s="41" t="s">
        <v>112</v>
      </c>
      <c r="B8" s="49" t="s">
        <v>125</v>
      </c>
      <c r="C8" s="49"/>
      <c r="D8" s="49"/>
    </row>
    <row r="9" spans="1:4" x14ac:dyDescent="0.2">
      <c r="A9" s="41" t="s">
        <v>113</v>
      </c>
      <c r="B9" s="49" t="s">
        <v>296</v>
      </c>
      <c r="C9" s="49"/>
      <c r="D9" s="49"/>
    </row>
    <row r="10" spans="1:4" x14ac:dyDescent="0.2">
      <c r="A10" s="41" t="s">
        <v>6</v>
      </c>
      <c r="B10" s="49" t="s">
        <v>297</v>
      </c>
      <c r="C10" s="49"/>
      <c r="D10" s="49"/>
    </row>
    <row r="11" spans="1:4" x14ac:dyDescent="0.2">
      <c r="A11" s="41" t="s">
        <v>114</v>
      </c>
      <c r="B11" s="49" t="s">
        <v>165</v>
      </c>
      <c r="C11" s="49"/>
      <c r="D11" s="49"/>
    </row>
    <row r="12" spans="1:4" x14ac:dyDescent="0.2">
      <c r="A12" s="41" t="s">
        <v>115</v>
      </c>
      <c r="B12" s="49" t="s">
        <v>174</v>
      </c>
      <c r="C12" s="49"/>
      <c r="D12" s="49"/>
    </row>
    <row r="13" spans="1:4" x14ac:dyDescent="0.2">
      <c r="A13" s="41" t="s">
        <v>543</v>
      </c>
      <c r="B13" s="49">
        <v>0</v>
      </c>
      <c r="C13" s="49"/>
      <c r="D13" s="49"/>
    </row>
    <row r="14" spans="1:4" x14ac:dyDescent="0.2">
      <c r="A14" s="41" t="s">
        <v>117</v>
      </c>
      <c r="B14" s="49">
        <v>501</v>
      </c>
      <c r="C14" s="49"/>
      <c r="D14" s="49"/>
    </row>
    <row r="15" spans="1:4" x14ac:dyDescent="0.2">
      <c r="A15" s="41" t="s">
        <v>544</v>
      </c>
      <c r="B15" s="49" t="s">
        <v>298</v>
      </c>
      <c r="C15" s="49"/>
      <c r="D15" s="49"/>
    </row>
    <row r="16" spans="1:4" x14ac:dyDescent="0.2">
      <c r="A16" s="41" t="s">
        <v>119</v>
      </c>
      <c r="B16" s="49" t="s">
        <v>299</v>
      </c>
      <c r="C16" s="49"/>
      <c r="D16" s="49"/>
    </row>
    <row r="17" spans="1:4" x14ac:dyDescent="0.2">
      <c r="A17" s="42" t="s">
        <v>545</v>
      </c>
      <c r="B17" s="49"/>
      <c r="C17" s="49"/>
      <c r="D17" s="49"/>
    </row>
    <row r="18" spans="1:4" x14ac:dyDescent="0.2">
      <c r="A18" s="41" t="s">
        <v>121</v>
      </c>
      <c r="B18" s="50">
        <v>45135</v>
      </c>
      <c r="C18" s="50"/>
      <c r="D18" s="50"/>
    </row>
    <row r="19" spans="1:4" x14ac:dyDescent="0.2">
      <c r="A19" s="41" t="s">
        <v>122</v>
      </c>
      <c r="B19" s="49"/>
      <c r="C19" s="49"/>
      <c r="D19" s="49"/>
    </row>
    <row r="20" spans="1:4" x14ac:dyDescent="0.2">
      <c r="A20" s="41" t="s">
        <v>123</v>
      </c>
      <c r="B20" s="49" t="s">
        <v>132</v>
      </c>
      <c r="C20" s="49"/>
      <c r="D20" s="49"/>
    </row>
    <row r="21" spans="1:4" x14ac:dyDescent="0.2">
      <c r="A21" s="41" t="s">
        <v>546</v>
      </c>
      <c r="B21" s="49" t="s">
        <v>46</v>
      </c>
      <c r="C21" s="49"/>
      <c r="D21" s="49"/>
    </row>
    <row r="23" spans="1:4" x14ac:dyDescent="0.2">
      <c r="A23" s="23" t="str">
        <f>HYPERLINK("#'Factor List'!A1", "Back to Factor List")</f>
        <v>Back to Factor List</v>
      </c>
      <c r="B23" s="23" t="str">
        <f>HYPERLINK("#'Assumptions'!A1", "Assumptions")</f>
        <v>Assumptions</v>
      </c>
    </row>
    <row r="26" spans="1:4" s="55" customFormat="1" ht="51" x14ac:dyDescent="0.2">
      <c r="A26" s="54" t="s">
        <v>174</v>
      </c>
      <c r="B26" s="54" t="s">
        <v>608</v>
      </c>
      <c r="C26" s="54" t="s">
        <v>609</v>
      </c>
      <c r="D26" s="54" t="s">
        <v>610</v>
      </c>
    </row>
    <row r="27" spans="1:4" x14ac:dyDescent="0.2">
      <c r="A27" s="44">
        <v>20</v>
      </c>
      <c r="B27" s="45"/>
      <c r="C27" s="45">
        <v>40.479999999999997</v>
      </c>
      <c r="D27" s="45"/>
    </row>
    <row r="28" spans="1:4" x14ac:dyDescent="0.2">
      <c r="A28" s="44">
        <v>21</v>
      </c>
      <c r="B28" s="45"/>
      <c r="C28" s="45">
        <v>40.14</v>
      </c>
      <c r="D28" s="45"/>
    </row>
    <row r="29" spans="1:4" x14ac:dyDescent="0.2">
      <c r="A29" s="44">
        <v>22</v>
      </c>
      <c r="B29" s="45"/>
      <c r="C29" s="45">
        <v>39.79</v>
      </c>
      <c r="D29" s="45"/>
    </row>
    <row r="30" spans="1:4" x14ac:dyDescent="0.2">
      <c r="A30" s="44">
        <v>23</v>
      </c>
      <c r="B30" s="45"/>
      <c r="C30" s="45">
        <v>39.43</v>
      </c>
      <c r="D30" s="45"/>
    </row>
    <row r="31" spans="1:4" x14ac:dyDescent="0.2">
      <c r="A31" s="44">
        <v>24</v>
      </c>
      <c r="B31" s="45"/>
      <c r="C31" s="45">
        <v>39.07</v>
      </c>
      <c r="D31" s="45"/>
    </row>
    <row r="32" spans="1:4" x14ac:dyDescent="0.2">
      <c r="A32" s="44">
        <v>25</v>
      </c>
      <c r="B32" s="45"/>
      <c r="C32" s="45">
        <v>38.700000000000003</v>
      </c>
      <c r="D32" s="45"/>
    </row>
    <row r="33" spans="1:4" x14ac:dyDescent="0.2">
      <c r="A33" s="44">
        <v>26</v>
      </c>
      <c r="B33" s="45"/>
      <c r="C33" s="45">
        <v>38.33</v>
      </c>
      <c r="D33" s="45"/>
    </row>
    <row r="34" spans="1:4" x14ac:dyDescent="0.2">
      <c r="A34" s="44">
        <v>27</v>
      </c>
      <c r="B34" s="45"/>
      <c r="C34" s="45">
        <v>37.950000000000003</v>
      </c>
      <c r="D34" s="45"/>
    </row>
    <row r="35" spans="1:4" x14ac:dyDescent="0.2">
      <c r="A35" s="44">
        <v>28</v>
      </c>
      <c r="B35" s="45"/>
      <c r="C35" s="45">
        <v>37.56</v>
      </c>
      <c r="D35" s="45"/>
    </row>
    <row r="36" spans="1:4" x14ac:dyDescent="0.2">
      <c r="A36" s="44">
        <v>29</v>
      </c>
      <c r="B36" s="45"/>
      <c r="C36" s="45">
        <v>37.17</v>
      </c>
      <c r="D36" s="45"/>
    </row>
    <row r="37" spans="1:4" x14ac:dyDescent="0.2">
      <c r="A37" s="44">
        <v>30</v>
      </c>
      <c r="B37" s="45"/>
      <c r="C37" s="45">
        <v>36.770000000000003</v>
      </c>
      <c r="D37" s="45"/>
    </row>
    <row r="38" spans="1:4" x14ac:dyDescent="0.2">
      <c r="A38" s="44">
        <v>31</v>
      </c>
      <c r="B38" s="45"/>
      <c r="C38" s="45">
        <v>36.369999999999997</v>
      </c>
      <c r="D38" s="45"/>
    </row>
    <row r="39" spans="1:4" x14ac:dyDescent="0.2">
      <c r="A39" s="44">
        <v>32</v>
      </c>
      <c r="B39" s="45"/>
      <c r="C39" s="45">
        <v>35.950000000000003</v>
      </c>
      <c r="D39" s="45"/>
    </row>
    <row r="40" spans="1:4" x14ac:dyDescent="0.2">
      <c r="A40" s="44">
        <v>33</v>
      </c>
      <c r="B40" s="45"/>
      <c r="C40" s="45">
        <v>35.53</v>
      </c>
      <c r="D40" s="45"/>
    </row>
    <row r="41" spans="1:4" x14ac:dyDescent="0.2">
      <c r="A41" s="44">
        <v>34</v>
      </c>
      <c r="B41" s="45"/>
      <c r="C41" s="45">
        <v>35.11</v>
      </c>
      <c r="D41" s="45"/>
    </row>
    <row r="42" spans="1:4" x14ac:dyDescent="0.2">
      <c r="A42" s="44">
        <v>35</v>
      </c>
      <c r="B42" s="45"/>
      <c r="C42" s="45">
        <v>34.68</v>
      </c>
      <c r="D42" s="45"/>
    </row>
    <row r="43" spans="1:4" x14ac:dyDescent="0.2">
      <c r="A43" s="44">
        <v>36</v>
      </c>
      <c r="B43" s="45"/>
      <c r="C43" s="45">
        <v>34.24</v>
      </c>
      <c r="D43" s="45"/>
    </row>
    <row r="44" spans="1:4" x14ac:dyDescent="0.2">
      <c r="A44" s="44">
        <v>37</v>
      </c>
      <c r="B44" s="45"/>
      <c r="C44" s="45">
        <v>33.79</v>
      </c>
      <c r="D44" s="45"/>
    </row>
    <row r="45" spans="1:4" x14ac:dyDescent="0.2">
      <c r="A45" s="44">
        <v>38</v>
      </c>
      <c r="B45" s="45"/>
      <c r="C45" s="45">
        <v>33.340000000000003</v>
      </c>
      <c r="D45" s="45"/>
    </row>
    <row r="46" spans="1:4" x14ac:dyDescent="0.2">
      <c r="A46" s="44">
        <v>39</v>
      </c>
      <c r="B46" s="45"/>
      <c r="C46" s="45">
        <v>32.869999999999997</v>
      </c>
      <c r="D46" s="45"/>
    </row>
    <row r="47" spans="1:4" x14ac:dyDescent="0.2">
      <c r="A47" s="44">
        <v>40</v>
      </c>
      <c r="B47" s="45"/>
      <c r="C47" s="45">
        <v>32.409999999999997</v>
      </c>
      <c r="D47" s="45"/>
    </row>
    <row r="48" spans="1:4" x14ac:dyDescent="0.2">
      <c r="A48" s="44">
        <v>41</v>
      </c>
      <c r="B48" s="45"/>
      <c r="C48" s="45">
        <v>31.93</v>
      </c>
      <c r="D48" s="45"/>
    </row>
    <row r="49" spans="1:4" x14ac:dyDescent="0.2">
      <c r="A49" s="44">
        <v>42</v>
      </c>
      <c r="B49" s="45"/>
      <c r="C49" s="45">
        <v>31.45</v>
      </c>
      <c r="D49" s="45"/>
    </row>
    <row r="50" spans="1:4" x14ac:dyDescent="0.2">
      <c r="A50" s="44">
        <v>43</v>
      </c>
      <c r="B50" s="45"/>
      <c r="C50" s="45">
        <v>30.96</v>
      </c>
      <c r="D50" s="45"/>
    </row>
    <row r="51" spans="1:4" x14ac:dyDescent="0.2">
      <c r="A51" s="44">
        <v>44</v>
      </c>
      <c r="B51" s="45"/>
      <c r="C51" s="45">
        <v>30.46</v>
      </c>
      <c r="D51" s="45"/>
    </row>
    <row r="52" spans="1:4" x14ac:dyDescent="0.2">
      <c r="A52" s="44">
        <v>45</v>
      </c>
      <c r="B52" s="45"/>
      <c r="C52" s="45">
        <v>29.96</v>
      </c>
      <c r="D52" s="45"/>
    </row>
    <row r="53" spans="1:4" x14ac:dyDescent="0.2">
      <c r="A53" s="44">
        <v>46</v>
      </c>
      <c r="B53" s="45"/>
      <c r="C53" s="45">
        <v>29.45</v>
      </c>
      <c r="D53" s="45"/>
    </row>
    <row r="54" spans="1:4" x14ac:dyDescent="0.2">
      <c r="A54" s="44">
        <v>47</v>
      </c>
      <c r="B54" s="45"/>
      <c r="C54" s="45">
        <v>28.93</v>
      </c>
      <c r="D54" s="45"/>
    </row>
    <row r="55" spans="1:4" x14ac:dyDescent="0.2">
      <c r="A55" s="44">
        <v>48</v>
      </c>
      <c r="B55" s="45"/>
      <c r="C55" s="45">
        <v>28.4</v>
      </c>
      <c r="D55" s="45"/>
    </row>
    <row r="56" spans="1:4" x14ac:dyDescent="0.2">
      <c r="A56" s="44">
        <v>49</v>
      </c>
      <c r="B56" s="45"/>
      <c r="C56" s="45">
        <v>27.87</v>
      </c>
      <c r="D56" s="45"/>
    </row>
    <row r="57" spans="1:4" x14ac:dyDescent="0.2">
      <c r="A57" s="44">
        <v>50</v>
      </c>
      <c r="B57" s="45">
        <v>28.22</v>
      </c>
      <c r="C57" s="45">
        <v>27.33</v>
      </c>
      <c r="D57" s="45"/>
    </row>
    <row r="58" spans="1:4" x14ac:dyDescent="0.2">
      <c r="A58" s="44">
        <v>51</v>
      </c>
      <c r="B58" s="45">
        <v>27.68</v>
      </c>
      <c r="C58" s="45">
        <v>26.78</v>
      </c>
      <c r="D58" s="45"/>
    </row>
    <row r="59" spans="1:4" x14ac:dyDescent="0.2">
      <c r="A59" s="44">
        <v>52</v>
      </c>
      <c r="B59" s="45">
        <v>27.13</v>
      </c>
      <c r="C59" s="45">
        <v>26.22</v>
      </c>
      <c r="D59" s="45"/>
    </row>
    <row r="60" spans="1:4" x14ac:dyDescent="0.2">
      <c r="A60" s="44">
        <v>53</v>
      </c>
      <c r="B60" s="45">
        <v>26.57</v>
      </c>
      <c r="C60" s="45">
        <v>25.66</v>
      </c>
      <c r="D60" s="45"/>
    </row>
    <row r="61" spans="1:4" x14ac:dyDescent="0.2">
      <c r="A61" s="44">
        <v>54</v>
      </c>
      <c r="B61" s="45">
        <v>26.01</v>
      </c>
      <c r="C61" s="45">
        <v>25.09</v>
      </c>
      <c r="D61" s="45"/>
    </row>
    <row r="62" spans="1:4" x14ac:dyDescent="0.2">
      <c r="A62" s="44">
        <v>55</v>
      </c>
      <c r="B62" s="45">
        <v>25.44</v>
      </c>
      <c r="C62" s="45">
        <v>24.51</v>
      </c>
      <c r="D62" s="45">
        <v>24.51</v>
      </c>
    </row>
    <row r="63" spans="1:4" x14ac:dyDescent="0.2">
      <c r="A63" s="44">
        <v>56</v>
      </c>
      <c r="B63" s="45">
        <v>24.86</v>
      </c>
      <c r="C63" s="45">
        <v>23.93</v>
      </c>
      <c r="D63" s="45">
        <v>23.93</v>
      </c>
    </row>
    <row r="64" spans="1:4" x14ac:dyDescent="0.2">
      <c r="A64" s="44">
        <v>57</v>
      </c>
      <c r="B64" s="45">
        <v>24.28</v>
      </c>
      <c r="C64" s="45">
        <v>23.34</v>
      </c>
      <c r="D64" s="45">
        <v>23.34</v>
      </c>
    </row>
    <row r="65" spans="1:4" x14ac:dyDescent="0.2">
      <c r="A65" s="44">
        <v>58</v>
      </c>
      <c r="B65" s="45">
        <v>23.69</v>
      </c>
      <c r="C65" s="45">
        <v>22.74</v>
      </c>
      <c r="D65" s="45">
        <v>22.74</v>
      </c>
    </row>
    <row r="66" spans="1:4" x14ac:dyDescent="0.2">
      <c r="A66" s="44">
        <v>59</v>
      </c>
      <c r="B66" s="45">
        <v>23.09</v>
      </c>
      <c r="C66" s="45">
        <v>22.14</v>
      </c>
      <c r="D66" s="45">
        <v>22.14</v>
      </c>
    </row>
    <row r="67" spans="1:4" x14ac:dyDescent="0.2">
      <c r="A67" s="44">
        <v>60</v>
      </c>
      <c r="B67" s="45">
        <v>22.49</v>
      </c>
      <c r="C67" s="45">
        <v>21.53</v>
      </c>
      <c r="D67" s="45">
        <v>21.53</v>
      </c>
    </row>
    <row r="68" spans="1:4" x14ac:dyDescent="0.2">
      <c r="A68" s="44">
        <v>61</v>
      </c>
      <c r="B68" s="45">
        <v>21.89</v>
      </c>
      <c r="C68" s="45">
        <v>20.92</v>
      </c>
      <c r="D68" s="45">
        <v>20.92</v>
      </c>
    </row>
    <row r="69" spans="1:4" x14ac:dyDescent="0.2">
      <c r="A69" s="44">
        <v>62</v>
      </c>
      <c r="B69" s="45">
        <v>21.27</v>
      </c>
      <c r="C69" s="45">
        <v>20.3</v>
      </c>
      <c r="D69" s="45">
        <v>20.3</v>
      </c>
    </row>
    <row r="70" spans="1:4" x14ac:dyDescent="0.2">
      <c r="A70" s="44">
        <v>63</v>
      </c>
      <c r="B70" s="45">
        <v>20.66</v>
      </c>
      <c r="C70" s="45">
        <v>19.68</v>
      </c>
      <c r="D70" s="45">
        <v>19.68</v>
      </c>
    </row>
    <row r="71" spans="1:4" x14ac:dyDescent="0.2">
      <c r="A71" s="44">
        <v>64</v>
      </c>
      <c r="B71" s="45">
        <v>20.04</v>
      </c>
      <c r="C71" s="45">
        <v>19.059999999999999</v>
      </c>
      <c r="D71" s="45">
        <v>19.059999999999999</v>
      </c>
    </row>
    <row r="72" spans="1:4" x14ac:dyDescent="0.2">
      <c r="A72" s="44">
        <v>65</v>
      </c>
      <c r="B72" s="45">
        <v>19.39</v>
      </c>
      <c r="C72" s="45">
        <v>18.440000000000001</v>
      </c>
      <c r="D72" s="45">
        <v>18.440000000000001</v>
      </c>
    </row>
    <row r="73" spans="1:4" x14ac:dyDescent="0.2">
      <c r="A73" s="44">
        <v>66</v>
      </c>
      <c r="B73" s="45">
        <v>18.77</v>
      </c>
      <c r="C73" s="45">
        <v>17.809999999999999</v>
      </c>
      <c r="D73" s="45">
        <v>17.809999999999999</v>
      </c>
    </row>
    <row r="74" spans="1:4" x14ac:dyDescent="0.2">
      <c r="A74" s="44">
        <v>67</v>
      </c>
      <c r="B74" s="45">
        <v>18.14</v>
      </c>
      <c r="C74" s="45">
        <v>17.18</v>
      </c>
      <c r="D74" s="45">
        <v>17.18</v>
      </c>
    </row>
    <row r="75" spans="1:4" x14ac:dyDescent="0.2">
      <c r="A75" s="44">
        <v>68</v>
      </c>
      <c r="B75" s="45">
        <v>17.510000000000002</v>
      </c>
      <c r="C75" s="45">
        <v>16.55</v>
      </c>
      <c r="D75" s="45">
        <v>16.55</v>
      </c>
    </row>
    <row r="76" spans="1:4" x14ac:dyDescent="0.2">
      <c r="A76" s="44">
        <v>69</v>
      </c>
      <c r="B76" s="45">
        <v>16.829999999999998</v>
      </c>
      <c r="C76" s="45">
        <v>15.88</v>
      </c>
      <c r="D76" s="45">
        <v>15.88</v>
      </c>
    </row>
    <row r="77" spans="1:4" x14ac:dyDescent="0.2">
      <c r="A77" s="44">
        <v>70</v>
      </c>
      <c r="B77" s="45">
        <v>16.11</v>
      </c>
      <c r="C77" s="45">
        <v>15.21</v>
      </c>
      <c r="D77" s="45">
        <v>15.21</v>
      </c>
    </row>
    <row r="78" spans="1:4" x14ac:dyDescent="0.2">
      <c r="A78" s="44">
        <v>71</v>
      </c>
      <c r="B78" s="45">
        <v>15.44</v>
      </c>
      <c r="C78" s="45">
        <v>14.54</v>
      </c>
      <c r="D78" s="45">
        <v>14.54</v>
      </c>
    </row>
    <row r="79" spans="1:4" x14ac:dyDescent="0.2">
      <c r="A79" s="44">
        <v>72</v>
      </c>
      <c r="B79" s="45">
        <v>14.78</v>
      </c>
      <c r="C79" s="45">
        <v>13.89</v>
      </c>
      <c r="D79" s="45">
        <v>13.89</v>
      </c>
    </row>
    <row r="80" spans="1:4" x14ac:dyDescent="0.2">
      <c r="A80" s="44">
        <v>73</v>
      </c>
      <c r="B80" s="45">
        <v>14.14</v>
      </c>
      <c r="C80" s="45">
        <v>13.25</v>
      </c>
      <c r="D80" s="45">
        <v>13.25</v>
      </c>
    </row>
    <row r="81" spans="1:4" x14ac:dyDescent="0.2">
      <c r="A81" s="44">
        <v>74</v>
      </c>
      <c r="B81" s="45">
        <v>13.5</v>
      </c>
      <c r="C81" s="45">
        <v>12.62</v>
      </c>
      <c r="D81" s="45">
        <v>12.62</v>
      </c>
    </row>
    <row r="82" spans="1:4" x14ac:dyDescent="0.2">
      <c r="A82" s="44">
        <v>75</v>
      </c>
      <c r="B82" s="45">
        <v>12.78</v>
      </c>
      <c r="C82" s="45">
        <v>12</v>
      </c>
      <c r="D82" s="45">
        <v>12</v>
      </c>
    </row>
    <row r="83" spans="1:4" x14ac:dyDescent="0.2">
      <c r="A83" s="44">
        <v>76</v>
      </c>
      <c r="B83" s="45">
        <v>12.15</v>
      </c>
      <c r="C83" s="45">
        <v>11.39</v>
      </c>
      <c r="D83" s="45">
        <v>11.39</v>
      </c>
    </row>
    <row r="84" spans="1:4" x14ac:dyDescent="0.2">
      <c r="A84" s="44">
        <v>77</v>
      </c>
      <c r="B84" s="45">
        <v>11.54</v>
      </c>
      <c r="C84" s="45">
        <v>10.78</v>
      </c>
      <c r="D84" s="45">
        <v>10.78</v>
      </c>
    </row>
    <row r="85" spans="1:4" x14ac:dyDescent="0.2">
      <c r="A85" s="44">
        <v>78</v>
      </c>
      <c r="B85" s="45">
        <v>10.93</v>
      </c>
      <c r="C85" s="45">
        <v>10.19</v>
      </c>
      <c r="D85" s="45">
        <v>10.19</v>
      </c>
    </row>
    <row r="86" spans="1:4" x14ac:dyDescent="0.2">
      <c r="A86" s="44">
        <v>79</v>
      </c>
      <c r="B86" s="45">
        <v>10.33</v>
      </c>
      <c r="C86" s="45">
        <v>9.61</v>
      </c>
      <c r="D86" s="45">
        <v>9.61</v>
      </c>
    </row>
    <row r="87" spans="1:4" x14ac:dyDescent="0.2">
      <c r="A87" s="44">
        <v>80</v>
      </c>
      <c r="B87" s="45">
        <v>9.64</v>
      </c>
      <c r="C87" s="45">
        <v>9.0399999999999991</v>
      </c>
      <c r="D87" s="45">
        <v>9.0399999999999991</v>
      </c>
    </row>
    <row r="88" spans="1:4" x14ac:dyDescent="0.2">
      <c r="A88" s="44">
        <v>81</v>
      </c>
      <c r="B88" s="45">
        <v>9.07</v>
      </c>
      <c r="C88" s="45">
        <v>8.49</v>
      </c>
      <c r="D88" s="45">
        <v>8.49</v>
      </c>
    </row>
    <row r="89" spans="1:4" x14ac:dyDescent="0.2">
      <c r="A89" s="44">
        <v>82</v>
      </c>
      <c r="B89" s="45">
        <v>8.52</v>
      </c>
      <c r="C89" s="45">
        <v>7.96</v>
      </c>
      <c r="D89" s="45">
        <v>7.96</v>
      </c>
    </row>
    <row r="90" spans="1:4" x14ac:dyDescent="0.2">
      <c r="A90" s="44">
        <v>83</v>
      </c>
      <c r="B90" s="45">
        <v>7.99</v>
      </c>
      <c r="C90" s="45">
        <v>7.45</v>
      </c>
      <c r="D90" s="45">
        <v>7.45</v>
      </c>
    </row>
    <row r="91" spans="1:4" x14ac:dyDescent="0.2">
      <c r="A91" s="44">
        <v>84</v>
      </c>
      <c r="B91" s="45">
        <v>7.48</v>
      </c>
      <c r="C91" s="45">
        <v>6.96</v>
      </c>
      <c r="D91" s="45">
        <v>6.96</v>
      </c>
    </row>
    <row r="92" spans="1:4" x14ac:dyDescent="0.2">
      <c r="A92" s="44">
        <v>85</v>
      </c>
      <c r="B92" s="45">
        <v>6.88</v>
      </c>
      <c r="C92" s="45">
        <v>6.49</v>
      </c>
      <c r="D92" s="45">
        <v>6.49</v>
      </c>
    </row>
    <row r="93" spans="1:4" x14ac:dyDescent="0.2">
      <c r="A93" s="44">
        <v>86</v>
      </c>
      <c r="B93" s="45">
        <v>6.41</v>
      </c>
      <c r="C93" s="45">
        <v>6.03</v>
      </c>
      <c r="D93" s="45">
        <v>6.03</v>
      </c>
    </row>
    <row r="94" spans="1:4" x14ac:dyDescent="0.2">
      <c r="A94" s="44">
        <v>87</v>
      </c>
      <c r="B94" s="45">
        <v>5.96</v>
      </c>
      <c r="C94" s="45">
        <v>5.6</v>
      </c>
      <c r="D94" s="45">
        <v>5.6</v>
      </c>
    </row>
    <row r="95" spans="1:4" x14ac:dyDescent="0.2">
      <c r="A95" s="44">
        <v>88</v>
      </c>
      <c r="B95" s="45">
        <v>5.54</v>
      </c>
      <c r="C95" s="45">
        <v>5.19</v>
      </c>
      <c r="D95" s="45">
        <v>5.19</v>
      </c>
    </row>
    <row r="96" spans="1:4" x14ac:dyDescent="0.2">
      <c r="A96" s="44">
        <v>89</v>
      </c>
      <c r="B96" s="45">
        <v>5.14</v>
      </c>
      <c r="C96" s="45">
        <v>4.8099999999999996</v>
      </c>
      <c r="D96" s="45">
        <v>4.8099999999999996</v>
      </c>
    </row>
    <row r="97" spans="1:4" x14ac:dyDescent="0.2">
      <c r="A97" s="44">
        <v>90</v>
      </c>
      <c r="B97" s="45">
        <v>4.6500000000000004</v>
      </c>
      <c r="C97" s="45">
        <v>4.4400000000000004</v>
      </c>
      <c r="D97" s="45">
        <v>4.4400000000000004</v>
      </c>
    </row>
  </sheetData>
  <sheetProtection algorithmName="SHA-512" hashValue="KjKt72xd6ctMyFVeCzt58LDbWyVykTjBQvTCyfOB4sUZqT7JD172IWVPJ/WfjY7M+vZ2iLV9juszLzXbuDlZAA==" saltValue="+yTdNlTskH8QVGW3pMpfBg==" spinCount="100000" sheet="1" objects="1" scenarios="1"/>
  <conditionalFormatting sqref="A6:A21">
    <cfRule type="expression" dxfId="631" priority="1" stopIfTrue="1">
      <formula>MOD(ROW(),2)=0</formula>
    </cfRule>
    <cfRule type="expression" dxfId="630" priority="2" stopIfTrue="1">
      <formula>MOD(ROW(),2)&lt;&gt;0</formula>
    </cfRule>
  </conditionalFormatting>
  <conditionalFormatting sqref="A26:A97">
    <cfRule type="expression" dxfId="629" priority="5" stopIfTrue="1">
      <formula>MOD(ROW(),2)=0</formula>
    </cfRule>
    <cfRule type="expression" dxfId="628" priority="6" stopIfTrue="1">
      <formula>MOD(ROW(),2)&lt;&gt;0</formula>
    </cfRule>
  </conditionalFormatting>
  <conditionalFormatting sqref="B6:D21">
    <cfRule type="expression" dxfId="627" priority="3" stopIfTrue="1">
      <formula>MOD(ROW(),2)=0</formula>
    </cfRule>
    <cfRule type="expression" dxfId="626" priority="4" stopIfTrue="1">
      <formula>MOD(ROW(),2)&lt;&gt;0</formula>
    </cfRule>
  </conditionalFormatting>
  <conditionalFormatting sqref="B26:D97">
    <cfRule type="expression" dxfId="625" priority="7" stopIfTrue="1">
      <formula>MOD(ROW(),2)=0</formula>
    </cfRule>
    <cfRule type="expression" dxfId="624" priority="8" stopIfTrue="1">
      <formula>MOD(ROW(),2)&lt;&gt;0</formula>
    </cfRule>
  </conditionalFormatting>
  <pageMargins left="0.7" right="0.7" top="0.75" bottom="0.75" header="0.3" footer="0.3"/>
  <tableParts count="1">
    <tablePart r:id="rId1"/>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245EC-7F28-4867-959D-2737C754BD29}">
  <sheetPr codeName="Sheet54"/>
  <dimension ref="A1:D72"/>
  <sheetViews>
    <sheetView showGridLines="0" workbookViewId="0">
      <selection activeCell="A6" sqref="A6"/>
    </sheetView>
  </sheetViews>
  <sheetFormatPr defaultRowHeight="12.75" x14ac:dyDescent="0.2"/>
  <cols>
    <col min="1" max="1" width="31.5703125" customWidth="1"/>
    <col min="2" max="4" width="22.5703125" customWidth="1"/>
  </cols>
  <sheetData>
    <row r="1" spans="1:4" s="1" customFormat="1" ht="20.25" x14ac:dyDescent="0.3">
      <c r="A1" s="2" t="s">
        <v>0</v>
      </c>
    </row>
    <row r="2" spans="1:4" s="1" customFormat="1" ht="15.75" x14ac:dyDescent="0.25">
      <c r="A2" s="30" t="s">
        <v>1</v>
      </c>
      <c r="B2" s="3" t="str">
        <f>wb_title</f>
        <v>PCSPS_EW - Consolidated Factor Spreadsheet</v>
      </c>
    </row>
    <row r="3" spans="1:4" s="1" customFormat="1" ht="15.75" x14ac:dyDescent="0.25">
      <c r="A3" s="30" t="s">
        <v>2</v>
      </c>
      <c r="B3" s="3" t="str">
        <f>TABLE_FACTOR_TYPE_1 &amp; " - x-" &amp; TABLE_SERIES_NUMBER_1</f>
        <v>Triv Comm - x-502</v>
      </c>
    </row>
    <row r="6" spans="1:4" x14ac:dyDescent="0.2">
      <c r="A6" s="41" t="s">
        <v>540</v>
      </c>
      <c r="B6" s="49" t="s">
        <v>541</v>
      </c>
      <c r="C6" s="49"/>
      <c r="D6" s="49"/>
    </row>
    <row r="7" spans="1:4" x14ac:dyDescent="0.2">
      <c r="A7" s="41" t="s">
        <v>542</v>
      </c>
      <c r="B7" s="49" t="s">
        <v>32</v>
      </c>
      <c r="C7" s="49"/>
      <c r="D7" s="49"/>
    </row>
    <row r="8" spans="1:4" x14ac:dyDescent="0.2">
      <c r="A8" s="41" t="s">
        <v>112</v>
      </c>
      <c r="B8" s="49" t="s">
        <v>156</v>
      </c>
      <c r="C8" s="49"/>
      <c r="D8" s="49"/>
    </row>
    <row r="9" spans="1:4" x14ac:dyDescent="0.2">
      <c r="A9" s="41" t="s">
        <v>113</v>
      </c>
      <c r="B9" s="49" t="s">
        <v>296</v>
      </c>
      <c r="C9" s="49"/>
      <c r="D9" s="49"/>
    </row>
    <row r="10" spans="1:4" ht="25.5" x14ac:dyDescent="0.2">
      <c r="A10" s="41" t="s">
        <v>6</v>
      </c>
      <c r="B10" s="49" t="s">
        <v>300</v>
      </c>
      <c r="C10" s="49"/>
      <c r="D10" s="49"/>
    </row>
    <row r="11" spans="1:4" x14ac:dyDescent="0.2">
      <c r="A11" s="41" t="s">
        <v>114</v>
      </c>
      <c r="B11" s="49" t="s">
        <v>165</v>
      </c>
      <c r="C11" s="49"/>
      <c r="D11" s="49"/>
    </row>
    <row r="12" spans="1:4" x14ac:dyDescent="0.2">
      <c r="A12" s="41" t="s">
        <v>115</v>
      </c>
      <c r="B12" s="49" t="s">
        <v>174</v>
      </c>
      <c r="C12" s="49"/>
      <c r="D12" s="49"/>
    </row>
    <row r="13" spans="1:4" x14ac:dyDescent="0.2">
      <c r="A13" s="41" t="s">
        <v>543</v>
      </c>
      <c r="B13" s="49">
        <v>1</v>
      </c>
      <c r="C13" s="49"/>
      <c r="D13" s="49"/>
    </row>
    <row r="14" spans="1:4" x14ac:dyDescent="0.2">
      <c r="A14" s="41" t="s">
        <v>117</v>
      </c>
      <c r="B14" s="49">
        <v>502</v>
      </c>
      <c r="C14" s="49"/>
      <c r="D14" s="49"/>
    </row>
    <row r="15" spans="1:4" x14ac:dyDescent="0.2">
      <c r="A15" s="41" t="s">
        <v>544</v>
      </c>
      <c r="B15" s="49" t="s">
        <v>301</v>
      </c>
      <c r="C15" s="49"/>
      <c r="D15" s="49"/>
    </row>
    <row r="16" spans="1:4" x14ac:dyDescent="0.2">
      <c r="A16" s="41" t="s">
        <v>119</v>
      </c>
      <c r="B16" s="49" t="s">
        <v>302</v>
      </c>
      <c r="C16" s="49"/>
      <c r="D16" s="49"/>
    </row>
    <row r="17" spans="1:4" x14ac:dyDescent="0.2">
      <c r="A17" s="42" t="s">
        <v>545</v>
      </c>
      <c r="B17" s="49"/>
      <c r="C17" s="49"/>
      <c r="D17" s="49"/>
    </row>
    <row r="18" spans="1:4" x14ac:dyDescent="0.2">
      <c r="A18" s="41" t="s">
        <v>121</v>
      </c>
      <c r="B18" s="50">
        <v>45135</v>
      </c>
      <c r="C18" s="50"/>
      <c r="D18" s="50"/>
    </row>
    <row r="19" spans="1:4" x14ac:dyDescent="0.2">
      <c r="A19" s="41" t="s">
        <v>122</v>
      </c>
      <c r="B19" s="49"/>
      <c r="C19" s="49"/>
      <c r="D19" s="49"/>
    </row>
    <row r="20" spans="1:4" x14ac:dyDescent="0.2">
      <c r="A20" s="41" t="s">
        <v>123</v>
      </c>
      <c r="B20" s="49" t="s">
        <v>132</v>
      </c>
      <c r="C20" s="49"/>
      <c r="D20" s="49"/>
    </row>
    <row r="21" spans="1:4" x14ac:dyDescent="0.2">
      <c r="A21" s="41" t="s">
        <v>546</v>
      </c>
      <c r="B21" s="49" t="s">
        <v>46</v>
      </c>
      <c r="C21" s="49"/>
      <c r="D21" s="49"/>
    </row>
    <row r="23" spans="1:4" x14ac:dyDescent="0.2">
      <c r="A23" s="23" t="str">
        <f>HYPERLINK("#'Factor List'!A1", "Back to Factor List")</f>
        <v>Back to Factor List</v>
      </c>
      <c r="B23" s="23" t="str">
        <f>HYPERLINK("#'Assumptions'!A1", "Assumptions")</f>
        <v>Assumptions</v>
      </c>
    </row>
    <row r="26" spans="1:4" s="55" customFormat="1" ht="38.25" x14ac:dyDescent="0.2">
      <c r="A26" s="54" t="s">
        <v>174</v>
      </c>
      <c r="B26" s="54" t="s">
        <v>611</v>
      </c>
      <c r="C26" s="54" t="s">
        <v>609</v>
      </c>
      <c r="D26" s="54" t="s">
        <v>610</v>
      </c>
    </row>
    <row r="27" spans="1:4" x14ac:dyDescent="0.2">
      <c r="A27" s="44">
        <v>45</v>
      </c>
      <c r="B27" s="45"/>
      <c r="C27" s="45">
        <v>29.94</v>
      </c>
      <c r="D27" s="45"/>
    </row>
    <row r="28" spans="1:4" x14ac:dyDescent="0.2">
      <c r="A28" s="44">
        <v>46</v>
      </c>
      <c r="B28" s="45"/>
      <c r="C28" s="45">
        <v>29.43</v>
      </c>
      <c r="D28" s="45"/>
    </row>
    <row r="29" spans="1:4" x14ac:dyDescent="0.2">
      <c r="A29" s="44">
        <v>47</v>
      </c>
      <c r="B29" s="45"/>
      <c r="C29" s="45">
        <v>28.91</v>
      </c>
      <c r="D29" s="45"/>
    </row>
    <row r="30" spans="1:4" x14ac:dyDescent="0.2">
      <c r="A30" s="44">
        <v>48</v>
      </c>
      <c r="B30" s="45"/>
      <c r="C30" s="45">
        <v>28.39</v>
      </c>
      <c r="D30" s="45"/>
    </row>
    <row r="31" spans="1:4" x14ac:dyDescent="0.2">
      <c r="A31" s="44">
        <v>49</v>
      </c>
      <c r="B31" s="45"/>
      <c r="C31" s="45">
        <v>27.85</v>
      </c>
      <c r="D31" s="45"/>
    </row>
    <row r="32" spans="1:4" x14ac:dyDescent="0.2">
      <c r="A32" s="44">
        <v>50</v>
      </c>
      <c r="B32" s="45">
        <v>28.44</v>
      </c>
      <c r="C32" s="45">
        <v>27.31</v>
      </c>
      <c r="D32" s="45"/>
    </row>
    <row r="33" spans="1:4" x14ac:dyDescent="0.2">
      <c r="A33" s="44">
        <v>51</v>
      </c>
      <c r="B33" s="45">
        <v>27.9</v>
      </c>
      <c r="C33" s="45">
        <v>26.76</v>
      </c>
      <c r="D33" s="45"/>
    </row>
    <row r="34" spans="1:4" x14ac:dyDescent="0.2">
      <c r="A34" s="44">
        <v>52</v>
      </c>
      <c r="B34" s="45">
        <v>27.35</v>
      </c>
      <c r="C34" s="45">
        <v>26.2</v>
      </c>
      <c r="D34" s="45"/>
    </row>
    <row r="35" spans="1:4" x14ac:dyDescent="0.2">
      <c r="A35" s="44">
        <v>53</v>
      </c>
      <c r="B35" s="45">
        <v>26.8</v>
      </c>
      <c r="C35" s="45">
        <v>25.64</v>
      </c>
      <c r="D35" s="45"/>
    </row>
    <row r="36" spans="1:4" x14ac:dyDescent="0.2">
      <c r="A36" s="44">
        <v>54</v>
      </c>
      <c r="B36" s="45">
        <v>26.23</v>
      </c>
      <c r="C36" s="45">
        <v>25.06</v>
      </c>
      <c r="D36" s="45"/>
    </row>
    <row r="37" spans="1:4" x14ac:dyDescent="0.2">
      <c r="A37" s="44">
        <v>55</v>
      </c>
      <c r="B37" s="45">
        <v>25.66</v>
      </c>
      <c r="C37" s="45">
        <v>24.48</v>
      </c>
      <c r="D37" s="45">
        <v>24.48</v>
      </c>
    </row>
    <row r="38" spans="1:4" x14ac:dyDescent="0.2">
      <c r="A38" s="44">
        <v>56</v>
      </c>
      <c r="B38" s="45">
        <v>25.09</v>
      </c>
      <c r="C38" s="45">
        <v>23.9</v>
      </c>
      <c r="D38" s="45">
        <v>23.9</v>
      </c>
    </row>
    <row r="39" spans="1:4" x14ac:dyDescent="0.2">
      <c r="A39" s="44">
        <v>57</v>
      </c>
      <c r="B39" s="45">
        <v>24.5</v>
      </c>
      <c r="C39" s="45">
        <v>23.3</v>
      </c>
      <c r="D39" s="45">
        <v>23.3</v>
      </c>
    </row>
    <row r="40" spans="1:4" x14ac:dyDescent="0.2">
      <c r="A40" s="44">
        <v>58</v>
      </c>
      <c r="B40" s="45">
        <v>23.91</v>
      </c>
      <c r="C40" s="45">
        <v>22.7</v>
      </c>
      <c r="D40" s="45">
        <v>22.7</v>
      </c>
    </row>
    <row r="41" spans="1:4" x14ac:dyDescent="0.2">
      <c r="A41" s="44">
        <v>59</v>
      </c>
      <c r="B41" s="45">
        <v>23.31</v>
      </c>
      <c r="C41" s="45">
        <v>22.1</v>
      </c>
      <c r="D41" s="45">
        <v>22.1</v>
      </c>
    </row>
    <row r="42" spans="1:4" x14ac:dyDescent="0.2">
      <c r="A42" s="44">
        <v>60</v>
      </c>
      <c r="B42" s="45">
        <v>22.71</v>
      </c>
      <c r="C42" s="45">
        <v>21.49</v>
      </c>
      <c r="D42" s="45">
        <v>21.49</v>
      </c>
    </row>
    <row r="43" spans="1:4" x14ac:dyDescent="0.2">
      <c r="A43" s="44">
        <v>61</v>
      </c>
      <c r="B43" s="45">
        <v>22.09</v>
      </c>
      <c r="C43" s="45">
        <v>20.86</v>
      </c>
      <c r="D43" s="45">
        <v>20.86</v>
      </c>
    </row>
    <row r="44" spans="1:4" x14ac:dyDescent="0.2">
      <c r="A44" s="44">
        <v>62</v>
      </c>
      <c r="B44" s="45">
        <v>21.47</v>
      </c>
      <c r="C44" s="45">
        <v>20.239999999999998</v>
      </c>
      <c r="D44" s="45">
        <v>20.239999999999998</v>
      </c>
    </row>
    <row r="45" spans="1:4" x14ac:dyDescent="0.2">
      <c r="A45" s="44">
        <v>63</v>
      </c>
      <c r="B45" s="45">
        <v>20.85</v>
      </c>
      <c r="C45" s="45">
        <v>19.61</v>
      </c>
      <c r="D45" s="45">
        <v>19.61</v>
      </c>
    </row>
    <row r="46" spans="1:4" x14ac:dyDescent="0.2">
      <c r="A46" s="44">
        <v>64</v>
      </c>
      <c r="B46" s="45">
        <v>20.22</v>
      </c>
      <c r="C46" s="45">
        <v>18.98</v>
      </c>
      <c r="D46" s="45">
        <v>18.98</v>
      </c>
    </row>
    <row r="47" spans="1:4" x14ac:dyDescent="0.2">
      <c r="A47" s="44">
        <v>65</v>
      </c>
      <c r="B47" s="45">
        <v>19.579999999999998</v>
      </c>
      <c r="C47" s="45">
        <v>18.350000000000001</v>
      </c>
      <c r="D47" s="45">
        <v>18.350000000000001</v>
      </c>
    </row>
    <row r="48" spans="1:4" x14ac:dyDescent="0.2">
      <c r="A48" s="44">
        <v>66</v>
      </c>
      <c r="B48" s="45">
        <v>18.95</v>
      </c>
      <c r="C48" s="45">
        <v>17.72</v>
      </c>
      <c r="D48" s="45">
        <v>17.72</v>
      </c>
    </row>
    <row r="49" spans="1:4" x14ac:dyDescent="0.2">
      <c r="A49" s="44">
        <v>67</v>
      </c>
      <c r="B49" s="45">
        <v>18.309999999999999</v>
      </c>
      <c r="C49" s="45">
        <v>17.079999999999998</v>
      </c>
      <c r="D49" s="45">
        <v>17.079999999999998</v>
      </c>
    </row>
    <row r="50" spans="1:4" x14ac:dyDescent="0.2">
      <c r="A50" s="44">
        <v>68</v>
      </c>
      <c r="B50" s="45">
        <v>17.670000000000002</v>
      </c>
      <c r="C50" s="45">
        <v>16.440000000000001</v>
      </c>
      <c r="D50" s="45">
        <v>16.440000000000001</v>
      </c>
    </row>
    <row r="51" spans="1:4" x14ac:dyDescent="0.2">
      <c r="A51" s="44">
        <v>69</v>
      </c>
      <c r="B51" s="45">
        <v>17.03</v>
      </c>
      <c r="C51" s="45">
        <v>15.8</v>
      </c>
      <c r="D51" s="45">
        <v>15.8</v>
      </c>
    </row>
    <row r="52" spans="1:4" x14ac:dyDescent="0.2">
      <c r="A52" s="44">
        <v>70</v>
      </c>
      <c r="B52" s="45">
        <v>16.329999999999998</v>
      </c>
      <c r="C52" s="45">
        <v>15.16</v>
      </c>
      <c r="D52" s="45">
        <v>15.16</v>
      </c>
    </row>
    <row r="53" spans="1:4" x14ac:dyDescent="0.2">
      <c r="A53" s="44">
        <v>71</v>
      </c>
      <c r="B53" s="45">
        <v>15.68</v>
      </c>
      <c r="C53" s="45">
        <v>14.52</v>
      </c>
      <c r="D53" s="45">
        <v>14.52</v>
      </c>
    </row>
    <row r="54" spans="1:4" x14ac:dyDescent="0.2">
      <c r="A54" s="44">
        <v>72</v>
      </c>
      <c r="B54" s="45">
        <v>15.04</v>
      </c>
      <c r="C54" s="45">
        <v>13.88</v>
      </c>
      <c r="D54" s="45">
        <v>13.88</v>
      </c>
    </row>
    <row r="55" spans="1:4" x14ac:dyDescent="0.2">
      <c r="A55" s="44">
        <v>73</v>
      </c>
      <c r="B55" s="45">
        <v>14.4</v>
      </c>
      <c r="C55" s="45">
        <v>13.25</v>
      </c>
      <c r="D55" s="45">
        <v>13.25</v>
      </c>
    </row>
    <row r="56" spans="1:4" x14ac:dyDescent="0.2">
      <c r="A56" s="44">
        <v>74</v>
      </c>
      <c r="B56" s="45">
        <v>13.76</v>
      </c>
      <c r="C56" s="45">
        <v>12.62</v>
      </c>
      <c r="D56" s="45">
        <v>12.62</v>
      </c>
    </row>
    <row r="57" spans="1:4" x14ac:dyDescent="0.2">
      <c r="A57" s="44">
        <v>75</v>
      </c>
      <c r="B57" s="45">
        <v>13.02</v>
      </c>
      <c r="C57" s="45">
        <v>12</v>
      </c>
      <c r="D57" s="45">
        <v>12</v>
      </c>
    </row>
    <row r="58" spans="1:4" x14ac:dyDescent="0.2">
      <c r="A58" s="44">
        <v>76</v>
      </c>
      <c r="B58" s="45">
        <v>12.39</v>
      </c>
      <c r="C58" s="45">
        <v>11.39</v>
      </c>
      <c r="D58" s="45">
        <v>11.39</v>
      </c>
    </row>
    <row r="59" spans="1:4" x14ac:dyDescent="0.2">
      <c r="A59" s="44">
        <v>77</v>
      </c>
      <c r="B59" s="45">
        <v>11.77</v>
      </c>
      <c r="C59" s="45">
        <v>10.78</v>
      </c>
      <c r="D59" s="45">
        <v>10.78</v>
      </c>
    </row>
    <row r="60" spans="1:4" x14ac:dyDescent="0.2">
      <c r="A60" s="44">
        <v>78</v>
      </c>
      <c r="B60" s="45">
        <v>11.16</v>
      </c>
      <c r="C60" s="45">
        <v>10.19</v>
      </c>
      <c r="D60" s="45">
        <v>10.19</v>
      </c>
    </row>
    <row r="61" spans="1:4" x14ac:dyDescent="0.2">
      <c r="A61" s="44">
        <v>79</v>
      </c>
      <c r="B61" s="45">
        <v>10.56</v>
      </c>
      <c r="C61" s="45">
        <v>9.61</v>
      </c>
      <c r="D61" s="45">
        <v>9.61</v>
      </c>
    </row>
    <row r="62" spans="1:4" x14ac:dyDescent="0.2">
      <c r="A62" s="44">
        <v>80</v>
      </c>
      <c r="B62" s="45">
        <v>9.82</v>
      </c>
      <c r="C62" s="45">
        <v>9.0399999999999991</v>
      </c>
      <c r="D62" s="45">
        <v>9.0399999999999991</v>
      </c>
    </row>
    <row r="63" spans="1:4" x14ac:dyDescent="0.2">
      <c r="A63" s="44">
        <v>81</v>
      </c>
      <c r="B63" s="45">
        <v>9.25</v>
      </c>
      <c r="C63" s="45">
        <v>8.49</v>
      </c>
      <c r="D63" s="45">
        <v>8.49</v>
      </c>
    </row>
    <row r="64" spans="1:4" x14ac:dyDescent="0.2">
      <c r="A64" s="44">
        <v>82</v>
      </c>
      <c r="B64" s="45">
        <v>8.6999999999999993</v>
      </c>
      <c r="C64" s="45">
        <v>7.96</v>
      </c>
      <c r="D64" s="45">
        <v>7.96</v>
      </c>
    </row>
    <row r="65" spans="1:4" x14ac:dyDescent="0.2">
      <c r="A65" s="44">
        <v>83</v>
      </c>
      <c r="B65" s="45">
        <v>8.16</v>
      </c>
      <c r="C65" s="45">
        <v>7.45</v>
      </c>
      <c r="D65" s="45">
        <v>7.45</v>
      </c>
    </row>
    <row r="66" spans="1:4" x14ac:dyDescent="0.2">
      <c r="A66" s="44">
        <v>84</v>
      </c>
      <c r="B66" s="45">
        <v>7.65</v>
      </c>
      <c r="C66" s="45">
        <v>6.96</v>
      </c>
      <c r="D66" s="45">
        <v>6.96</v>
      </c>
    </row>
    <row r="67" spans="1:4" x14ac:dyDescent="0.2">
      <c r="A67" s="44">
        <v>85</v>
      </c>
      <c r="B67" s="45">
        <v>7.01</v>
      </c>
      <c r="C67" s="45">
        <v>6.49</v>
      </c>
      <c r="D67" s="45">
        <v>6.49</v>
      </c>
    </row>
    <row r="68" spans="1:4" x14ac:dyDescent="0.2">
      <c r="A68" s="44">
        <v>86</v>
      </c>
      <c r="B68" s="45">
        <v>6.53</v>
      </c>
      <c r="C68" s="45">
        <v>6.03</v>
      </c>
      <c r="D68" s="45">
        <v>6.03</v>
      </c>
    </row>
    <row r="69" spans="1:4" x14ac:dyDescent="0.2">
      <c r="A69" s="44">
        <v>87</v>
      </c>
      <c r="B69" s="45">
        <v>6.08</v>
      </c>
      <c r="C69" s="45">
        <v>5.6</v>
      </c>
      <c r="D69" s="45">
        <v>5.6</v>
      </c>
    </row>
    <row r="70" spans="1:4" x14ac:dyDescent="0.2">
      <c r="A70" s="44">
        <v>88</v>
      </c>
      <c r="B70" s="45">
        <v>5.65</v>
      </c>
      <c r="C70" s="45">
        <v>5.19</v>
      </c>
      <c r="D70" s="45">
        <v>5.19</v>
      </c>
    </row>
    <row r="71" spans="1:4" x14ac:dyDescent="0.2">
      <c r="A71" s="44">
        <v>89</v>
      </c>
      <c r="B71" s="45">
        <v>5.24</v>
      </c>
      <c r="C71" s="45">
        <v>4.8099999999999996</v>
      </c>
      <c r="D71" s="45">
        <v>4.8099999999999996</v>
      </c>
    </row>
    <row r="72" spans="1:4" x14ac:dyDescent="0.2">
      <c r="A72" s="44">
        <v>90</v>
      </c>
      <c r="B72" s="45">
        <v>4.72</v>
      </c>
      <c r="C72" s="45">
        <v>4.4400000000000004</v>
      </c>
      <c r="D72" s="45">
        <v>4.4400000000000004</v>
      </c>
    </row>
  </sheetData>
  <sheetProtection algorithmName="SHA-512" hashValue="7NoCyVPUc3/oNe8coYdsjeh2xj2tgk4lZWxiOkO3qQQ40rHvuXLTecTOVmOc0CWLMnCvtA/hUsxpXMpgavaHcQ==" saltValue="fcU4o0gmrC3Xljcn3zlH5Q==" spinCount="100000" sheet="1" objects="1" scenarios="1"/>
  <conditionalFormatting sqref="A6:A21">
    <cfRule type="expression" dxfId="623" priority="1" stopIfTrue="1">
      <formula>MOD(ROW(),2)=0</formula>
    </cfRule>
    <cfRule type="expression" dxfId="622" priority="2" stopIfTrue="1">
      <formula>MOD(ROW(),2)&lt;&gt;0</formula>
    </cfRule>
  </conditionalFormatting>
  <conditionalFormatting sqref="A26:A72">
    <cfRule type="expression" dxfId="621" priority="5" stopIfTrue="1">
      <formula>MOD(ROW(),2)=0</formula>
    </cfRule>
    <cfRule type="expression" dxfId="620" priority="6" stopIfTrue="1">
      <formula>MOD(ROW(),2)&lt;&gt;0</formula>
    </cfRule>
  </conditionalFormatting>
  <conditionalFormatting sqref="B6:D21">
    <cfRule type="expression" dxfId="619" priority="3" stopIfTrue="1">
      <formula>MOD(ROW(),2)=0</formula>
    </cfRule>
    <cfRule type="expression" dxfId="618" priority="4" stopIfTrue="1">
      <formula>MOD(ROW(),2)&lt;&gt;0</formula>
    </cfRule>
  </conditionalFormatting>
  <conditionalFormatting sqref="B26:D72">
    <cfRule type="expression" dxfId="617" priority="7" stopIfTrue="1">
      <formula>MOD(ROW(),2)=0</formula>
    </cfRule>
    <cfRule type="expression" dxfId="616" priority="8" stopIfTrue="1">
      <formula>MOD(ROW(),2)&lt;&gt;0</formula>
    </cfRule>
  </conditionalFormatting>
  <pageMargins left="0.7" right="0.7" top="0.75" bottom="0.75" header="0.3" footer="0.3"/>
  <tableParts count="1">
    <tablePart r:id="rId1"/>
  </tablePart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44CAE0-4096-41E0-9994-1345286B46FF}">
  <sheetPr codeName="Sheet55"/>
  <dimension ref="A1:D72"/>
  <sheetViews>
    <sheetView showGridLines="0" workbookViewId="0">
      <selection activeCell="A6" sqref="A6"/>
    </sheetView>
  </sheetViews>
  <sheetFormatPr defaultRowHeight="12.75" x14ac:dyDescent="0.2"/>
  <cols>
    <col min="1" max="1" width="31.5703125" customWidth="1"/>
    <col min="2" max="4" width="22.5703125" customWidth="1"/>
  </cols>
  <sheetData>
    <row r="1" spans="1:4" s="1" customFormat="1" ht="20.25" x14ac:dyDescent="0.3">
      <c r="A1" s="2" t="s">
        <v>0</v>
      </c>
    </row>
    <row r="2" spans="1:4" s="1" customFormat="1" ht="15.75" x14ac:dyDescent="0.25">
      <c r="A2" s="30" t="s">
        <v>1</v>
      </c>
      <c r="B2" s="3" t="str">
        <f>wb_title</f>
        <v>PCSPS_EW - Consolidated Factor Spreadsheet</v>
      </c>
    </row>
    <row r="3" spans="1:4" s="1" customFormat="1" ht="15.75" x14ac:dyDescent="0.25">
      <c r="A3" s="30" t="s">
        <v>2</v>
      </c>
      <c r="B3" s="3" t="str">
        <f>TABLE_FACTOR_TYPE_1 &amp; " - x-" &amp; TABLE_SERIES_NUMBER_1</f>
        <v>Triv Comm - x-503</v>
      </c>
    </row>
    <row r="6" spans="1:4" x14ac:dyDescent="0.2">
      <c r="A6" s="41" t="s">
        <v>540</v>
      </c>
      <c r="B6" s="49" t="s">
        <v>541</v>
      </c>
      <c r="C6" s="49"/>
      <c r="D6" s="49"/>
    </row>
    <row r="7" spans="1:4" x14ac:dyDescent="0.2">
      <c r="A7" s="41" t="s">
        <v>542</v>
      </c>
      <c r="B7" s="49" t="s">
        <v>32</v>
      </c>
      <c r="C7" s="49"/>
      <c r="D7" s="49"/>
    </row>
    <row r="8" spans="1:4" x14ac:dyDescent="0.2">
      <c r="A8" s="41" t="s">
        <v>112</v>
      </c>
      <c r="B8" s="49" t="s">
        <v>303</v>
      </c>
      <c r="C8" s="49"/>
      <c r="D8" s="49"/>
    </row>
    <row r="9" spans="1:4" x14ac:dyDescent="0.2">
      <c r="A9" s="41" t="s">
        <v>113</v>
      </c>
      <c r="B9" s="49" t="s">
        <v>296</v>
      </c>
      <c r="C9" s="49"/>
      <c r="D9" s="49"/>
    </row>
    <row r="10" spans="1:4" ht="25.5" x14ac:dyDescent="0.2">
      <c r="A10" s="41" t="s">
        <v>6</v>
      </c>
      <c r="B10" s="49" t="s">
        <v>304</v>
      </c>
      <c r="C10" s="49"/>
      <c r="D10" s="49"/>
    </row>
    <row r="11" spans="1:4" x14ac:dyDescent="0.2">
      <c r="A11" s="41" t="s">
        <v>114</v>
      </c>
      <c r="B11" s="49" t="s">
        <v>165</v>
      </c>
      <c r="C11" s="49"/>
      <c r="D11" s="49"/>
    </row>
    <row r="12" spans="1:4" x14ac:dyDescent="0.2">
      <c r="A12" s="41" t="s">
        <v>115</v>
      </c>
      <c r="B12" s="49" t="s">
        <v>174</v>
      </c>
      <c r="C12" s="49"/>
      <c r="D12" s="49"/>
    </row>
    <row r="13" spans="1:4" x14ac:dyDescent="0.2">
      <c r="A13" s="41" t="s">
        <v>543</v>
      </c>
      <c r="B13" s="49">
        <v>1</v>
      </c>
      <c r="C13" s="49"/>
      <c r="D13" s="49"/>
    </row>
    <row r="14" spans="1:4" x14ac:dyDescent="0.2">
      <c r="A14" s="41" t="s">
        <v>117</v>
      </c>
      <c r="B14" s="49">
        <v>503</v>
      </c>
      <c r="C14" s="49"/>
      <c r="D14" s="49"/>
    </row>
    <row r="15" spans="1:4" x14ac:dyDescent="0.2">
      <c r="A15" s="41" t="s">
        <v>544</v>
      </c>
      <c r="B15" s="49" t="s">
        <v>305</v>
      </c>
      <c r="C15" s="49"/>
      <c r="D15" s="49"/>
    </row>
    <row r="16" spans="1:4" x14ac:dyDescent="0.2">
      <c r="A16" s="41" t="s">
        <v>119</v>
      </c>
      <c r="B16" s="49" t="s">
        <v>306</v>
      </c>
      <c r="C16" s="49"/>
      <c r="D16" s="49"/>
    </row>
    <row r="17" spans="1:4" x14ac:dyDescent="0.2">
      <c r="A17" s="42" t="s">
        <v>545</v>
      </c>
      <c r="B17" s="49"/>
      <c r="C17" s="49"/>
      <c r="D17" s="49"/>
    </row>
    <row r="18" spans="1:4" x14ac:dyDescent="0.2">
      <c r="A18" s="41" t="s">
        <v>121</v>
      </c>
      <c r="B18" s="50">
        <v>45135</v>
      </c>
      <c r="C18" s="50"/>
      <c r="D18" s="50"/>
    </row>
    <row r="19" spans="1:4" x14ac:dyDescent="0.2">
      <c r="A19" s="41" t="s">
        <v>122</v>
      </c>
      <c r="B19" s="49"/>
      <c r="C19" s="49"/>
      <c r="D19" s="49"/>
    </row>
    <row r="20" spans="1:4" x14ac:dyDescent="0.2">
      <c r="A20" s="41" t="s">
        <v>123</v>
      </c>
      <c r="B20" s="49" t="s">
        <v>132</v>
      </c>
      <c r="C20" s="49"/>
      <c r="D20" s="49"/>
    </row>
    <row r="21" spans="1:4" x14ac:dyDescent="0.2">
      <c r="A21" s="41" t="s">
        <v>546</v>
      </c>
      <c r="B21" s="49" t="s">
        <v>46</v>
      </c>
      <c r="C21" s="49"/>
      <c r="D21" s="49"/>
    </row>
    <row r="23" spans="1:4" x14ac:dyDescent="0.2">
      <c r="A23" s="23" t="str">
        <f>HYPERLINK("#'Factor List'!A1", "Back to Factor List")</f>
        <v>Back to Factor List</v>
      </c>
      <c r="B23" s="23" t="str">
        <f>HYPERLINK("#'Assumptions'!A1", "Assumptions")</f>
        <v>Assumptions</v>
      </c>
    </row>
    <row r="26" spans="1:4" s="55" customFormat="1" ht="38.25" x14ac:dyDescent="0.2">
      <c r="A26" s="54" t="s">
        <v>174</v>
      </c>
      <c r="B26" s="54" t="s">
        <v>611</v>
      </c>
      <c r="C26" s="54" t="s">
        <v>609</v>
      </c>
      <c r="D26" s="54" t="s">
        <v>610</v>
      </c>
    </row>
    <row r="27" spans="1:4" x14ac:dyDescent="0.2">
      <c r="A27" s="44">
        <v>45</v>
      </c>
      <c r="B27" s="45"/>
      <c r="C27" s="45">
        <v>29.96</v>
      </c>
      <c r="D27" s="45"/>
    </row>
    <row r="28" spans="1:4" x14ac:dyDescent="0.2">
      <c r="A28" s="44">
        <v>46</v>
      </c>
      <c r="B28" s="45"/>
      <c r="C28" s="45">
        <v>29.45</v>
      </c>
      <c r="D28" s="45"/>
    </row>
    <row r="29" spans="1:4" x14ac:dyDescent="0.2">
      <c r="A29" s="44">
        <v>47</v>
      </c>
      <c r="B29" s="45"/>
      <c r="C29" s="45">
        <v>28.93</v>
      </c>
      <c r="D29" s="45"/>
    </row>
    <row r="30" spans="1:4" x14ac:dyDescent="0.2">
      <c r="A30" s="44">
        <v>48</v>
      </c>
      <c r="B30" s="45"/>
      <c r="C30" s="45">
        <v>28.4</v>
      </c>
      <c r="D30" s="45"/>
    </row>
    <row r="31" spans="1:4" x14ac:dyDescent="0.2">
      <c r="A31" s="44">
        <v>49</v>
      </c>
      <c r="B31" s="45"/>
      <c r="C31" s="45">
        <v>27.87</v>
      </c>
      <c r="D31" s="45"/>
    </row>
    <row r="32" spans="1:4" x14ac:dyDescent="0.2">
      <c r="A32" s="44">
        <v>50</v>
      </c>
      <c r="B32" s="45">
        <v>28.22</v>
      </c>
      <c r="C32" s="45">
        <v>27.33</v>
      </c>
      <c r="D32" s="45"/>
    </row>
    <row r="33" spans="1:4" x14ac:dyDescent="0.2">
      <c r="A33" s="44">
        <v>51</v>
      </c>
      <c r="B33" s="45">
        <v>27.68</v>
      </c>
      <c r="C33" s="45">
        <v>26.78</v>
      </c>
      <c r="D33" s="45"/>
    </row>
    <row r="34" spans="1:4" x14ac:dyDescent="0.2">
      <c r="A34" s="44">
        <v>52</v>
      </c>
      <c r="B34" s="45">
        <v>27.13</v>
      </c>
      <c r="C34" s="45">
        <v>26.22</v>
      </c>
      <c r="D34" s="45"/>
    </row>
    <row r="35" spans="1:4" x14ac:dyDescent="0.2">
      <c r="A35" s="44">
        <v>53</v>
      </c>
      <c r="B35" s="45">
        <v>26.57</v>
      </c>
      <c r="C35" s="45">
        <v>25.66</v>
      </c>
      <c r="D35" s="45"/>
    </row>
    <row r="36" spans="1:4" x14ac:dyDescent="0.2">
      <c r="A36" s="44">
        <v>54</v>
      </c>
      <c r="B36" s="45">
        <v>26.01</v>
      </c>
      <c r="C36" s="45">
        <v>25.09</v>
      </c>
      <c r="D36" s="45"/>
    </row>
    <row r="37" spans="1:4" x14ac:dyDescent="0.2">
      <c r="A37" s="44">
        <v>55</v>
      </c>
      <c r="B37" s="45">
        <v>25.44</v>
      </c>
      <c r="C37" s="45">
        <v>24.51</v>
      </c>
      <c r="D37" s="45">
        <v>24.51</v>
      </c>
    </row>
    <row r="38" spans="1:4" x14ac:dyDescent="0.2">
      <c r="A38" s="44">
        <v>56</v>
      </c>
      <c r="B38" s="45">
        <v>24.86</v>
      </c>
      <c r="C38" s="45">
        <v>23.93</v>
      </c>
      <c r="D38" s="45">
        <v>23.93</v>
      </c>
    </row>
    <row r="39" spans="1:4" x14ac:dyDescent="0.2">
      <c r="A39" s="44">
        <v>57</v>
      </c>
      <c r="B39" s="45">
        <v>24.28</v>
      </c>
      <c r="C39" s="45">
        <v>23.34</v>
      </c>
      <c r="D39" s="45">
        <v>23.34</v>
      </c>
    </row>
    <row r="40" spans="1:4" x14ac:dyDescent="0.2">
      <c r="A40" s="44">
        <v>58</v>
      </c>
      <c r="B40" s="45">
        <v>23.69</v>
      </c>
      <c r="C40" s="45">
        <v>22.74</v>
      </c>
      <c r="D40" s="45">
        <v>22.74</v>
      </c>
    </row>
    <row r="41" spans="1:4" x14ac:dyDescent="0.2">
      <c r="A41" s="44">
        <v>59</v>
      </c>
      <c r="B41" s="45">
        <v>23.09</v>
      </c>
      <c r="C41" s="45">
        <v>22.14</v>
      </c>
      <c r="D41" s="45">
        <v>22.14</v>
      </c>
    </row>
    <row r="42" spans="1:4" x14ac:dyDescent="0.2">
      <c r="A42" s="44">
        <v>60</v>
      </c>
      <c r="B42" s="45">
        <v>22.49</v>
      </c>
      <c r="C42" s="45">
        <v>21.53</v>
      </c>
      <c r="D42" s="45">
        <v>21.53</v>
      </c>
    </row>
    <row r="43" spans="1:4" x14ac:dyDescent="0.2">
      <c r="A43" s="44">
        <v>61</v>
      </c>
      <c r="B43" s="45">
        <v>21.89</v>
      </c>
      <c r="C43" s="45">
        <v>20.92</v>
      </c>
      <c r="D43" s="45">
        <v>20.92</v>
      </c>
    </row>
    <row r="44" spans="1:4" x14ac:dyDescent="0.2">
      <c r="A44" s="44">
        <v>62</v>
      </c>
      <c r="B44" s="45">
        <v>21.27</v>
      </c>
      <c r="C44" s="45">
        <v>20.3</v>
      </c>
      <c r="D44" s="45">
        <v>20.3</v>
      </c>
    </row>
    <row r="45" spans="1:4" x14ac:dyDescent="0.2">
      <c r="A45" s="44">
        <v>63</v>
      </c>
      <c r="B45" s="45">
        <v>20.66</v>
      </c>
      <c r="C45" s="45">
        <v>19.68</v>
      </c>
      <c r="D45" s="45">
        <v>19.68</v>
      </c>
    </row>
    <row r="46" spans="1:4" x14ac:dyDescent="0.2">
      <c r="A46" s="44">
        <v>64</v>
      </c>
      <c r="B46" s="45">
        <v>20.04</v>
      </c>
      <c r="C46" s="45">
        <v>19.059999999999999</v>
      </c>
      <c r="D46" s="45">
        <v>19.059999999999999</v>
      </c>
    </row>
    <row r="47" spans="1:4" x14ac:dyDescent="0.2">
      <c r="A47" s="44">
        <v>65</v>
      </c>
      <c r="B47" s="45">
        <v>19.39</v>
      </c>
      <c r="C47" s="45">
        <v>18.440000000000001</v>
      </c>
      <c r="D47" s="45">
        <v>18.440000000000001</v>
      </c>
    </row>
    <row r="48" spans="1:4" x14ac:dyDescent="0.2">
      <c r="A48" s="44">
        <v>66</v>
      </c>
      <c r="B48" s="45">
        <v>18.73</v>
      </c>
      <c r="C48" s="45">
        <v>17.78</v>
      </c>
      <c r="D48" s="45">
        <v>17.78</v>
      </c>
    </row>
    <row r="49" spans="1:4" x14ac:dyDescent="0.2">
      <c r="A49" s="44">
        <v>67</v>
      </c>
      <c r="B49" s="45">
        <v>18.07</v>
      </c>
      <c r="C49" s="45">
        <v>17.12</v>
      </c>
      <c r="D49" s="45">
        <v>17.12</v>
      </c>
    </row>
    <row r="50" spans="1:4" x14ac:dyDescent="0.2">
      <c r="A50" s="44">
        <v>68</v>
      </c>
      <c r="B50" s="45">
        <v>17.41</v>
      </c>
      <c r="C50" s="45">
        <v>16.46</v>
      </c>
      <c r="D50" s="45">
        <v>16.46</v>
      </c>
    </row>
    <row r="51" spans="1:4" x14ac:dyDescent="0.2">
      <c r="A51" s="44">
        <v>69</v>
      </c>
      <c r="B51" s="45">
        <v>16.760000000000002</v>
      </c>
      <c r="C51" s="45">
        <v>15.81</v>
      </c>
      <c r="D51" s="45">
        <v>15.81</v>
      </c>
    </row>
    <row r="52" spans="1:4" x14ac:dyDescent="0.2">
      <c r="A52" s="44">
        <v>70</v>
      </c>
      <c r="B52" s="45">
        <v>16.059999999999999</v>
      </c>
      <c r="C52" s="45">
        <v>15.16</v>
      </c>
      <c r="D52" s="45">
        <v>15.16</v>
      </c>
    </row>
    <row r="53" spans="1:4" x14ac:dyDescent="0.2">
      <c r="A53" s="44">
        <v>71</v>
      </c>
      <c r="B53" s="45">
        <v>15.42</v>
      </c>
      <c r="C53" s="45">
        <v>14.52</v>
      </c>
      <c r="D53" s="45">
        <v>14.52</v>
      </c>
    </row>
    <row r="54" spans="1:4" x14ac:dyDescent="0.2">
      <c r="A54" s="44">
        <v>72</v>
      </c>
      <c r="B54" s="45">
        <v>14.77</v>
      </c>
      <c r="C54" s="45">
        <v>13.88</v>
      </c>
      <c r="D54" s="45">
        <v>13.88</v>
      </c>
    </row>
    <row r="55" spans="1:4" x14ac:dyDescent="0.2">
      <c r="A55" s="44">
        <v>73</v>
      </c>
      <c r="B55" s="45">
        <v>14.14</v>
      </c>
      <c r="C55" s="45">
        <v>13.25</v>
      </c>
      <c r="D55" s="45">
        <v>13.25</v>
      </c>
    </row>
    <row r="56" spans="1:4" x14ac:dyDescent="0.2">
      <c r="A56" s="44">
        <v>74</v>
      </c>
      <c r="B56" s="45">
        <v>13.5</v>
      </c>
      <c r="C56" s="45">
        <v>12.62</v>
      </c>
      <c r="D56" s="45">
        <v>12.62</v>
      </c>
    </row>
    <row r="57" spans="1:4" x14ac:dyDescent="0.2">
      <c r="A57" s="44">
        <v>75</v>
      </c>
      <c r="B57" s="45">
        <v>12.78</v>
      </c>
      <c r="C57" s="45">
        <v>12</v>
      </c>
      <c r="D57" s="45">
        <v>12</v>
      </c>
    </row>
    <row r="58" spans="1:4" x14ac:dyDescent="0.2">
      <c r="A58" s="44">
        <v>76</v>
      </c>
      <c r="B58" s="45">
        <v>12.15</v>
      </c>
      <c r="C58" s="45">
        <v>11.39</v>
      </c>
      <c r="D58" s="45">
        <v>11.39</v>
      </c>
    </row>
    <row r="59" spans="1:4" x14ac:dyDescent="0.2">
      <c r="A59" s="44">
        <v>77</v>
      </c>
      <c r="B59" s="45">
        <v>11.54</v>
      </c>
      <c r="C59" s="45">
        <v>10.78</v>
      </c>
      <c r="D59" s="45">
        <v>10.78</v>
      </c>
    </row>
    <row r="60" spans="1:4" x14ac:dyDescent="0.2">
      <c r="A60" s="44">
        <v>78</v>
      </c>
      <c r="B60" s="45">
        <v>10.93</v>
      </c>
      <c r="C60" s="45">
        <v>10.19</v>
      </c>
      <c r="D60" s="45">
        <v>10.19</v>
      </c>
    </row>
    <row r="61" spans="1:4" x14ac:dyDescent="0.2">
      <c r="A61" s="44">
        <v>79</v>
      </c>
      <c r="B61" s="45">
        <v>10.33</v>
      </c>
      <c r="C61" s="45">
        <v>9.61</v>
      </c>
      <c r="D61" s="45">
        <v>9.61</v>
      </c>
    </row>
    <row r="62" spans="1:4" x14ac:dyDescent="0.2">
      <c r="A62" s="44">
        <v>80</v>
      </c>
      <c r="B62" s="45">
        <v>9.64</v>
      </c>
      <c r="C62" s="45">
        <v>9.0399999999999991</v>
      </c>
      <c r="D62" s="45">
        <v>9.0399999999999991</v>
      </c>
    </row>
    <row r="63" spans="1:4" x14ac:dyDescent="0.2">
      <c r="A63" s="44">
        <v>81</v>
      </c>
      <c r="B63" s="45">
        <v>9.07</v>
      </c>
      <c r="C63" s="45">
        <v>8.49</v>
      </c>
      <c r="D63" s="45">
        <v>8.49</v>
      </c>
    </row>
    <row r="64" spans="1:4" x14ac:dyDescent="0.2">
      <c r="A64" s="44">
        <v>82</v>
      </c>
      <c r="B64" s="45">
        <v>8.52</v>
      </c>
      <c r="C64" s="45">
        <v>7.96</v>
      </c>
      <c r="D64" s="45">
        <v>7.96</v>
      </c>
    </row>
    <row r="65" spans="1:4" x14ac:dyDescent="0.2">
      <c r="A65" s="44">
        <v>83</v>
      </c>
      <c r="B65" s="45">
        <v>7.99</v>
      </c>
      <c r="C65" s="45">
        <v>7.45</v>
      </c>
      <c r="D65" s="45">
        <v>7.45</v>
      </c>
    </row>
    <row r="66" spans="1:4" x14ac:dyDescent="0.2">
      <c r="A66" s="44">
        <v>84</v>
      </c>
      <c r="B66" s="45">
        <v>7.48</v>
      </c>
      <c r="C66" s="45">
        <v>6.96</v>
      </c>
      <c r="D66" s="45">
        <v>6.96</v>
      </c>
    </row>
    <row r="67" spans="1:4" x14ac:dyDescent="0.2">
      <c r="A67" s="44">
        <v>85</v>
      </c>
      <c r="B67" s="45">
        <v>6.88</v>
      </c>
      <c r="C67" s="45">
        <v>6.49</v>
      </c>
      <c r="D67" s="45">
        <v>6.49</v>
      </c>
    </row>
    <row r="68" spans="1:4" x14ac:dyDescent="0.2">
      <c r="A68" s="44">
        <v>86</v>
      </c>
      <c r="B68" s="45">
        <v>6.41</v>
      </c>
      <c r="C68" s="45">
        <v>6.03</v>
      </c>
      <c r="D68" s="45">
        <v>6.03</v>
      </c>
    </row>
    <row r="69" spans="1:4" x14ac:dyDescent="0.2">
      <c r="A69" s="44">
        <v>87</v>
      </c>
      <c r="B69" s="45">
        <v>5.96</v>
      </c>
      <c r="C69" s="45">
        <v>5.6</v>
      </c>
      <c r="D69" s="45">
        <v>5.6</v>
      </c>
    </row>
    <row r="70" spans="1:4" x14ac:dyDescent="0.2">
      <c r="A70" s="44">
        <v>88</v>
      </c>
      <c r="B70" s="45">
        <v>5.54</v>
      </c>
      <c r="C70" s="45">
        <v>5.19</v>
      </c>
      <c r="D70" s="45">
        <v>5.19</v>
      </c>
    </row>
    <row r="71" spans="1:4" x14ac:dyDescent="0.2">
      <c r="A71" s="44">
        <v>89</v>
      </c>
      <c r="B71" s="45">
        <v>5.14</v>
      </c>
      <c r="C71" s="45">
        <v>4.8099999999999996</v>
      </c>
      <c r="D71" s="45">
        <v>4.8099999999999996</v>
      </c>
    </row>
    <row r="72" spans="1:4" x14ac:dyDescent="0.2">
      <c r="A72" s="44">
        <v>90</v>
      </c>
      <c r="B72" s="45">
        <v>4.6500000000000004</v>
      </c>
      <c r="C72" s="45">
        <v>4.4400000000000004</v>
      </c>
      <c r="D72" s="45">
        <v>4.4400000000000004</v>
      </c>
    </row>
  </sheetData>
  <sheetProtection algorithmName="SHA-512" hashValue="t0RvfhkmKxvrqzLm35nRIcQQc7Jnejo7V4J82E8tytuM44yk7ZWyFb1cUvXuOquujo3X7uZgTlD+w8AnkUbFkw==" saltValue="B16/7wD4Qad/bNCyVKX+pw==" spinCount="100000" sheet="1" objects="1" scenarios="1"/>
  <conditionalFormatting sqref="A6:A21">
    <cfRule type="expression" dxfId="615" priority="1" stopIfTrue="1">
      <formula>MOD(ROW(),2)=0</formula>
    </cfRule>
    <cfRule type="expression" dxfId="614" priority="2" stopIfTrue="1">
      <formula>MOD(ROW(),2)&lt;&gt;0</formula>
    </cfRule>
  </conditionalFormatting>
  <conditionalFormatting sqref="A26:A72">
    <cfRule type="expression" dxfId="613" priority="5" stopIfTrue="1">
      <formula>MOD(ROW(),2)=0</formula>
    </cfRule>
    <cfRule type="expression" dxfId="612" priority="6" stopIfTrue="1">
      <formula>MOD(ROW(),2)&lt;&gt;0</formula>
    </cfRule>
  </conditionalFormatting>
  <conditionalFormatting sqref="B6:D21">
    <cfRule type="expression" dxfId="611" priority="3" stopIfTrue="1">
      <formula>MOD(ROW(),2)=0</formula>
    </cfRule>
    <cfRule type="expression" dxfId="610" priority="4" stopIfTrue="1">
      <formula>MOD(ROW(),2)&lt;&gt;0</formula>
    </cfRule>
  </conditionalFormatting>
  <conditionalFormatting sqref="B26:D72">
    <cfRule type="expression" dxfId="609" priority="7" stopIfTrue="1">
      <formula>MOD(ROW(),2)=0</formula>
    </cfRule>
    <cfRule type="expression" dxfId="608" priority="8" stopIfTrue="1">
      <formula>MOD(ROW(),2)&lt;&gt;0</formula>
    </cfRule>
  </conditionalFormatting>
  <pageMargins left="0.7" right="0.7" top="0.75" bottom="0.75" header="0.3" footer="0.3"/>
  <tableParts count="1">
    <tablePart r:id="rId1"/>
  </tablePart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D4534-91F5-416B-BA1D-84B86DD16656}">
  <sheetPr codeName="Sheet56"/>
  <dimension ref="A1:E77"/>
  <sheetViews>
    <sheetView showGridLines="0" workbookViewId="0">
      <selection activeCell="A6" sqref="A6"/>
    </sheetView>
  </sheetViews>
  <sheetFormatPr defaultRowHeight="12.75" x14ac:dyDescent="0.2"/>
  <cols>
    <col min="1" max="1" width="42.28515625" customWidth="1"/>
    <col min="2" max="2" width="22.5703125" customWidth="1"/>
    <col min="3" max="3" width="23.7109375" customWidth="1"/>
    <col min="4" max="5" width="22.5703125" customWidth="1"/>
  </cols>
  <sheetData>
    <row r="1" spans="1:5" s="1" customFormat="1" ht="20.25" x14ac:dyDescent="0.3">
      <c r="A1" s="2" t="s">
        <v>0</v>
      </c>
    </row>
    <row r="2" spans="1:5" s="1" customFormat="1" ht="15.75" x14ac:dyDescent="0.25">
      <c r="A2" s="30" t="s">
        <v>1</v>
      </c>
      <c r="B2" s="3" t="str">
        <f>wb_title</f>
        <v>PCSPS_EW - Consolidated Factor Spreadsheet</v>
      </c>
    </row>
    <row r="3" spans="1:5" s="1" customFormat="1" ht="15.75" x14ac:dyDescent="0.25">
      <c r="A3" s="30" t="s">
        <v>2</v>
      </c>
      <c r="B3" s="3" t="str">
        <f>TABLE_FACTOR_TYPE_1 &amp; " - x-" &amp; TABLE_SERIES_NUMBER_1</f>
        <v>Inverse Comm - x-504</v>
      </c>
    </row>
    <row r="6" spans="1:5" x14ac:dyDescent="0.2">
      <c r="A6" s="41" t="s">
        <v>540</v>
      </c>
      <c r="B6" s="49" t="s">
        <v>541</v>
      </c>
      <c r="C6" s="49"/>
      <c r="D6" s="49"/>
      <c r="E6" s="49"/>
    </row>
    <row r="7" spans="1:5" x14ac:dyDescent="0.2">
      <c r="A7" s="41" t="s">
        <v>542</v>
      </c>
      <c r="B7" s="49" t="s">
        <v>32</v>
      </c>
      <c r="C7" s="49"/>
      <c r="D7" s="49"/>
      <c r="E7" s="49"/>
    </row>
    <row r="8" spans="1:5" x14ac:dyDescent="0.2">
      <c r="A8" s="41" t="s">
        <v>112</v>
      </c>
      <c r="B8" s="49" t="s">
        <v>156</v>
      </c>
      <c r="C8" s="49"/>
      <c r="D8" s="49"/>
      <c r="E8" s="49"/>
    </row>
    <row r="9" spans="1:5" x14ac:dyDescent="0.2">
      <c r="A9" s="41" t="s">
        <v>113</v>
      </c>
      <c r="B9" s="49" t="s">
        <v>307</v>
      </c>
      <c r="C9" s="49"/>
      <c r="D9" s="49"/>
      <c r="E9" s="49"/>
    </row>
    <row r="10" spans="1:5" x14ac:dyDescent="0.2">
      <c r="A10" s="41" t="s">
        <v>6</v>
      </c>
      <c r="B10" s="49" t="s">
        <v>308</v>
      </c>
      <c r="C10" s="49"/>
      <c r="D10" s="49"/>
      <c r="E10" s="49"/>
    </row>
    <row r="11" spans="1:5" x14ac:dyDescent="0.2">
      <c r="A11" s="41" t="s">
        <v>114</v>
      </c>
      <c r="B11" s="49" t="s">
        <v>128</v>
      </c>
      <c r="C11" s="49"/>
      <c r="D11" s="49"/>
      <c r="E11" s="49"/>
    </row>
    <row r="12" spans="1:5" x14ac:dyDescent="0.2">
      <c r="A12" s="41" t="s">
        <v>115</v>
      </c>
      <c r="B12" s="49" t="s">
        <v>309</v>
      </c>
      <c r="C12" s="49"/>
      <c r="D12" s="49"/>
      <c r="E12" s="49"/>
    </row>
    <row r="13" spans="1:5" x14ac:dyDescent="0.2">
      <c r="A13" s="41" t="s">
        <v>543</v>
      </c>
      <c r="B13" s="49">
        <v>1</v>
      </c>
      <c r="C13" s="49"/>
      <c r="D13" s="49"/>
      <c r="E13" s="49"/>
    </row>
    <row r="14" spans="1:5" x14ac:dyDescent="0.2">
      <c r="A14" s="41" t="s">
        <v>117</v>
      </c>
      <c r="B14" s="49">
        <v>504</v>
      </c>
      <c r="C14" s="49"/>
      <c r="D14" s="49"/>
      <c r="E14" s="49"/>
    </row>
    <row r="15" spans="1:5" x14ac:dyDescent="0.2">
      <c r="A15" s="41" t="s">
        <v>544</v>
      </c>
      <c r="B15" s="49" t="s">
        <v>310</v>
      </c>
      <c r="C15" s="49"/>
      <c r="D15" s="49"/>
      <c r="E15" s="49"/>
    </row>
    <row r="16" spans="1:5" x14ac:dyDescent="0.2">
      <c r="A16" s="41" t="s">
        <v>119</v>
      </c>
      <c r="B16" s="49" t="s">
        <v>311</v>
      </c>
      <c r="C16" s="49"/>
      <c r="D16" s="49"/>
      <c r="E16" s="49"/>
    </row>
    <row r="17" spans="1:5" x14ac:dyDescent="0.2">
      <c r="A17" s="42" t="s">
        <v>545</v>
      </c>
      <c r="B17" s="49"/>
      <c r="C17" s="49"/>
      <c r="D17" s="49"/>
      <c r="E17" s="49"/>
    </row>
    <row r="18" spans="1:5" x14ac:dyDescent="0.2">
      <c r="A18" s="41" t="s">
        <v>121</v>
      </c>
      <c r="B18" s="50">
        <v>45135</v>
      </c>
      <c r="C18" s="50"/>
      <c r="D18" s="50"/>
      <c r="E18" s="50"/>
    </row>
    <row r="19" spans="1:5" x14ac:dyDescent="0.2">
      <c r="A19" s="41" t="s">
        <v>122</v>
      </c>
      <c r="B19" s="49"/>
      <c r="C19" s="49"/>
      <c r="D19" s="49"/>
      <c r="E19" s="49"/>
    </row>
    <row r="20" spans="1:5" x14ac:dyDescent="0.2">
      <c r="A20" s="41" t="s">
        <v>123</v>
      </c>
      <c r="B20" s="49" t="s">
        <v>132</v>
      </c>
      <c r="C20" s="49"/>
      <c r="D20" s="49"/>
      <c r="E20" s="49"/>
    </row>
    <row r="21" spans="1:5" x14ac:dyDescent="0.2">
      <c r="A21" s="41" t="s">
        <v>546</v>
      </c>
      <c r="B21" s="49" t="s">
        <v>46</v>
      </c>
      <c r="C21" s="49"/>
      <c r="D21" s="49"/>
      <c r="E21" s="49"/>
    </row>
    <row r="23" spans="1:5" x14ac:dyDescent="0.2">
      <c r="A23" s="23" t="str">
        <f>HYPERLINK("#'Factor List'!A1", "Back to Factor List")</f>
        <v>Back to Factor List</v>
      </c>
      <c r="B23" s="23" t="str">
        <f>HYPERLINK("#'Assumptions'!A1", "Assumptions")</f>
        <v>Assumptions</v>
      </c>
    </row>
    <row r="26" spans="1:5" s="55" customFormat="1" ht="38.25" x14ac:dyDescent="0.2">
      <c r="A26" s="54" t="s">
        <v>174</v>
      </c>
      <c r="B26" s="54" t="s">
        <v>612</v>
      </c>
      <c r="C26" s="54" t="s">
        <v>613</v>
      </c>
      <c r="D26" s="54" t="s">
        <v>614</v>
      </c>
      <c r="E26" s="54" t="s">
        <v>615</v>
      </c>
    </row>
    <row r="27" spans="1:5" x14ac:dyDescent="0.2">
      <c r="A27" s="60" t="s">
        <v>616</v>
      </c>
      <c r="B27" s="43"/>
      <c r="C27" s="43"/>
      <c r="D27" s="43"/>
      <c r="E27" s="43"/>
    </row>
    <row r="28" spans="1:5" x14ac:dyDescent="0.2">
      <c r="A28" s="44" t="s">
        <v>617</v>
      </c>
      <c r="B28" s="45">
        <v>3.68</v>
      </c>
      <c r="C28" s="45">
        <v>3.68</v>
      </c>
      <c r="D28" s="45">
        <v>3.46</v>
      </c>
      <c r="E28" s="45">
        <v>3.46</v>
      </c>
    </row>
    <row r="29" spans="1:5" x14ac:dyDescent="0.2">
      <c r="A29" s="44" t="s">
        <v>618</v>
      </c>
      <c r="B29" s="45">
        <v>3.72</v>
      </c>
      <c r="C29" s="45">
        <v>3.72</v>
      </c>
      <c r="D29" s="45">
        <v>3.49</v>
      </c>
      <c r="E29" s="45">
        <v>3.49</v>
      </c>
    </row>
    <row r="30" spans="1:5" x14ac:dyDescent="0.2">
      <c r="A30" s="44" t="s">
        <v>619</v>
      </c>
      <c r="B30" s="45">
        <v>3.76</v>
      </c>
      <c r="C30" s="45">
        <v>3.76</v>
      </c>
      <c r="D30" s="45">
        <v>3.52</v>
      </c>
      <c r="E30" s="45">
        <v>3.52</v>
      </c>
    </row>
    <row r="31" spans="1:5" x14ac:dyDescent="0.2">
      <c r="A31" s="44" t="s">
        <v>620</v>
      </c>
      <c r="B31" s="45">
        <v>3.8</v>
      </c>
      <c r="C31" s="45">
        <v>3.8</v>
      </c>
      <c r="D31" s="45">
        <v>3.55</v>
      </c>
      <c r="E31" s="45">
        <v>3.55</v>
      </c>
    </row>
    <row r="32" spans="1:5" x14ac:dyDescent="0.2">
      <c r="A32" s="44" t="s">
        <v>621</v>
      </c>
      <c r="B32" s="45">
        <v>3.84</v>
      </c>
      <c r="C32" s="45">
        <v>3.84</v>
      </c>
      <c r="D32" s="45">
        <v>3.59</v>
      </c>
      <c r="E32" s="45">
        <v>3.59</v>
      </c>
    </row>
    <row r="33" spans="1:5" x14ac:dyDescent="0.2">
      <c r="A33" s="44" t="s">
        <v>622</v>
      </c>
      <c r="B33" s="45">
        <v>3.88</v>
      </c>
      <c r="C33" s="45">
        <v>3.88</v>
      </c>
      <c r="D33" s="45">
        <v>3.63</v>
      </c>
      <c r="E33" s="45">
        <v>3.63</v>
      </c>
    </row>
    <row r="34" spans="1:5" x14ac:dyDescent="0.2">
      <c r="A34" s="44" t="s">
        <v>623</v>
      </c>
      <c r="B34" s="45">
        <v>3.92</v>
      </c>
      <c r="C34" s="45">
        <v>3.92</v>
      </c>
      <c r="D34" s="45">
        <v>3.66</v>
      </c>
      <c r="E34" s="45">
        <v>3.66</v>
      </c>
    </row>
    <row r="35" spans="1:5" x14ac:dyDescent="0.2">
      <c r="A35" s="44" t="s">
        <v>624</v>
      </c>
      <c r="B35" s="45">
        <v>3.97</v>
      </c>
      <c r="C35" s="45">
        <v>3.97</v>
      </c>
      <c r="D35" s="45">
        <v>3.7</v>
      </c>
      <c r="E35" s="45">
        <v>3.7</v>
      </c>
    </row>
    <row r="36" spans="1:5" x14ac:dyDescent="0.2">
      <c r="A36" s="44" t="s">
        <v>625</v>
      </c>
      <c r="B36" s="45">
        <v>4.01</v>
      </c>
      <c r="C36" s="45">
        <v>4.01</v>
      </c>
      <c r="D36" s="45">
        <v>3.74</v>
      </c>
      <c r="E36" s="45">
        <v>3.74</v>
      </c>
    </row>
    <row r="37" spans="1:5" x14ac:dyDescent="0.2">
      <c r="A37" s="44" t="s">
        <v>626</v>
      </c>
      <c r="B37" s="45">
        <v>4.0599999999999996</v>
      </c>
      <c r="C37" s="45">
        <v>4.0599999999999996</v>
      </c>
      <c r="D37" s="45">
        <v>3.78</v>
      </c>
      <c r="E37" s="45">
        <v>3.78</v>
      </c>
    </row>
    <row r="38" spans="1:5" x14ac:dyDescent="0.2">
      <c r="A38" s="44" t="s">
        <v>627</v>
      </c>
      <c r="B38" s="45">
        <v>4.1100000000000003</v>
      </c>
      <c r="C38" s="45">
        <v>4.1100000000000003</v>
      </c>
      <c r="D38" s="45">
        <v>3.82</v>
      </c>
      <c r="E38" s="45">
        <v>3.82</v>
      </c>
    </row>
    <row r="39" spans="1:5" x14ac:dyDescent="0.2">
      <c r="A39" s="44" t="s">
        <v>628</v>
      </c>
      <c r="B39" s="45">
        <v>4.16</v>
      </c>
      <c r="C39" s="45">
        <v>4.16</v>
      </c>
      <c r="D39" s="45">
        <v>3.86</v>
      </c>
      <c r="E39" s="45">
        <v>3.86</v>
      </c>
    </row>
    <row r="40" spans="1:5" x14ac:dyDescent="0.2">
      <c r="A40" s="44" t="s">
        <v>629</v>
      </c>
      <c r="B40" s="45">
        <v>4.21</v>
      </c>
      <c r="C40" s="45">
        <v>4.21</v>
      </c>
      <c r="D40" s="45">
        <v>3.91</v>
      </c>
      <c r="E40" s="45">
        <v>3.91</v>
      </c>
    </row>
    <row r="41" spans="1:5" x14ac:dyDescent="0.2">
      <c r="A41" s="44" t="s">
        <v>630</v>
      </c>
      <c r="B41" s="45">
        <v>4.26</v>
      </c>
      <c r="C41" s="45">
        <v>4.26</v>
      </c>
      <c r="D41" s="45">
        <v>3.95</v>
      </c>
      <c r="E41" s="45">
        <v>3.95</v>
      </c>
    </row>
    <row r="42" spans="1:5" x14ac:dyDescent="0.2">
      <c r="A42" s="44" t="s">
        <v>631</v>
      </c>
      <c r="B42" s="45">
        <v>4.32</v>
      </c>
      <c r="C42" s="45">
        <v>4.32</v>
      </c>
      <c r="D42" s="45">
        <v>4</v>
      </c>
      <c r="E42" s="45">
        <v>4</v>
      </c>
    </row>
    <row r="43" spans="1:5" x14ac:dyDescent="0.2">
      <c r="A43" s="44" t="s">
        <v>632</v>
      </c>
      <c r="B43" s="45">
        <v>4.38</v>
      </c>
      <c r="C43" s="45">
        <v>4.38</v>
      </c>
      <c r="D43" s="45">
        <v>4.04</v>
      </c>
      <c r="E43" s="45">
        <v>4.04</v>
      </c>
    </row>
    <row r="44" spans="1:5" x14ac:dyDescent="0.2">
      <c r="A44" s="44" t="s">
        <v>633</v>
      </c>
      <c r="B44" s="45">
        <v>4.43</v>
      </c>
      <c r="C44" s="45">
        <v>4.43</v>
      </c>
      <c r="D44" s="45">
        <v>4.09</v>
      </c>
      <c r="E44" s="45">
        <v>4.09</v>
      </c>
    </row>
    <row r="45" spans="1:5" x14ac:dyDescent="0.2">
      <c r="A45" s="44" t="s">
        <v>634</v>
      </c>
      <c r="B45" s="45">
        <v>4.5</v>
      </c>
      <c r="C45" s="45">
        <v>4.5</v>
      </c>
      <c r="D45" s="45">
        <v>4.1399999999999997</v>
      </c>
      <c r="E45" s="45">
        <v>4.1399999999999997</v>
      </c>
    </row>
    <row r="46" spans="1:5" x14ac:dyDescent="0.2">
      <c r="A46" s="44" t="s">
        <v>635</v>
      </c>
      <c r="B46" s="45">
        <v>4.5599999999999996</v>
      </c>
      <c r="C46" s="45">
        <v>4.5599999999999996</v>
      </c>
      <c r="D46" s="45">
        <v>4.1900000000000004</v>
      </c>
      <c r="E46" s="45">
        <v>4.1900000000000004</v>
      </c>
    </row>
    <row r="47" spans="1:5" x14ac:dyDescent="0.2">
      <c r="A47" s="44" t="s">
        <v>636</v>
      </c>
      <c r="B47" s="45">
        <v>4.62</v>
      </c>
      <c r="C47" s="45">
        <v>4.62</v>
      </c>
      <c r="D47" s="45">
        <v>4.25</v>
      </c>
      <c r="E47" s="45">
        <v>4.25</v>
      </c>
    </row>
    <row r="48" spans="1:5" x14ac:dyDescent="0.2">
      <c r="A48" s="44" t="s">
        <v>637</v>
      </c>
      <c r="B48" s="45">
        <v>4.6900000000000004</v>
      </c>
      <c r="C48" s="45">
        <v>4.6900000000000004</v>
      </c>
      <c r="D48" s="45">
        <v>4.3</v>
      </c>
      <c r="E48" s="45">
        <v>4.3</v>
      </c>
    </row>
    <row r="49" spans="1:5" x14ac:dyDescent="0.2">
      <c r="A49" s="44" t="s">
        <v>638</v>
      </c>
      <c r="B49" s="45">
        <v>4.76</v>
      </c>
      <c r="C49" s="45">
        <v>4.76</v>
      </c>
      <c r="D49" s="45">
        <v>4.3600000000000003</v>
      </c>
      <c r="E49" s="45">
        <v>4.3600000000000003</v>
      </c>
    </row>
    <row r="50" spans="1:5" x14ac:dyDescent="0.2">
      <c r="A50" s="44" t="s">
        <v>639</v>
      </c>
      <c r="B50" s="45">
        <v>4.83</v>
      </c>
      <c r="C50" s="45">
        <v>4.83</v>
      </c>
      <c r="D50" s="45">
        <v>4.42</v>
      </c>
      <c r="E50" s="45">
        <v>4.42</v>
      </c>
    </row>
    <row r="51" spans="1:5" x14ac:dyDescent="0.2">
      <c r="A51" s="44" t="s">
        <v>640</v>
      </c>
      <c r="B51" s="45">
        <v>4.9000000000000004</v>
      </c>
      <c r="C51" s="45">
        <v>4.9000000000000004</v>
      </c>
      <c r="D51" s="45">
        <v>4.4800000000000004</v>
      </c>
      <c r="E51" s="45">
        <v>4.4800000000000004</v>
      </c>
    </row>
    <row r="52" spans="1:5" x14ac:dyDescent="0.2">
      <c r="A52" s="44" t="s">
        <v>641</v>
      </c>
      <c r="B52" s="45">
        <v>4.9800000000000004</v>
      </c>
      <c r="C52" s="45">
        <v>4.9800000000000004</v>
      </c>
      <c r="D52" s="45">
        <v>4.54</v>
      </c>
      <c r="E52" s="45">
        <v>4.54</v>
      </c>
    </row>
    <row r="53" spans="1:5" x14ac:dyDescent="0.2">
      <c r="A53" s="44" t="s">
        <v>642</v>
      </c>
      <c r="B53" s="45">
        <v>5.0599999999999996</v>
      </c>
      <c r="C53" s="45">
        <v>5.0599999999999996</v>
      </c>
      <c r="D53" s="45">
        <v>4.6100000000000003</v>
      </c>
      <c r="E53" s="45">
        <v>4.6100000000000003</v>
      </c>
    </row>
    <row r="54" spans="1:5" x14ac:dyDescent="0.2">
      <c r="A54" s="44" t="s">
        <v>643</v>
      </c>
      <c r="B54" s="45">
        <v>5.14</v>
      </c>
      <c r="C54" s="45">
        <v>5.14</v>
      </c>
      <c r="D54" s="45">
        <v>4.68</v>
      </c>
      <c r="E54" s="45">
        <v>4.68</v>
      </c>
    </row>
    <row r="55" spans="1:5" x14ac:dyDescent="0.2">
      <c r="A55" s="44" t="s">
        <v>644</v>
      </c>
      <c r="B55" s="45">
        <v>5.23</v>
      </c>
      <c r="C55" s="45">
        <v>5.23</v>
      </c>
      <c r="D55" s="45">
        <v>4.75</v>
      </c>
      <c r="E55" s="45">
        <v>4.75</v>
      </c>
    </row>
    <row r="56" spans="1:5" x14ac:dyDescent="0.2">
      <c r="A56" s="44" t="s">
        <v>645</v>
      </c>
      <c r="B56" s="45">
        <v>5.31</v>
      </c>
      <c r="C56" s="45">
        <v>5.31</v>
      </c>
      <c r="D56" s="45">
        <v>4.82</v>
      </c>
      <c r="E56" s="45">
        <v>4.82</v>
      </c>
    </row>
    <row r="57" spans="1:5" x14ac:dyDescent="0.2">
      <c r="A57" s="44" t="s">
        <v>646</v>
      </c>
      <c r="B57" s="45">
        <v>5.4</v>
      </c>
      <c r="C57" s="45">
        <v>5.4</v>
      </c>
      <c r="D57" s="45">
        <v>4.8899999999999997</v>
      </c>
      <c r="E57" s="45">
        <v>4.8899999999999997</v>
      </c>
    </row>
    <row r="58" spans="1:5" x14ac:dyDescent="0.2">
      <c r="A58" s="44" t="s">
        <v>647</v>
      </c>
      <c r="B58" s="45">
        <v>5.5</v>
      </c>
      <c r="C58" s="45">
        <v>5.5</v>
      </c>
      <c r="D58" s="45">
        <v>4.97</v>
      </c>
      <c r="E58" s="45">
        <v>4.97</v>
      </c>
    </row>
    <row r="59" spans="1:5" x14ac:dyDescent="0.2">
      <c r="A59" s="44" t="s">
        <v>648</v>
      </c>
      <c r="B59" s="45">
        <v>5.6</v>
      </c>
      <c r="C59" s="45">
        <v>5.6</v>
      </c>
      <c r="D59" s="45">
        <v>5.05</v>
      </c>
      <c r="E59" s="45">
        <v>5.05</v>
      </c>
    </row>
    <row r="60" spans="1:5" x14ac:dyDescent="0.2">
      <c r="A60" s="44" t="s">
        <v>649</v>
      </c>
      <c r="B60" s="45">
        <v>5.7</v>
      </c>
      <c r="C60" s="45">
        <v>5.7</v>
      </c>
      <c r="D60" s="45">
        <v>5.13</v>
      </c>
      <c r="E60" s="45">
        <v>5.13</v>
      </c>
    </row>
    <row r="61" spans="1:5" x14ac:dyDescent="0.2">
      <c r="A61" s="44" t="s">
        <v>650</v>
      </c>
      <c r="B61" s="45">
        <v>5.8</v>
      </c>
      <c r="C61" s="45">
        <v>5.8</v>
      </c>
      <c r="D61" s="45">
        <v>5.22</v>
      </c>
      <c r="E61" s="45">
        <v>5.22</v>
      </c>
    </row>
    <row r="62" spans="1:5" x14ac:dyDescent="0.2">
      <c r="A62" s="44" t="s">
        <v>651</v>
      </c>
      <c r="B62" s="45">
        <v>5.91</v>
      </c>
      <c r="C62" s="45">
        <v>5.91</v>
      </c>
      <c r="D62" s="45">
        <v>5.3</v>
      </c>
      <c r="E62" s="45">
        <v>5.3</v>
      </c>
    </row>
    <row r="63" spans="1:5" x14ac:dyDescent="0.2">
      <c r="A63" s="44" t="s">
        <v>652</v>
      </c>
      <c r="B63" s="45">
        <v>6.03</v>
      </c>
      <c r="C63" s="45">
        <v>6.03</v>
      </c>
      <c r="D63" s="45">
        <v>5.4</v>
      </c>
      <c r="E63" s="45">
        <v>5.4</v>
      </c>
    </row>
    <row r="64" spans="1:5" x14ac:dyDescent="0.2">
      <c r="A64" s="44" t="s">
        <v>653</v>
      </c>
      <c r="B64" s="45">
        <v>6.14</v>
      </c>
      <c r="C64" s="45">
        <v>6.14</v>
      </c>
      <c r="D64" s="45">
        <v>5.49</v>
      </c>
      <c r="E64" s="45">
        <v>5.49</v>
      </c>
    </row>
    <row r="65" spans="1:5" x14ac:dyDescent="0.2">
      <c r="A65" s="44" t="s">
        <v>654</v>
      </c>
      <c r="B65" s="45">
        <v>6.27</v>
      </c>
      <c r="C65" s="45">
        <v>6.27</v>
      </c>
      <c r="D65" s="45">
        <v>5.59</v>
      </c>
      <c r="E65" s="45">
        <v>5.59</v>
      </c>
    </row>
    <row r="66" spans="1:5" x14ac:dyDescent="0.2">
      <c r="A66" s="44" t="s">
        <v>655</v>
      </c>
      <c r="B66" s="45">
        <v>6.4</v>
      </c>
      <c r="C66" s="45">
        <v>6.4</v>
      </c>
      <c r="D66" s="45">
        <v>5.69</v>
      </c>
      <c r="E66" s="45">
        <v>5.69</v>
      </c>
    </row>
    <row r="67" spans="1:5" x14ac:dyDescent="0.2">
      <c r="A67" s="44" t="s">
        <v>656</v>
      </c>
      <c r="B67" s="45">
        <v>6.53</v>
      </c>
      <c r="C67" s="45">
        <v>6.53</v>
      </c>
      <c r="D67" s="45">
        <v>5.8</v>
      </c>
      <c r="E67" s="45">
        <v>5.8</v>
      </c>
    </row>
    <row r="68" spans="1:5" x14ac:dyDescent="0.2">
      <c r="A68" s="44" t="s">
        <v>657</v>
      </c>
      <c r="B68" s="45">
        <v>6.67</v>
      </c>
      <c r="C68" s="45">
        <v>6.67</v>
      </c>
      <c r="D68" s="45">
        <v>5.91</v>
      </c>
      <c r="E68" s="45">
        <v>5.91</v>
      </c>
    </row>
    <row r="69" spans="1:5" x14ac:dyDescent="0.2">
      <c r="A69" s="44" t="s">
        <v>658</v>
      </c>
      <c r="B69" s="45">
        <v>6.81</v>
      </c>
      <c r="C69" s="45">
        <v>6.81</v>
      </c>
      <c r="D69" s="45">
        <v>6.03</v>
      </c>
      <c r="E69" s="45">
        <v>6.03</v>
      </c>
    </row>
    <row r="70" spans="1:5" x14ac:dyDescent="0.2">
      <c r="A70" s="44" t="s">
        <v>659</v>
      </c>
      <c r="B70" s="45">
        <v>6.97</v>
      </c>
      <c r="C70" s="45">
        <v>6.97</v>
      </c>
      <c r="D70" s="45">
        <v>6.15</v>
      </c>
      <c r="E70" s="45">
        <v>6.15</v>
      </c>
    </row>
    <row r="71" spans="1:5" x14ac:dyDescent="0.2">
      <c r="A71" s="44" t="s">
        <v>660</v>
      </c>
      <c r="B71" s="45">
        <v>7.12</v>
      </c>
      <c r="C71" s="45">
        <v>7.12</v>
      </c>
      <c r="D71" s="45">
        <v>6.27</v>
      </c>
      <c r="E71" s="45">
        <v>6.27</v>
      </c>
    </row>
    <row r="72" spans="1:5" x14ac:dyDescent="0.2">
      <c r="A72" s="44" t="s">
        <v>661</v>
      </c>
      <c r="B72" s="45">
        <v>7.29</v>
      </c>
      <c r="C72" s="45">
        <v>7.29</v>
      </c>
      <c r="D72" s="45">
        <v>6.4</v>
      </c>
      <c r="E72" s="45">
        <v>6.4</v>
      </c>
    </row>
    <row r="73" spans="1:5" x14ac:dyDescent="0.2">
      <c r="A73" s="44" t="s">
        <v>662</v>
      </c>
      <c r="B73" s="45">
        <v>7.46</v>
      </c>
      <c r="C73" s="45">
        <v>7.46</v>
      </c>
      <c r="D73" s="45">
        <v>6.54</v>
      </c>
      <c r="E73" s="45">
        <v>6.54</v>
      </c>
    </row>
    <row r="74" spans="1:5" x14ac:dyDescent="0.2">
      <c r="A74" s="44" t="s">
        <v>663</v>
      </c>
      <c r="B74" s="45">
        <v>7.64</v>
      </c>
      <c r="C74" s="45">
        <v>7.64</v>
      </c>
      <c r="D74" s="45">
        <v>6.68</v>
      </c>
      <c r="E74" s="45">
        <v>6.68</v>
      </c>
    </row>
    <row r="75" spans="1:5" x14ac:dyDescent="0.2">
      <c r="A75" s="44" t="s">
        <v>664</v>
      </c>
      <c r="B75" s="45">
        <v>7.83</v>
      </c>
      <c r="C75" s="45">
        <v>7.83</v>
      </c>
      <c r="D75" s="45">
        <v>6.83</v>
      </c>
      <c r="E75" s="45">
        <v>6.83</v>
      </c>
    </row>
    <row r="76" spans="1:5" x14ac:dyDescent="0.2">
      <c r="A76" s="44" t="s">
        <v>665</v>
      </c>
      <c r="B76" s="45">
        <v>8.02</v>
      </c>
      <c r="C76" s="45">
        <v>8.02</v>
      </c>
      <c r="D76" s="45">
        <v>6.98</v>
      </c>
      <c r="E76" s="45">
        <v>6.98</v>
      </c>
    </row>
    <row r="77" spans="1:5" x14ac:dyDescent="0.2">
      <c r="A77" s="44" t="s">
        <v>666</v>
      </c>
      <c r="B77" s="45">
        <v>8.23</v>
      </c>
      <c r="C77" s="45">
        <v>8.23</v>
      </c>
      <c r="D77" s="45">
        <v>7.14</v>
      </c>
      <c r="E77" s="45">
        <v>7.14</v>
      </c>
    </row>
  </sheetData>
  <sheetProtection algorithmName="SHA-512" hashValue="9ENaARb6xqoHTzwgBpg6XCRkGY4jDjK60rwBQzmiFrpZznRoFmmxyPD18NKg2k+QGuk88i9H3ZLWR4G64We15A==" saltValue="stO/KAXsU/VVmpMrTT88ZA==" spinCount="100000" sheet="1" objects="1" scenarios="1"/>
  <conditionalFormatting sqref="A6:A21">
    <cfRule type="expression" dxfId="607" priority="1" stopIfTrue="1">
      <formula>MOD(ROW(),2)=0</formula>
    </cfRule>
    <cfRule type="expression" dxfId="606" priority="2" stopIfTrue="1">
      <formula>MOD(ROW(),2)&lt;&gt;0</formula>
    </cfRule>
  </conditionalFormatting>
  <conditionalFormatting sqref="A26:A77">
    <cfRule type="expression" dxfId="605" priority="5" stopIfTrue="1">
      <formula>MOD(ROW(),2)=0</formula>
    </cfRule>
    <cfRule type="expression" dxfId="604" priority="6" stopIfTrue="1">
      <formula>MOD(ROW(),2)&lt;&gt;0</formula>
    </cfRule>
  </conditionalFormatting>
  <conditionalFormatting sqref="B6:E21">
    <cfRule type="expression" dxfId="603" priority="3" stopIfTrue="1">
      <formula>MOD(ROW(),2)=0</formula>
    </cfRule>
    <cfRule type="expression" dxfId="602" priority="4" stopIfTrue="1">
      <formula>MOD(ROW(),2)&lt;&gt;0</formula>
    </cfRule>
  </conditionalFormatting>
  <conditionalFormatting sqref="B26:E77">
    <cfRule type="expression" dxfId="601" priority="7" stopIfTrue="1">
      <formula>MOD(ROW(),2)=0</formula>
    </cfRule>
    <cfRule type="expression" dxfId="600" priority="8" stopIfTrue="1">
      <formula>MOD(ROW(),2)&lt;&gt;0</formula>
    </cfRule>
  </conditionalFormatting>
  <pageMargins left="0.7" right="0.7" top="0.75" bottom="0.75" header="0.3" footer="0.3"/>
  <tableParts count="1">
    <tablePart r:id="rId1"/>
  </tablePart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34F8E-4BD1-44BA-9768-D65746294638}">
  <sheetPr codeName="Sheet57"/>
  <dimension ref="A1:E30"/>
  <sheetViews>
    <sheetView showGridLines="0" workbookViewId="0">
      <selection activeCell="A6" sqref="A6"/>
    </sheetView>
  </sheetViews>
  <sheetFormatPr defaultRowHeight="12.75" x14ac:dyDescent="0.2"/>
  <cols>
    <col min="1" max="1" width="28.28515625" customWidth="1"/>
    <col min="2" max="2" width="40.7109375" customWidth="1"/>
    <col min="5" max="5" width="15.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Inverse Comm - x-505</v>
      </c>
    </row>
    <row r="6" spans="1:2" x14ac:dyDescent="0.2">
      <c r="A6" s="41" t="s">
        <v>540</v>
      </c>
      <c r="B6" s="49" t="s">
        <v>541</v>
      </c>
    </row>
    <row r="7" spans="1:2" ht="25.5" x14ac:dyDescent="0.2">
      <c r="A7" s="41" t="s">
        <v>542</v>
      </c>
      <c r="B7" s="49" t="s">
        <v>32</v>
      </c>
    </row>
    <row r="8" spans="1:2" x14ac:dyDescent="0.2">
      <c r="A8" s="41" t="s">
        <v>112</v>
      </c>
      <c r="B8" s="49" t="s">
        <v>156</v>
      </c>
    </row>
    <row r="9" spans="1:2" x14ac:dyDescent="0.2">
      <c r="A9" s="41" t="s">
        <v>113</v>
      </c>
      <c r="B9" s="49" t="s">
        <v>307</v>
      </c>
    </row>
    <row r="10" spans="1:2" ht="25.5" x14ac:dyDescent="0.2">
      <c r="A10" s="41" t="s">
        <v>6</v>
      </c>
      <c r="B10" s="49" t="s">
        <v>312</v>
      </c>
    </row>
    <row r="11" spans="1:2" x14ac:dyDescent="0.2">
      <c r="A11" s="41" t="s">
        <v>114</v>
      </c>
      <c r="B11" s="49" t="s">
        <v>165</v>
      </c>
    </row>
    <row r="12" spans="1:2" ht="25.5" x14ac:dyDescent="0.2">
      <c r="A12" s="41" t="s">
        <v>115</v>
      </c>
      <c r="B12" s="49" t="s">
        <v>309</v>
      </c>
    </row>
    <row r="13" spans="1:2" x14ac:dyDescent="0.2">
      <c r="A13" s="41" t="s">
        <v>543</v>
      </c>
      <c r="B13" s="49">
        <v>1</v>
      </c>
    </row>
    <row r="14" spans="1:2" x14ac:dyDescent="0.2">
      <c r="A14" s="41" t="s">
        <v>117</v>
      </c>
      <c r="B14" s="49">
        <v>505</v>
      </c>
    </row>
    <row r="15" spans="1:2" x14ac:dyDescent="0.2">
      <c r="A15" s="41" t="s">
        <v>544</v>
      </c>
      <c r="B15" s="49" t="s">
        <v>313</v>
      </c>
    </row>
    <row r="16" spans="1:2" x14ac:dyDescent="0.2">
      <c r="A16" s="41" t="s">
        <v>119</v>
      </c>
      <c r="B16" s="49" t="s">
        <v>314</v>
      </c>
    </row>
    <row r="17" spans="1:5" x14ac:dyDescent="0.2">
      <c r="A17" s="42" t="s">
        <v>545</v>
      </c>
      <c r="B17" s="49"/>
    </row>
    <row r="18" spans="1:5" x14ac:dyDescent="0.2">
      <c r="A18" s="41" t="s">
        <v>121</v>
      </c>
      <c r="B18" s="50">
        <v>45135</v>
      </c>
    </row>
    <row r="19" spans="1:5" x14ac:dyDescent="0.2">
      <c r="A19" s="41" t="s">
        <v>122</v>
      </c>
      <c r="B19" s="49"/>
    </row>
    <row r="20" spans="1:5" x14ac:dyDescent="0.2">
      <c r="A20" s="41" t="s">
        <v>123</v>
      </c>
      <c r="B20" s="49" t="s">
        <v>132</v>
      </c>
    </row>
    <row r="21" spans="1:5" x14ac:dyDescent="0.2">
      <c r="A21" s="41" t="s">
        <v>546</v>
      </c>
      <c r="B21" s="49" t="s">
        <v>46</v>
      </c>
    </row>
    <row r="23" spans="1:5" x14ac:dyDescent="0.2">
      <c r="A23" s="23" t="str">
        <f>HYPERLINK("#'Factor List'!A1", "Back to Factor List")</f>
        <v>Back to Factor List</v>
      </c>
      <c r="B23" s="23" t="str">
        <f>HYPERLINK("#'Assumptions'!A1", "Assumptions")</f>
        <v>Assumptions</v>
      </c>
    </row>
    <row r="26" spans="1:5" s="55" customFormat="1" x14ac:dyDescent="0.2">
      <c r="A26" s="54" t="s">
        <v>667</v>
      </c>
      <c r="B26" s="54" t="s">
        <v>668</v>
      </c>
    </row>
    <row r="27" spans="1:5" x14ac:dyDescent="0.2">
      <c r="A27" s="60" t="s">
        <v>669</v>
      </c>
      <c r="B27" s="61">
        <v>5.0000000000000001E-3</v>
      </c>
    </row>
    <row r="30" spans="1:5" ht="55.5" customHeight="1" x14ac:dyDescent="0.2">
      <c r="B30" s="101" t="s">
        <v>670</v>
      </c>
      <c r="C30" s="101"/>
      <c r="D30" s="101"/>
      <c r="E30" s="101"/>
    </row>
  </sheetData>
  <sheetProtection algorithmName="SHA-512" hashValue="FvCthMVAsntuRkS4S1AlL2Bqjq1LVHGVYj4zojCNT8hv/5Bt1EgxBgwT2gorxdIljnA9c3iCtDq0CbR6tIEfoA==" saltValue="x4/65d+clyCrAPNuiZbGsA==" spinCount="100000" sheet="1" objects="1" scenarios="1"/>
  <mergeCells count="1">
    <mergeCell ref="B30:E30"/>
  </mergeCells>
  <conditionalFormatting sqref="A6:A21">
    <cfRule type="expression" dxfId="599" priority="1" stopIfTrue="1">
      <formula>MOD(ROW(),2)=0</formula>
    </cfRule>
    <cfRule type="expression" dxfId="598" priority="2" stopIfTrue="1">
      <formula>MOD(ROW(),2)&lt;&gt;0</formula>
    </cfRule>
  </conditionalFormatting>
  <conditionalFormatting sqref="A26:A27">
    <cfRule type="expression" dxfId="597" priority="5" stopIfTrue="1">
      <formula>MOD(ROW(),2)=0</formula>
    </cfRule>
    <cfRule type="expression" dxfId="596" priority="6" stopIfTrue="1">
      <formula>MOD(ROW(),2)&lt;&gt;0</formula>
    </cfRule>
  </conditionalFormatting>
  <conditionalFormatting sqref="B6:B21">
    <cfRule type="expression" dxfId="595" priority="3" stopIfTrue="1">
      <formula>MOD(ROW(),2)=0</formula>
    </cfRule>
    <cfRule type="expression" dxfId="594" priority="4" stopIfTrue="1">
      <formula>MOD(ROW(),2)&lt;&gt;0</formula>
    </cfRule>
  </conditionalFormatting>
  <conditionalFormatting sqref="B26:B27">
    <cfRule type="expression" dxfId="593" priority="7" stopIfTrue="1">
      <formula>MOD(ROW(),2)=0</formula>
    </cfRule>
    <cfRule type="expression" dxfId="592" priority="8" stopIfTrue="1">
      <formula>MOD(ROW(),2)&lt;&gt;0</formula>
    </cfRule>
  </conditionalFormatting>
  <pageMargins left="0.7" right="0.7" top="0.75" bottom="0.75" header="0.3" footer="0.3"/>
  <tableParts count="1">
    <tablePart r:id="rId1"/>
  </tablePart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A75FD-B791-40AA-9B85-AA6312C3672A}">
  <sheetPr codeName="Sheet58"/>
  <dimension ref="A1:I85"/>
  <sheetViews>
    <sheetView showGridLines="0" workbookViewId="0">
      <selection activeCell="A6" sqref="A6"/>
    </sheetView>
  </sheetViews>
  <sheetFormatPr defaultRowHeight="12.75" x14ac:dyDescent="0.2"/>
  <cols>
    <col min="1" max="1" width="31.5703125" customWidth="1"/>
    <col min="2" max="9" width="22.5703125" customWidth="1"/>
  </cols>
  <sheetData>
    <row r="1" spans="1:9" s="1" customFormat="1" ht="20.25" x14ac:dyDescent="0.3">
      <c r="A1" s="2" t="s">
        <v>0</v>
      </c>
    </row>
    <row r="2" spans="1:9" s="1" customFormat="1" ht="15.75" x14ac:dyDescent="0.25">
      <c r="A2" s="30" t="s">
        <v>1</v>
      </c>
      <c r="B2" s="3" t="str">
        <f>wb_title</f>
        <v>PCSPS_EW - Consolidated Factor Spreadsheet</v>
      </c>
    </row>
    <row r="3" spans="1:9" s="1" customFormat="1" ht="15.75" x14ac:dyDescent="0.25">
      <c r="A3" s="30" t="s">
        <v>2</v>
      </c>
      <c r="B3" s="3" t="str">
        <f>TABLE_FACTOR_TYPE_1 &amp; " - x-" &amp; TABLE_SERIES_NUMBER_1</f>
        <v>Scheme pays AA - x-601</v>
      </c>
    </row>
    <row r="6" spans="1:9" x14ac:dyDescent="0.2">
      <c r="A6" s="41" t="s">
        <v>540</v>
      </c>
      <c r="B6" s="49" t="s">
        <v>541</v>
      </c>
      <c r="C6" s="49"/>
      <c r="D6" s="49"/>
      <c r="E6" s="49"/>
      <c r="F6" s="49"/>
      <c r="G6" s="49"/>
      <c r="H6" s="49"/>
      <c r="I6" s="49"/>
    </row>
    <row r="7" spans="1:9" x14ac:dyDescent="0.2">
      <c r="A7" s="41" t="s">
        <v>542</v>
      </c>
      <c r="B7" s="49" t="s">
        <v>31</v>
      </c>
      <c r="C7" s="49"/>
      <c r="D7" s="49"/>
      <c r="E7" s="49"/>
      <c r="F7" s="49"/>
      <c r="G7" s="49"/>
      <c r="H7" s="49"/>
      <c r="I7" s="49"/>
    </row>
    <row r="8" spans="1:9" x14ac:dyDescent="0.2">
      <c r="A8" s="41" t="s">
        <v>112</v>
      </c>
      <c r="B8" s="49" t="s">
        <v>125</v>
      </c>
      <c r="C8" s="49"/>
      <c r="D8" s="49"/>
      <c r="E8" s="49"/>
      <c r="F8" s="49"/>
      <c r="G8" s="49"/>
      <c r="H8" s="49"/>
      <c r="I8" s="49"/>
    </row>
    <row r="9" spans="1:9" x14ac:dyDescent="0.2">
      <c r="A9" s="41" t="s">
        <v>113</v>
      </c>
      <c r="B9" s="49" t="s">
        <v>315</v>
      </c>
      <c r="C9" s="49"/>
      <c r="D9" s="49"/>
      <c r="E9" s="49"/>
      <c r="F9" s="49"/>
      <c r="G9" s="49"/>
      <c r="H9" s="49"/>
      <c r="I9" s="49"/>
    </row>
    <row r="10" spans="1:9" x14ac:dyDescent="0.2">
      <c r="A10" s="41" t="s">
        <v>6</v>
      </c>
      <c r="B10" s="49" t="s">
        <v>316</v>
      </c>
      <c r="C10" s="49"/>
      <c r="D10" s="49"/>
      <c r="E10" s="49"/>
      <c r="F10" s="49"/>
      <c r="G10" s="49"/>
      <c r="H10" s="49"/>
      <c r="I10" s="49"/>
    </row>
    <row r="11" spans="1:9" x14ac:dyDescent="0.2">
      <c r="A11" s="41" t="s">
        <v>114</v>
      </c>
      <c r="B11" s="49" t="s">
        <v>128</v>
      </c>
      <c r="C11" s="49"/>
      <c r="D11" s="49"/>
      <c r="E11" s="49"/>
      <c r="F11" s="49"/>
      <c r="G11" s="49"/>
      <c r="H11" s="49"/>
      <c r="I11" s="49"/>
    </row>
    <row r="12" spans="1:9" x14ac:dyDescent="0.2">
      <c r="A12" s="41" t="s">
        <v>115</v>
      </c>
      <c r="B12" s="49" t="s">
        <v>129</v>
      </c>
      <c r="C12" s="49"/>
      <c r="D12" s="49"/>
      <c r="E12" s="49"/>
      <c r="F12" s="49"/>
      <c r="G12" s="49"/>
      <c r="H12" s="49"/>
      <c r="I12" s="49"/>
    </row>
    <row r="13" spans="1:9" x14ac:dyDescent="0.2">
      <c r="A13" s="41" t="s">
        <v>543</v>
      </c>
      <c r="B13" s="49">
        <v>0</v>
      </c>
      <c r="C13" s="49"/>
      <c r="D13" s="49"/>
      <c r="E13" s="49"/>
      <c r="F13" s="49"/>
      <c r="G13" s="49"/>
      <c r="H13" s="49"/>
      <c r="I13" s="49"/>
    </row>
    <row r="14" spans="1:9" x14ac:dyDescent="0.2">
      <c r="A14" s="41" t="s">
        <v>117</v>
      </c>
      <c r="B14" s="49">
        <v>601</v>
      </c>
      <c r="C14" s="49"/>
      <c r="D14" s="49"/>
      <c r="E14" s="49"/>
      <c r="F14" s="49"/>
      <c r="G14" s="49"/>
      <c r="H14" s="49"/>
      <c r="I14" s="49"/>
    </row>
    <row r="15" spans="1:9" x14ac:dyDescent="0.2">
      <c r="A15" s="41" t="s">
        <v>544</v>
      </c>
      <c r="B15" s="49" t="s">
        <v>317</v>
      </c>
      <c r="C15" s="49"/>
      <c r="D15" s="49"/>
      <c r="E15" s="49"/>
      <c r="F15" s="49"/>
      <c r="G15" s="49"/>
      <c r="H15" s="49"/>
      <c r="I15" s="49"/>
    </row>
    <row r="16" spans="1:9" x14ac:dyDescent="0.2">
      <c r="A16" s="41" t="s">
        <v>119</v>
      </c>
      <c r="B16" s="49" t="s">
        <v>318</v>
      </c>
      <c r="C16" s="49"/>
      <c r="D16" s="49"/>
      <c r="E16" s="49"/>
      <c r="F16" s="49"/>
      <c r="G16" s="49"/>
      <c r="H16" s="49"/>
      <c r="I16" s="49"/>
    </row>
    <row r="17" spans="1:9" x14ac:dyDescent="0.2">
      <c r="A17" s="42" t="s">
        <v>545</v>
      </c>
      <c r="B17" s="49"/>
      <c r="C17" s="49"/>
      <c r="D17" s="49"/>
      <c r="E17" s="49"/>
      <c r="F17" s="49"/>
      <c r="G17" s="49"/>
      <c r="H17" s="49"/>
      <c r="I17" s="49"/>
    </row>
    <row r="18" spans="1:9" x14ac:dyDescent="0.2">
      <c r="A18" s="41" t="s">
        <v>121</v>
      </c>
      <c r="B18" s="50">
        <v>45071</v>
      </c>
      <c r="C18" s="50"/>
      <c r="D18" s="50"/>
      <c r="E18" s="50"/>
      <c r="F18" s="50"/>
      <c r="G18" s="50"/>
      <c r="H18" s="50"/>
      <c r="I18" s="50"/>
    </row>
    <row r="19" spans="1:9" x14ac:dyDescent="0.2">
      <c r="A19" s="41" t="s">
        <v>122</v>
      </c>
      <c r="B19" s="49"/>
      <c r="C19" s="49"/>
      <c r="D19" s="49"/>
      <c r="E19" s="49"/>
      <c r="F19" s="49"/>
      <c r="G19" s="49"/>
      <c r="H19" s="49"/>
      <c r="I19" s="49"/>
    </row>
    <row r="20" spans="1:9" x14ac:dyDescent="0.2">
      <c r="A20" s="41" t="s">
        <v>123</v>
      </c>
      <c r="B20" s="49" t="s">
        <v>132</v>
      </c>
      <c r="C20" s="49"/>
      <c r="D20" s="49"/>
      <c r="E20" s="49"/>
      <c r="F20" s="49"/>
      <c r="G20" s="49"/>
      <c r="H20" s="49"/>
      <c r="I20" s="49"/>
    </row>
    <row r="21" spans="1:9" x14ac:dyDescent="0.2">
      <c r="A21" s="41" t="s">
        <v>546</v>
      </c>
      <c r="B21" s="49" t="s">
        <v>46</v>
      </c>
      <c r="C21" s="49"/>
      <c r="D21" s="49"/>
      <c r="E21" s="49"/>
      <c r="F21" s="49"/>
      <c r="G21" s="49"/>
      <c r="H21" s="49"/>
      <c r="I21" s="49"/>
    </row>
    <row r="23" spans="1:9" x14ac:dyDescent="0.2">
      <c r="A23" s="23" t="str">
        <f>HYPERLINK("#'Factor List'!A1", "Back to Factor List")</f>
        <v>Back to Factor List</v>
      </c>
      <c r="B23" s="23" t="str">
        <f>HYPERLINK("#'Assumptions'!A1", "Assumptions")</f>
        <v>Assumptions</v>
      </c>
    </row>
    <row r="26" spans="1:9" s="55" customFormat="1" x14ac:dyDescent="0.2">
      <c r="A26" s="54" t="s">
        <v>174</v>
      </c>
      <c r="B26" s="54" t="s">
        <v>671</v>
      </c>
      <c r="C26" s="54" t="s">
        <v>672</v>
      </c>
      <c r="D26" s="54" t="s">
        <v>673</v>
      </c>
      <c r="E26" s="54" t="s">
        <v>674</v>
      </c>
      <c r="F26" s="54" t="s">
        <v>675</v>
      </c>
      <c r="G26" s="54" t="s">
        <v>676</v>
      </c>
      <c r="H26" s="54" t="s">
        <v>677</v>
      </c>
      <c r="I26" s="54" t="s">
        <v>678</v>
      </c>
    </row>
    <row r="27" spans="1:9" x14ac:dyDescent="0.2">
      <c r="A27" s="44">
        <v>17</v>
      </c>
      <c r="B27" s="45">
        <v>3.51</v>
      </c>
      <c r="C27" s="45">
        <v>3.51</v>
      </c>
      <c r="D27" s="45">
        <v>3.28</v>
      </c>
      <c r="E27" s="45">
        <v>3.28</v>
      </c>
      <c r="F27" s="45">
        <v>3.06</v>
      </c>
      <c r="G27" s="45">
        <v>3.06</v>
      </c>
      <c r="H27" s="45">
        <v>2.85</v>
      </c>
      <c r="I27" s="45">
        <v>2.85</v>
      </c>
    </row>
    <row r="28" spans="1:9" x14ac:dyDescent="0.2">
      <c r="A28" s="44">
        <v>18</v>
      </c>
      <c r="B28" s="45">
        <v>3.63</v>
      </c>
      <c r="C28" s="45">
        <v>3.63</v>
      </c>
      <c r="D28" s="45">
        <v>3.39</v>
      </c>
      <c r="E28" s="45">
        <v>3.39</v>
      </c>
      <c r="F28" s="45">
        <v>3.17</v>
      </c>
      <c r="G28" s="45">
        <v>3.17</v>
      </c>
      <c r="H28" s="45">
        <v>2.95</v>
      </c>
      <c r="I28" s="45">
        <v>2.95</v>
      </c>
    </row>
    <row r="29" spans="1:9" x14ac:dyDescent="0.2">
      <c r="A29" s="44">
        <v>19</v>
      </c>
      <c r="B29" s="45">
        <v>3.76</v>
      </c>
      <c r="C29" s="45">
        <v>3.76</v>
      </c>
      <c r="D29" s="45">
        <v>3.51</v>
      </c>
      <c r="E29" s="45">
        <v>3.51</v>
      </c>
      <c r="F29" s="45">
        <v>3.27</v>
      </c>
      <c r="G29" s="45">
        <v>3.27</v>
      </c>
      <c r="H29" s="45">
        <v>3.05</v>
      </c>
      <c r="I29" s="45">
        <v>3.05</v>
      </c>
    </row>
    <row r="30" spans="1:9" x14ac:dyDescent="0.2">
      <c r="A30" s="44">
        <v>20</v>
      </c>
      <c r="B30" s="45">
        <v>3.89</v>
      </c>
      <c r="C30" s="45">
        <v>3.89</v>
      </c>
      <c r="D30" s="45">
        <v>3.63</v>
      </c>
      <c r="E30" s="45">
        <v>3.63</v>
      </c>
      <c r="F30" s="45">
        <v>3.39</v>
      </c>
      <c r="G30" s="45">
        <v>3.39</v>
      </c>
      <c r="H30" s="45">
        <v>3.15</v>
      </c>
      <c r="I30" s="45">
        <v>3.15</v>
      </c>
    </row>
    <row r="31" spans="1:9" x14ac:dyDescent="0.2">
      <c r="A31" s="44">
        <v>21</v>
      </c>
      <c r="B31" s="45">
        <v>4.0199999999999996</v>
      </c>
      <c r="C31" s="45">
        <v>4.0199999999999996</v>
      </c>
      <c r="D31" s="45">
        <v>3.76</v>
      </c>
      <c r="E31" s="45">
        <v>3.76</v>
      </c>
      <c r="F31" s="45">
        <v>3.5</v>
      </c>
      <c r="G31" s="45">
        <v>3.5</v>
      </c>
      <c r="H31" s="45">
        <v>3.26</v>
      </c>
      <c r="I31" s="45">
        <v>3.26</v>
      </c>
    </row>
    <row r="32" spans="1:9" x14ac:dyDescent="0.2">
      <c r="A32" s="44">
        <v>22</v>
      </c>
      <c r="B32" s="45">
        <v>4.16</v>
      </c>
      <c r="C32" s="45">
        <v>4.16</v>
      </c>
      <c r="D32" s="45">
        <v>3.88</v>
      </c>
      <c r="E32" s="45">
        <v>3.88</v>
      </c>
      <c r="F32" s="45">
        <v>3.62</v>
      </c>
      <c r="G32" s="45">
        <v>3.62</v>
      </c>
      <c r="H32" s="45">
        <v>3.37</v>
      </c>
      <c r="I32" s="45">
        <v>3.37</v>
      </c>
    </row>
    <row r="33" spans="1:9" x14ac:dyDescent="0.2">
      <c r="A33" s="44">
        <v>23</v>
      </c>
      <c r="B33" s="45">
        <v>4.3</v>
      </c>
      <c r="C33" s="45">
        <v>4.3</v>
      </c>
      <c r="D33" s="45">
        <v>4.0199999999999996</v>
      </c>
      <c r="E33" s="45">
        <v>4.0199999999999996</v>
      </c>
      <c r="F33" s="45">
        <v>3.75</v>
      </c>
      <c r="G33" s="45">
        <v>3.75</v>
      </c>
      <c r="H33" s="45">
        <v>3.49</v>
      </c>
      <c r="I33" s="45">
        <v>3.49</v>
      </c>
    </row>
    <row r="34" spans="1:9" x14ac:dyDescent="0.2">
      <c r="A34" s="44">
        <v>24</v>
      </c>
      <c r="B34" s="45">
        <v>4.45</v>
      </c>
      <c r="C34" s="45">
        <v>4.45</v>
      </c>
      <c r="D34" s="45">
        <v>4.16</v>
      </c>
      <c r="E34" s="45">
        <v>4.16</v>
      </c>
      <c r="F34" s="45">
        <v>3.87</v>
      </c>
      <c r="G34" s="45">
        <v>3.87</v>
      </c>
      <c r="H34" s="45">
        <v>3.61</v>
      </c>
      <c r="I34" s="45">
        <v>3.61</v>
      </c>
    </row>
    <row r="35" spans="1:9" x14ac:dyDescent="0.2">
      <c r="A35" s="44">
        <v>25</v>
      </c>
      <c r="B35" s="45">
        <v>4.6100000000000003</v>
      </c>
      <c r="C35" s="45">
        <v>4.6100000000000003</v>
      </c>
      <c r="D35" s="45">
        <v>4.3</v>
      </c>
      <c r="E35" s="45">
        <v>4.3</v>
      </c>
      <c r="F35" s="45">
        <v>4.01</v>
      </c>
      <c r="G35" s="45">
        <v>4.01</v>
      </c>
      <c r="H35" s="45">
        <v>3.73</v>
      </c>
      <c r="I35" s="45">
        <v>3.73</v>
      </c>
    </row>
    <row r="36" spans="1:9" x14ac:dyDescent="0.2">
      <c r="A36" s="44">
        <v>26</v>
      </c>
      <c r="B36" s="45">
        <v>4.76</v>
      </c>
      <c r="C36" s="45">
        <v>4.76</v>
      </c>
      <c r="D36" s="45">
        <v>4.45</v>
      </c>
      <c r="E36" s="45">
        <v>4.45</v>
      </c>
      <c r="F36" s="45">
        <v>4.1399999999999997</v>
      </c>
      <c r="G36" s="45">
        <v>4.1399999999999997</v>
      </c>
      <c r="H36" s="45">
        <v>3.86</v>
      </c>
      <c r="I36" s="45">
        <v>3.86</v>
      </c>
    </row>
    <row r="37" spans="1:9" x14ac:dyDescent="0.2">
      <c r="A37" s="44">
        <v>27</v>
      </c>
      <c r="B37" s="45">
        <v>4.93</v>
      </c>
      <c r="C37" s="45">
        <v>4.93</v>
      </c>
      <c r="D37" s="45">
        <v>4.5999999999999996</v>
      </c>
      <c r="E37" s="45">
        <v>4.5999999999999996</v>
      </c>
      <c r="F37" s="45">
        <v>4.29</v>
      </c>
      <c r="G37" s="45">
        <v>4.29</v>
      </c>
      <c r="H37" s="45">
        <v>3.99</v>
      </c>
      <c r="I37" s="45">
        <v>3.99</v>
      </c>
    </row>
    <row r="38" spans="1:9" x14ac:dyDescent="0.2">
      <c r="A38" s="44">
        <v>28</v>
      </c>
      <c r="B38" s="45">
        <v>5.0999999999999996</v>
      </c>
      <c r="C38" s="45">
        <v>5.0999999999999996</v>
      </c>
      <c r="D38" s="45">
        <v>4.76</v>
      </c>
      <c r="E38" s="45">
        <v>4.76</v>
      </c>
      <c r="F38" s="45">
        <v>4.43</v>
      </c>
      <c r="G38" s="45">
        <v>4.43</v>
      </c>
      <c r="H38" s="45">
        <v>4.12</v>
      </c>
      <c r="I38" s="45">
        <v>4.12</v>
      </c>
    </row>
    <row r="39" spans="1:9" x14ac:dyDescent="0.2">
      <c r="A39" s="44">
        <v>29</v>
      </c>
      <c r="B39" s="45">
        <v>5.27</v>
      </c>
      <c r="C39" s="45">
        <v>5.27</v>
      </c>
      <c r="D39" s="45">
        <v>4.92</v>
      </c>
      <c r="E39" s="45">
        <v>4.92</v>
      </c>
      <c r="F39" s="45">
        <v>4.58</v>
      </c>
      <c r="G39" s="45">
        <v>4.58</v>
      </c>
      <c r="H39" s="45">
        <v>4.26</v>
      </c>
      <c r="I39" s="45">
        <v>4.26</v>
      </c>
    </row>
    <row r="40" spans="1:9" x14ac:dyDescent="0.2">
      <c r="A40" s="44">
        <v>30</v>
      </c>
      <c r="B40" s="45">
        <v>5.46</v>
      </c>
      <c r="C40" s="45">
        <v>5.46</v>
      </c>
      <c r="D40" s="45">
        <v>5.09</v>
      </c>
      <c r="E40" s="45">
        <v>5.09</v>
      </c>
      <c r="F40" s="45">
        <v>4.74</v>
      </c>
      <c r="G40" s="45">
        <v>4.74</v>
      </c>
      <c r="H40" s="45">
        <v>4.41</v>
      </c>
      <c r="I40" s="45">
        <v>4.41</v>
      </c>
    </row>
    <row r="41" spans="1:9" x14ac:dyDescent="0.2">
      <c r="A41" s="44">
        <v>31</v>
      </c>
      <c r="B41" s="45">
        <v>5.64</v>
      </c>
      <c r="C41" s="45">
        <v>5.64</v>
      </c>
      <c r="D41" s="45">
        <v>5.26</v>
      </c>
      <c r="E41" s="45">
        <v>5.26</v>
      </c>
      <c r="F41" s="45">
        <v>4.9000000000000004</v>
      </c>
      <c r="G41" s="45">
        <v>4.9000000000000004</v>
      </c>
      <c r="H41" s="45">
        <v>4.5599999999999996</v>
      </c>
      <c r="I41" s="45">
        <v>4.5599999999999996</v>
      </c>
    </row>
    <row r="42" spans="1:9" x14ac:dyDescent="0.2">
      <c r="A42" s="44">
        <v>32</v>
      </c>
      <c r="B42" s="45">
        <v>5.84</v>
      </c>
      <c r="C42" s="45">
        <v>5.84</v>
      </c>
      <c r="D42" s="45">
        <v>5.45</v>
      </c>
      <c r="E42" s="45">
        <v>5.45</v>
      </c>
      <c r="F42" s="45">
        <v>5.07</v>
      </c>
      <c r="G42" s="45">
        <v>5.07</v>
      </c>
      <c r="H42" s="45">
        <v>4.71</v>
      </c>
      <c r="I42" s="45">
        <v>4.71</v>
      </c>
    </row>
    <row r="43" spans="1:9" x14ac:dyDescent="0.2">
      <c r="A43" s="44">
        <v>33</v>
      </c>
      <c r="B43" s="45">
        <v>6.04</v>
      </c>
      <c r="C43" s="45">
        <v>6.04</v>
      </c>
      <c r="D43" s="45">
        <v>5.63</v>
      </c>
      <c r="E43" s="45">
        <v>5.63</v>
      </c>
      <c r="F43" s="45">
        <v>5.24</v>
      </c>
      <c r="G43" s="45">
        <v>5.24</v>
      </c>
      <c r="H43" s="45">
        <v>4.88</v>
      </c>
      <c r="I43" s="45">
        <v>4.88</v>
      </c>
    </row>
    <row r="44" spans="1:9" x14ac:dyDescent="0.2">
      <c r="A44" s="44">
        <v>34</v>
      </c>
      <c r="B44" s="45">
        <v>6.25</v>
      </c>
      <c r="C44" s="45">
        <v>6.25</v>
      </c>
      <c r="D44" s="45">
        <v>5.83</v>
      </c>
      <c r="E44" s="45">
        <v>5.83</v>
      </c>
      <c r="F44" s="45">
        <v>5.42</v>
      </c>
      <c r="G44" s="45">
        <v>5.42</v>
      </c>
      <c r="H44" s="45">
        <v>5.04</v>
      </c>
      <c r="I44" s="45">
        <v>5.04</v>
      </c>
    </row>
    <row r="45" spans="1:9" x14ac:dyDescent="0.2">
      <c r="A45" s="44">
        <v>35</v>
      </c>
      <c r="B45" s="45">
        <v>6.47</v>
      </c>
      <c r="C45" s="45">
        <v>6.47</v>
      </c>
      <c r="D45" s="45">
        <v>6.03</v>
      </c>
      <c r="E45" s="45">
        <v>6.03</v>
      </c>
      <c r="F45" s="45">
        <v>5.61</v>
      </c>
      <c r="G45" s="45">
        <v>5.61</v>
      </c>
      <c r="H45" s="45">
        <v>5.21</v>
      </c>
      <c r="I45" s="45">
        <v>5.21</v>
      </c>
    </row>
    <row r="46" spans="1:9" x14ac:dyDescent="0.2">
      <c r="A46" s="44">
        <v>36</v>
      </c>
      <c r="B46" s="45">
        <v>6.69</v>
      </c>
      <c r="C46" s="45">
        <v>6.69</v>
      </c>
      <c r="D46" s="45">
        <v>6.24</v>
      </c>
      <c r="E46" s="45">
        <v>6.24</v>
      </c>
      <c r="F46" s="45">
        <v>5.8</v>
      </c>
      <c r="G46" s="45">
        <v>5.8</v>
      </c>
      <c r="H46" s="45">
        <v>5.39</v>
      </c>
      <c r="I46" s="45">
        <v>5.39</v>
      </c>
    </row>
    <row r="47" spans="1:9" x14ac:dyDescent="0.2">
      <c r="A47" s="44">
        <v>37</v>
      </c>
      <c r="B47" s="45">
        <v>6.92</v>
      </c>
      <c r="C47" s="45">
        <v>6.92</v>
      </c>
      <c r="D47" s="45">
        <v>6.45</v>
      </c>
      <c r="E47" s="45">
        <v>6.45</v>
      </c>
      <c r="F47" s="45">
        <v>6</v>
      </c>
      <c r="G47" s="45">
        <v>6</v>
      </c>
      <c r="H47" s="45">
        <v>5.58</v>
      </c>
      <c r="I47" s="45">
        <v>5.58</v>
      </c>
    </row>
    <row r="48" spans="1:9" x14ac:dyDescent="0.2">
      <c r="A48" s="44">
        <v>38</v>
      </c>
      <c r="B48" s="45">
        <v>7.16</v>
      </c>
      <c r="C48" s="45">
        <v>7.16</v>
      </c>
      <c r="D48" s="45">
        <v>6.67</v>
      </c>
      <c r="E48" s="45">
        <v>6.67</v>
      </c>
      <c r="F48" s="45">
        <v>6.21</v>
      </c>
      <c r="G48" s="45">
        <v>6.21</v>
      </c>
      <c r="H48" s="45">
        <v>5.77</v>
      </c>
      <c r="I48" s="45">
        <v>5.77</v>
      </c>
    </row>
    <row r="49" spans="1:9" x14ac:dyDescent="0.2">
      <c r="A49" s="44">
        <v>39</v>
      </c>
      <c r="B49" s="45">
        <v>7.41</v>
      </c>
      <c r="C49" s="45">
        <v>7.41</v>
      </c>
      <c r="D49" s="45">
        <v>6.9</v>
      </c>
      <c r="E49" s="45">
        <v>6.9</v>
      </c>
      <c r="F49" s="45">
        <v>6.42</v>
      </c>
      <c r="G49" s="45">
        <v>6.42</v>
      </c>
      <c r="H49" s="45">
        <v>5.97</v>
      </c>
      <c r="I49" s="45">
        <v>5.97</v>
      </c>
    </row>
    <row r="50" spans="1:9" x14ac:dyDescent="0.2">
      <c r="A50" s="44">
        <v>40</v>
      </c>
      <c r="B50" s="45">
        <v>7.67</v>
      </c>
      <c r="C50" s="45">
        <v>7.67</v>
      </c>
      <c r="D50" s="45">
        <v>7.14</v>
      </c>
      <c r="E50" s="45">
        <v>7.14</v>
      </c>
      <c r="F50" s="45">
        <v>6.64</v>
      </c>
      <c r="G50" s="45">
        <v>6.64</v>
      </c>
      <c r="H50" s="45">
        <v>6.17</v>
      </c>
      <c r="I50" s="45">
        <v>6.17</v>
      </c>
    </row>
    <row r="51" spans="1:9" x14ac:dyDescent="0.2">
      <c r="A51" s="44">
        <v>41</v>
      </c>
      <c r="B51" s="45">
        <v>7.93</v>
      </c>
      <c r="C51" s="45">
        <v>7.93</v>
      </c>
      <c r="D51" s="45">
        <v>7.39</v>
      </c>
      <c r="E51" s="45">
        <v>7.39</v>
      </c>
      <c r="F51" s="45">
        <v>6.87</v>
      </c>
      <c r="G51" s="45">
        <v>6.87</v>
      </c>
      <c r="H51" s="45">
        <v>6.38</v>
      </c>
      <c r="I51" s="45">
        <v>6.38</v>
      </c>
    </row>
    <row r="52" spans="1:9" x14ac:dyDescent="0.2">
      <c r="A52" s="44">
        <v>42</v>
      </c>
      <c r="B52" s="45">
        <v>8.2100000000000009</v>
      </c>
      <c r="C52" s="45">
        <v>8.2100000000000009</v>
      </c>
      <c r="D52" s="45">
        <v>7.65</v>
      </c>
      <c r="E52" s="45">
        <v>7.65</v>
      </c>
      <c r="F52" s="45">
        <v>7.11</v>
      </c>
      <c r="G52" s="45">
        <v>7.11</v>
      </c>
      <c r="H52" s="45">
        <v>6.6</v>
      </c>
      <c r="I52" s="45">
        <v>6.6</v>
      </c>
    </row>
    <row r="53" spans="1:9" x14ac:dyDescent="0.2">
      <c r="A53" s="44">
        <v>43</v>
      </c>
      <c r="B53" s="45">
        <v>8.5</v>
      </c>
      <c r="C53" s="45">
        <v>8.5</v>
      </c>
      <c r="D53" s="45">
        <v>7.91</v>
      </c>
      <c r="E53" s="45">
        <v>7.91</v>
      </c>
      <c r="F53" s="45">
        <v>7.36</v>
      </c>
      <c r="G53" s="45">
        <v>7.36</v>
      </c>
      <c r="H53" s="45">
        <v>6.83</v>
      </c>
      <c r="I53" s="45">
        <v>6.83</v>
      </c>
    </row>
    <row r="54" spans="1:9" x14ac:dyDescent="0.2">
      <c r="A54" s="44">
        <v>44</v>
      </c>
      <c r="B54" s="45">
        <v>8.8000000000000007</v>
      </c>
      <c r="C54" s="45">
        <v>8.8000000000000007</v>
      </c>
      <c r="D54" s="45">
        <v>8.19</v>
      </c>
      <c r="E54" s="45">
        <v>8.19</v>
      </c>
      <c r="F54" s="45">
        <v>7.61</v>
      </c>
      <c r="G54" s="45">
        <v>7.61</v>
      </c>
      <c r="H54" s="45">
        <v>7.06</v>
      </c>
      <c r="I54" s="45">
        <v>7.06</v>
      </c>
    </row>
    <row r="55" spans="1:9" x14ac:dyDescent="0.2">
      <c r="A55" s="44">
        <v>45</v>
      </c>
      <c r="B55" s="45">
        <v>9.1</v>
      </c>
      <c r="C55" s="45">
        <v>9.1</v>
      </c>
      <c r="D55" s="45">
        <v>8.4700000000000006</v>
      </c>
      <c r="E55" s="45">
        <v>8.4700000000000006</v>
      </c>
      <c r="F55" s="45">
        <v>7.88</v>
      </c>
      <c r="G55" s="45">
        <v>7.88</v>
      </c>
      <c r="H55" s="45">
        <v>7.31</v>
      </c>
      <c r="I55" s="45">
        <v>7.31</v>
      </c>
    </row>
    <row r="56" spans="1:9" x14ac:dyDescent="0.2">
      <c r="A56" s="44">
        <v>46</v>
      </c>
      <c r="B56" s="45">
        <v>9.42</v>
      </c>
      <c r="C56" s="45">
        <v>9.42</v>
      </c>
      <c r="D56" s="45">
        <v>8.77</v>
      </c>
      <c r="E56" s="45">
        <v>8.77</v>
      </c>
      <c r="F56" s="45">
        <v>8.15</v>
      </c>
      <c r="G56" s="45">
        <v>8.15</v>
      </c>
      <c r="H56" s="45">
        <v>7.56</v>
      </c>
      <c r="I56" s="45">
        <v>7.56</v>
      </c>
    </row>
    <row r="57" spans="1:9" x14ac:dyDescent="0.2">
      <c r="A57" s="44">
        <v>47</v>
      </c>
      <c r="B57" s="45">
        <v>9.76</v>
      </c>
      <c r="C57" s="45">
        <v>9.76</v>
      </c>
      <c r="D57" s="45">
        <v>9.08</v>
      </c>
      <c r="E57" s="45">
        <v>9.08</v>
      </c>
      <c r="F57" s="45">
        <v>8.44</v>
      </c>
      <c r="G57" s="45">
        <v>8.44</v>
      </c>
      <c r="H57" s="45">
        <v>7.83</v>
      </c>
      <c r="I57" s="45">
        <v>7.83</v>
      </c>
    </row>
    <row r="58" spans="1:9" x14ac:dyDescent="0.2">
      <c r="A58" s="44">
        <v>48</v>
      </c>
      <c r="B58" s="45">
        <v>10.1</v>
      </c>
      <c r="C58" s="45">
        <v>10.1</v>
      </c>
      <c r="D58" s="45">
        <v>9.4</v>
      </c>
      <c r="E58" s="45">
        <v>9.4</v>
      </c>
      <c r="F58" s="45">
        <v>8.73</v>
      </c>
      <c r="G58" s="45">
        <v>8.73</v>
      </c>
      <c r="H58" s="45">
        <v>8.1</v>
      </c>
      <c r="I58" s="45">
        <v>8.1</v>
      </c>
    </row>
    <row r="59" spans="1:9" x14ac:dyDescent="0.2">
      <c r="A59" s="44">
        <v>49</v>
      </c>
      <c r="B59" s="45">
        <v>10.46</v>
      </c>
      <c r="C59" s="45">
        <v>10.46</v>
      </c>
      <c r="D59" s="45">
        <v>9.73</v>
      </c>
      <c r="E59" s="45">
        <v>9.73</v>
      </c>
      <c r="F59" s="45">
        <v>9.0399999999999991</v>
      </c>
      <c r="G59" s="45">
        <v>9.0399999999999991</v>
      </c>
      <c r="H59" s="45">
        <v>8.3800000000000008</v>
      </c>
      <c r="I59" s="45">
        <v>8.3800000000000008</v>
      </c>
    </row>
    <row r="60" spans="1:9" x14ac:dyDescent="0.2">
      <c r="A60" s="44">
        <v>50</v>
      </c>
      <c r="B60" s="45">
        <v>10.83</v>
      </c>
      <c r="C60" s="45">
        <v>10.83</v>
      </c>
      <c r="D60" s="45">
        <v>10.07</v>
      </c>
      <c r="E60" s="45">
        <v>10.07</v>
      </c>
      <c r="F60" s="45">
        <v>9.36</v>
      </c>
      <c r="G60" s="45">
        <v>9.36</v>
      </c>
      <c r="H60" s="45">
        <v>8.67</v>
      </c>
      <c r="I60" s="45">
        <v>8.67</v>
      </c>
    </row>
    <row r="61" spans="1:9" x14ac:dyDescent="0.2">
      <c r="A61" s="44">
        <v>51</v>
      </c>
      <c r="B61" s="45">
        <v>11.22</v>
      </c>
      <c r="C61" s="45">
        <v>11.22</v>
      </c>
      <c r="D61" s="45">
        <v>10.43</v>
      </c>
      <c r="E61" s="45">
        <v>10.43</v>
      </c>
      <c r="F61" s="45">
        <v>9.69</v>
      </c>
      <c r="G61" s="45">
        <v>9.69</v>
      </c>
      <c r="H61" s="45">
        <v>8.98</v>
      </c>
      <c r="I61" s="45">
        <v>8.98</v>
      </c>
    </row>
    <row r="62" spans="1:9" x14ac:dyDescent="0.2">
      <c r="A62" s="44">
        <v>52</v>
      </c>
      <c r="B62" s="45">
        <v>11.62</v>
      </c>
      <c r="C62" s="45">
        <v>11.62</v>
      </c>
      <c r="D62" s="45">
        <v>10.8</v>
      </c>
      <c r="E62" s="45">
        <v>10.8</v>
      </c>
      <c r="F62" s="45">
        <v>10.029999999999999</v>
      </c>
      <c r="G62" s="45">
        <v>10.029999999999999</v>
      </c>
      <c r="H62" s="45">
        <v>9.3000000000000007</v>
      </c>
      <c r="I62" s="45">
        <v>9.3000000000000007</v>
      </c>
    </row>
    <row r="63" spans="1:9" x14ac:dyDescent="0.2">
      <c r="A63" s="44">
        <v>53</v>
      </c>
      <c r="B63" s="45">
        <v>12.04</v>
      </c>
      <c r="C63" s="45">
        <v>12.04</v>
      </c>
      <c r="D63" s="45">
        <v>11.19</v>
      </c>
      <c r="E63" s="45">
        <v>11.19</v>
      </c>
      <c r="F63" s="45">
        <v>10.39</v>
      </c>
      <c r="G63" s="45">
        <v>10.39</v>
      </c>
      <c r="H63" s="45">
        <v>9.6300000000000008</v>
      </c>
      <c r="I63" s="45">
        <v>9.6300000000000008</v>
      </c>
    </row>
    <row r="64" spans="1:9" x14ac:dyDescent="0.2">
      <c r="A64" s="44">
        <v>54</v>
      </c>
      <c r="B64" s="45">
        <v>12.47</v>
      </c>
      <c r="C64" s="45">
        <v>12.47</v>
      </c>
      <c r="D64" s="45">
        <v>11.59</v>
      </c>
      <c r="E64" s="45">
        <v>11.59</v>
      </c>
      <c r="F64" s="45">
        <v>10.76</v>
      </c>
      <c r="G64" s="45">
        <v>10.76</v>
      </c>
      <c r="H64" s="45">
        <v>9.9700000000000006</v>
      </c>
      <c r="I64" s="45">
        <v>9.9700000000000006</v>
      </c>
    </row>
    <row r="65" spans="1:9" x14ac:dyDescent="0.2">
      <c r="A65" s="44">
        <v>55</v>
      </c>
      <c r="B65" s="45">
        <v>12.92</v>
      </c>
      <c r="C65" s="45">
        <v>12.92</v>
      </c>
      <c r="D65" s="45">
        <v>12.01</v>
      </c>
      <c r="E65" s="45">
        <v>12.01</v>
      </c>
      <c r="F65" s="45">
        <v>11.15</v>
      </c>
      <c r="G65" s="45">
        <v>11.15</v>
      </c>
      <c r="H65" s="45">
        <v>10.33</v>
      </c>
      <c r="I65" s="45">
        <v>10.33</v>
      </c>
    </row>
    <row r="66" spans="1:9" x14ac:dyDescent="0.2">
      <c r="A66" s="44">
        <v>56</v>
      </c>
      <c r="B66" s="45">
        <v>13.4</v>
      </c>
      <c r="C66" s="45">
        <v>13.4</v>
      </c>
      <c r="D66" s="45">
        <v>12.45</v>
      </c>
      <c r="E66" s="45">
        <v>12.45</v>
      </c>
      <c r="F66" s="45">
        <v>11.55</v>
      </c>
      <c r="G66" s="45">
        <v>11.55</v>
      </c>
      <c r="H66" s="45">
        <v>10.7</v>
      </c>
      <c r="I66" s="45">
        <v>10.7</v>
      </c>
    </row>
    <row r="67" spans="1:9" x14ac:dyDescent="0.2">
      <c r="A67" s="44">
        <v>57</v>
      </c>
      <c r="B67" s="45">
        <v>13.89</v>
      </c>
      <c r="C67" s="45">
        <v>13.89</v>
      </c>
      <c r="D67" s="45">
        <v>12.91</v>
      </c>
      <c r="E67" s="45">
        <v>12.91</v>
      </c>
      <c r="F67" s="45">
        <v>11.97</v>
      </c>
      <c r="G67" s="45">
        <v>11.97</v>
      </c>
      <c r="H67" s="45">
        <v>11.09</v>
      </c>
      <c r="I67" s="45">
        <v>11.09</v>
      </c>
    </row>
    <row r="68" spans="1:9" x14ac:dyDescent="0.2">
      <c r="A68" s="44">
        <v>58</v>
      </c>
      <c r="B68" s="45">
        <v>14.41</v>
      </c>
      <c r="C68" s="45">
        <v>14.41</v>
      </c>
      <c r="D68" s="45">
        <v>13.38</v>
      </c>
      <c r="E68" s="45">
        <v>13.38</v>
      </c>
      <c r="F68" s="45">
        <v>12.41</v>
      </c>
      <c r="G68" s="45">
        <v>12.41</v>
      </c>
      <c r="H68" s="45">
        <v>11.49</v>
      </c>
      <c r="I68" s="45">
        <v>11.49</v>
      </c>
    </row>
    <row r="69" spans="1:9" x14ac:dyDescent="0.2">
      <c r="A69" s="44">
        <v>59</v>
      </c>
      <c r="B69" s="45">
        <v>14.94</v>
      </c>
      <c r="C69" s="45">
        <v>14.94</v>
      </c>
      <c r="D69" s="45">
        <v>13.88</v>
      </c>
      <c r="E69" s="45">
        <v>13.88</v>
      </c>
      <c r="F69" s="45">
        <v>12.87</v>
      </c>
      <c r="G69" s="45">
        <v>12.87</v>
      </c>
      <c r="H69" s="45">
        <v>11.92</v>
      </c>
      <c r="I69" s="45">
        <v>11.92</v>
      </c>
    </row>
    <row r="70" spans="1:9" x14ac:dyDescent="0.2">
      <c r="A70" s="44">
        <v>60</v>
      </c>
      <c r="B70" s="45">
        <v>15.51</v>
      </c>
      <c r="C70" s="45">
        <v>15.51</v>
      </c>
      <c r="D70" s="45">
        <v>14.41</v>
      </c>
      <c r="E70" s="45">
        <v>14.41</v>
      </c>
      <c r="F70" s="45">
        <v>13.36</v>
      </c>
      <c r="G70" s="45">
        <v>13.36</v>
      </c>
      <c r="H70" s="45">
        <v>12.36</v>
      </c>
      <c r="I70" s="45">
        <v>12.36</v>
      </c>
    </row>
    <row r="71" spans="1:9" x14ac:dyDescent="0.2">
      <c r="A71" s="44">
        <v>61</v>
      </c>
      <c r="B71" s="45">
        <v>16.100000000000001</v>
      </c>
      <c r="C71" s="45">
        <v>16.100000000000001</v>
      </c>
      <c r="D71" s="45">
        <v>14.95</v>
      </c>
      <c r="E71" s="45">
        <v>14.95</v>
      </c>
      <c r="F71" s="45">
        <v>13.86</v>
      </c>
      <c r="G71" s="45">
        <v>13.86</v>
      </c>
      <c r="H71" s="45">
        <v>12.83</v>
      </c>
      <c r="I71" s="45">
        <v>12.83</v>
      </c>
    </row>
    <row r="72" spans="1:9" x14ac:dyDescent="0.2">
      <c r="A72" s="44">
        <v>62</v>
      </c>
      <c r="B72" s="45">
        <v>16.73</v>
      </c>
      <c r="C72" s="45">
        <v>16.73</v>
      </c>
      <c r="D72" s="45">
        <v>15.53</v>
      </c>
      <c r="E72" s="45">
        <v>15.53</v>
      </c>
      <c r="F72" s="45">
        <v>14.4</v>
      </c>
      <c r="G72" s="45">
        <v>14.4</v>
      </c>
      <c r="H72" s="45">
        <v>13.32</v>
      </c>
      <c r="I72" s="45">
        <v>13.32</v>
      </c>
    </row>
    <row r="73" spans="1:9" x14ac:dyDescent="0.2">
      <c r="A73" s="44">
        <v>63</v>
      </c>
      <c r="B73" s="45">
        <v>17.38</v>
      </c>
      <c r="C73" s="45">
        <v>17.38</v>
      </c>
      <c r="D73" s="45">
        <v>16.14</v>
      </c>
      <c r="E73" s="45">
        <v>16.14</v>
      </c>
      <c r="F73" s="45">
        <v>14.96</v>
      </c>
      <c r="G73" s="45">
        <v>14.96</v>
      </c>
      <c r="H73" s="45">
        <v>13.83</v>
      </c>
      <c r="I73" s="45">
        <v>13.83</v>
      </c>
    </row>
    <row r="74" spans="1:9" x14ac:dyDescent="0.2">
      <c r="A74" s="44">
        <v>64</v>
      </c>
      <c r="B74" s="45">
        <v>18.079999999999998</v>
      </c>
      <c r="C74" s="45">
        <v>18.079999999999998</v>
      </c>
      <c r="D74" s="45">
        <v>16.78</v>
      </c>
      <c r="E74" s="45">
        <v>16.78</v>
      </c>
      <c r="F74" s="45">
        <v>15.55</v>
      </c>
      <c r="G74" s="45">
        <v>15.55</v>
      </c>
      <c r="H74" s="45">
        <v>14.38</v>
      </c>
      <c r="I74" s="45">
        <v>14.38</v>
      </c>
    </row>
    <row r="75" spans="1:9" x14ac:dyDescent="0.2">
      <c r="A75" s="44">
        <v>65</v>
      </c>
      <c r="B75" s="45">
        <v>18.11</v>
      </c>
      <c r="C75" s="45">
        <v>18.11</v>
      </c>
      <c r="D75" s="45">
        <v>17.46</v>
      </c>
      <c r="E75" s="45">
        <v>17.46</v>
      </c>
      <c r="F75" s="45">
        <v>16.18</v>
      </c>
      <c r="G75" s="45">
        <v>16.18</v>
      </c>
      <c r="H75" s="45">
        <v>14.96</v>
      </c>
      <c r="I75" s="45">
        <v>14.96</v>
      </c>
    </row>
    <row r="76" spans="1:9" x14ac:dyDescent="0.2">
      <c r="A76" s="44">
        <v>66</v>
      </c>
      <c r="B76" s="45">
        <v>17.45</v>
      </c>
      <c r="C76" s="45">
        <v>17.45</v>
      </c>
      <c r="D76" s="45">
        <v>17.48</v>
      </c>
      <c r="E76" s="45">
        <v>17.48</v>
      </c>
      <c r="F76" s="45">
        <v>16.84</v>
      </c>
      <c r="G76" s="45">
        <v>16.84</v>
      </c>
      <c r="H76" s="45">
        <v>15.57</v>
      </c>
      <c r="I76" s="45">
        <v>15.57</v>
      </c>
    </row>
    <row r="77" spans="1:9" x14ac:dyDescent="0.2">
      <c r="A77" s="44">
        <v>67</v>
      </c>
      <c r="B77" s="45">
        <v>16.79</v>
      </c>
      <c r="C77" s="45">
        <v>16.79</v>
      </c>
      <c r="D77" s="45">
        <v>16.809999999999999</v>
      </c>
      <c r="E77" s="45">
        <v>16.809999999999999</v>
      </c>
      <c r="F77" s="45">
        <v>16.850000000000001</v>
      </c>
      <c r="G77" s="45">
        <v>16.850000000000001</v>
      </c>
      <c r="H77" s="45">
        <v>16.22</v>
      </c>
      <c r="I77" s="45">
        <v>16.22</v>
      </c>
    </row>
    <row r="78" spans="1:9" x14ac:dyDescent="0.2">
      <c r="A78" s="44">
        <v>68</v>
      </c>
      <c r="B78" s="45">
        <v>16.13</v>
      </c>
      <c r="C78" s="45">
        <v>16.13</v>
      </c>
      <c r="D78" s="45">
        <v>16.149999999999999</v>
      </c>
      <c r="E78" s="45">
        <v>16.149999999999999</v>
      </c>
      <c r="F78" s="45">
        <v>16.18</v>
      </c>
      <c r="G78" s="45">
        <v>16.18</v>
      </c>
      <c r="H78" s="45">
        <v>16.22</v>
      </c>
      <c r="I78" s="45">
        <v>16.22</v>
      </c>
    </row>
    <row r="79" spans="1:9" x14ac:dyDescent="0.2">
      <c r="A79" s="44">
        <v>69</v>
      </c>
      <c r="B79" s="45">
        <v>15.48</v>
      </c>
      <c r="C79" s="45">
        <v>15.48</v>
      </c>
      <c r="D79" s="45">
        <v>15.49</v>
      </c>
      <c r="E79" s="45">
        <v>15.49</v>
      </c>
      <c r="F79" s="45">
        <v>15.51</v>
      </c>
      <c r="G79" s="45">
        <v>15.51</v>
      </c>
      <c r="H79" s="45">
        <v>15.54</v>
      </c>
      <c r="I79" s="45">
        <v>15.54</v>
      </c>
    </row>
    <row r="80" spans="1:9" x14ac:dyDescent="0.2">
      <c r="A80" s="44">
        <v>70</v>
      </c>
      <c r="B80" s="45">
        <v>14.84</v>
      </c>
      <c r="C80" s="45">
        <v>14.84</v>
      </c>
      <c r="D80" s="45">
        <v>14.84</v>
      </c>
      <c r="E80" s="45">
        <v>14.84</v>
      </c>
      <c r="F80" s="45">
        <v>14.85</v>
      </c>
      <c r="G80" s="45">
        <v>14.85</v>
      </c>
      <c r="H80" s="45">
        <v>14.88</v>
      </c>
      <c r="I80" s="45">
        <v>14.88</v>
      </c>
    </row>
    <row r="81" spans="1:9" x14ac:dyDescent="0.2">
      <c r="A81" s="44">
        <v>71</v>
      </c>
      <c r="B81" s="45">
        <v>14.2</v>
      </c>
      <c r="C81" s="45">
        <v>14.2</v>
      </c>
      <c r="D81" s="45">
        <v>14.2</v>
      </c>
      <c r="E81" s="45">
        <v>14.2</v>
      </c>
      <c r="F81" s="45">
        <v>14.2</v>
      </c>
      <c r="G81" s="45">
        <v>14.2</v>
      </c>
      <c r="H81" s="45">
        <v>14.22</v>
      </c>
      <c r="I81" s="45">
        <v>14.22</v>
      </c>
    </row>
    <row r="82" spans="1:9" x14ac:dyDescent="0.2">
      <c r="A82" s="44">
        <v>72</v>
      </c>
      <c r="B82" s="45">
        <v>13.57</v>
      </c>
      <c r="C82" s="45">
        <v>13.57</v>
      </c>
      <c r="D82" s="45">
        <v>13.57</v>
      </c>
      <c r="E82" s="45">
        <v>13.57</v>
      </c>
      <c r="F82" s="45">
        <v>13.57</v>
      </c>
      <c r="G82" s="45">
        <v>13.57</v>
      </c>
      <c r="H82" s="45">
        <v>13.57</v>
      </c>
      <c r="I82" s="45">
        <v>13.57</v>
      </c>
    </row>
    <row r="83" spans="1:9" x14ac:dyDescent="0.2">
      <c r="A83" s="44">
        <v>73</v>
      </c>
      <c r="B83" s="45">
        <v>12.94</v>
      </c>
      <c r="C83" s="45">
        <v>12.94</v>
      </c>
      <c r="D83" s="45">
        <v>12.94</v>
      </c>
      <c r="E83" s="45">
        <v>12.94</v>
      </c>
      <c r="F83" s="45">
        <v>12.94</v>
      </c>
      <c r="G83" s="45">
        <v>12.94</v>
      </c>
      <c r="H83" s="45">
        <v>12.94</v>
      </c>
      <c r="I83" s="45">
        <v>12.94</v>
      </c>
    </row>
    <row r="84" spans="1:9" x14ac:dyDescent="0.2">
      <c r="A84" s="44">
        <v>74</v>
      </c>
      <c r="B84" s="45">
        <v>12.31</v>
      </c>
      <c r="C84" s="45">
        <v>12.31</v>
      </c>
      <c r="D84" s="45">
        <v>12.31</v>
      </c>
      <c r="E84" s="45">
        <v>12.31</v>
      </c>
      <c r="F84" s="45">
        <v>12.31</v>
      </c>
      <c r="G84" s="45">
        <v>12.31</v>
      </c>
      <c r="H84" s="45">
        <v>12.31</v>
      </c>
      <c r="I84" s="45">
        <v>12.31</v>
      </c>
    </row>
    <row r="85" spans="1:9" x14ac:dyDescent="0.2">
      <c r="A85" s="44">
        <v>75</v>
      </c>
      <c r="B85" s="45">
        <v>11.69</v>
      </c>
      <c r="C85" s="45">
        <v>11.69</v>
      </c>
      <c r="D85" s="45">
        <v>11.69</v>
      </c>
      <c r="E85" s="45">
        <v>11.69</v>
      </c>
      <c r="F85" s="45">
        <v>11.69</v>
      </c>
      <c r="G85" s="45">
        <v>11.69</v>
      </c>
      <c r="H85" s="45">
        <v>11.69</v>
      </c>
      <c r="I85" s="45">
        <v>11.69</v>
      </c>
    </row>
  </sheetData>
  <sheetProtection algorithmName="SHA-512" hashValue="EZvrkYg8+k3TMKhMLF2r/z/EpN0DFqfzSoQU9tj2yoBTLcXdcqh36ZYhPT9tUuhvmeS6CrrJJYwpbn46z1O1eA==" saltValue="O9uqffbPSWPh5Qomh2pJnQ==" spinCount="100000" sheet="1" objects="1" scenarios="1"/>
  <conditionalFormatting sqref="A6:A21">
    <cfRule type="expression" dxfId="591" priority="1" stopIfTrue="1">
      <formula>MOD(ROW(),2)=0</formula>
    </cfRule>
    <cfRule type="expression" dxfId="590" priority="2" stopIfTrue="1">
      <formula>MOD(ROW(),2)&lt;&gt;0</formula>
    </cfRule>
  </conditionalFormatting>
  <conditionalFormatting sqref="A26:A85">
    <cfRule type="expression" dxfId="589" priority="5" stopIfTrue="1">
      <formula>MOD(ROW(),2)=0</formula>
    </cfRule>
    <cfRule type="expression" dxfId="588" priority="6" stopIfTrue="1">
      <formula>MOD(ROW(),2)&lt;&gt;0</formula>
    </cfRule>
  </conditionalFormatting>
  <conditionalFormatting sqref="B6:I21">
    <cfRule type="expression" dxfId="587" priority="3" stopIfTrue="1">
      <formula>MOD(ROW(),2)=0</formula>
    </cfRule>
    <cfRule type="expression" dxfId="586" priority="4" stopIfTrue="1">
      <formula>MOD(ROW(),2)&lt;&gt;0</formula>
    </cfRule>
  </conditionalFormatting>
  <conditionalFormatting sqref="B26:I85">
    <cfRule type="expression" dxfId="585" priority="7" stopIfTrue="1">
      <formula>MOD(ROW(),2)=0</formula>
    </cfRule>
    <cfRule type="expression" dxfId="584" priority="8" stopIfTrue="1">
      <formula>MOD(ROW(),2)&lt;&gt;0</formula>
    </cfRule>
  </conditionalFormatting>
  <pageMargins left="0.7" right="0.7" top="0.75" bottom="0.75" header="0.3" footer="0.3"/>
  <tableParts count="1">
    <tablePart r:id="rId1"/>
  </tablePart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9D519-B2AE-454B-9B02-8CAEA52D6944}">
  <sheetPr codeName="Sheet59"/>
  <dimension ref="A1:C47"/>
  <sheetViews>
    <sheetView showGridLines="0" workbookViewId="0">
      <selection activeCell="A6" sqref="A6"/>
    </sheetView>
  </sheetViews>
  <sheetFormatPr defaultRowHeight="12.75" x14ac:dyDescent="0.2"/>
  <cols>
    <col min="1" max="1" width="31.5703125" customWidth="1"/>
    <col min="2" max="3" width="22.5703125" customWidth="1"/>
  </cols>
  <sheetData>
    <row r="1" spans="1:3" s="1" customFormat="1" ht="20.25" x14ac:dyDescent="0.3">
      <c r="A1" s="2" t="s">
        <v>0</v>
      </c>
    </row>
    <row r="2" spans="1:3" s="1" customFormat="1" ht="15.75" x14ac:dyDescent="0.25">
      <c r="A2" s="30" t="s">
        <v>1</v>
      </c>
      <c r="B2" s="3" t="str">
        <f>wb_title</f>
        <v>PCSPS_EW - Consolidated Factor Spreadsheet</v>
      </c>
    </row>
    <row r="3" spans="1:3" s="1" customFormat="1" ht="15.75" x14ac:dyDescent="0.25">
      <c r="A3" s="30" t="s">
        <v>2</v>
      </c>
      <c r="B3" s="3" t="str">
        <f>TABLE_FACTOR_TYPE_1 &amp; " - x-" &amp; TABLE_SERIES_NUMBER_1</f>
        <v>Scheme pays AA - x-602</v>
      </c>
    </row>
    <row r="6" spans="1:3" x14ac:dyDescent="0.2">
      <c r="A6" s="41" t="s">
        <v>540</v>
      </c>
      <c r="B6" s="49" t="s">
        <v>541</v>
      </c>
      <c r="C6" s="49"/>
    </row>
    <row r="7" spans="1:3" ht="25.5" x14ac:dyDescent="0.2">
      <c r="A7" s="41" t="s">
        <v>542</v>
      </c>
      <c r="B7" s="49" t="s">
        <v>31</v>
      </c>
      <c r="C7" s="49"/>
    </row>
    <row r="8" spans="1:3" x14ac:dyDescent="0.2">
      <c r="A8" s="41" t="s">
        <v>112</v>
      </c>
      <c r="B8" s="49" t="s">
        <v>125</v>
      </c>
      <c r="C8" s="49"/>
    </row>
    <row r="9" spans="1:3" x14ac:dyDescent="0.2">
      <c r="A9" s="41" t="s">
        <v>113</v>
      </c>
      <c r="B9" s="49" t="s">
        <v>315</v>
      </c>
      <c r="C9" s="49"/>
    </row>
    <row r="10" spans="1:3" ht="25.5" x14ac:dyDescent="0.2">
      <c r="A10" s="41" t="s">
        <v>6</v>
      </c>
      <c r="B10" s="49" t="s">
        <v>319</v>
      </c>
      <c r="C10" s="49"/>
    </row>
    <row r="11" spans="1:3" x14ac:dyDescent="0.2">
      <c r="A11" s="41" t="s">
        <v>114</v>
      </c>
      <c r="B11" s="49" t="s">
        <v>128</v>
      </c>
      <c r="C11" s="49"/>
    </row>
    <row r="12" spans="1:3" x14ac:dyDescent="0.2">
      <c r="A12" s="41" t="s">
        <v>115</v>
      </c>
      <c r="B12" s="49" t="s">
        <v>129</v>
      </c>
      <c r="C12" s="49"/>
    </row>
    <row r="13" spans="1:3" x14ac:dyDescent="0.2">
      <c r="A13" s="41" t="s">
        <v>543</v>
      </c>
      <c r="B13" s="49">
        <v>0</v>
      </c>
      <c r="C13" s="49"/>
    </row>
    <row r="14" spans="1:3" x14ac:dyDescent="0.2">
      <c r="A14" s="41" t="s">
        <v>117</v>
      </c>
      <c r="B14" s="49">
        <v>602</v>
      </c>
      <c r="C14" s="49"/>
    </row>
    <row r="15" spans="1:3" x14ac:dyDescent="0.2">
      <c r="A15" s="41" t="s">
        <v>544</v>
      </c>
      <c r="B15" s="49" t="s">
        <v>320</v>
      </c>
      <c r="C15" s="49"/>
    </row>
    <row r="16" spans="1:3" x14ac:dyDescent="0.2">
      <c r="A16" s="41" t="s">
        <v>119</v>
      </c>
      <c r="B16" s="49" t="s">
        <v>321</v>
      </c>
      <c r="C16" s="49"/>
    </row>
    <row r="17" spans="1:3" x14ac:dyDescent="0.2">
      <c r="A17" s="42" t="s">
        <v>545</v>
      </c>
      <c r="B17" s="49"/>
      <c r="C17" s="49"/>
    </row>
    <row r="18" spans="1:3" x14ac:dyDescent="0.2">
      <c r="A18" s="41" t="s">
        <v>121</v>
      </c>
      <c r="B18" s="50">
        <v>45071</v>
      </c>
      <c r="C18" s="50"/>
    </row>
    <row r="19" spans="1:3" x14ac:dyDescent="0.2">
      <c r="A19" s="41" t="s">
        <v>122</v>
      </c>
      <c r="B19" s="49"/>
      <c r="C19" s="49"/>
    </row>
    <row r="20" spans="1:3" x14ac:dyDescent="0.2">
      <c r="A20" s="41" t="s">
        <v>123</v>
      </c>
      <c r="B20" s="49" t="s">
        <v>132</v>
      </c>
      <c r="C20" s="49"/>
    </row>
    <row r="21" spans="1:3" x14ac:dyDescent="0.2">
      <c r="A21" s="41" t="s">
        <v>546</v>
      </c>
      <c r="B21" s="49" t="s">
        <v>46</v>
      </c>
      <c r="C21" s="49"/>
    </row>
    <row r="23" spans="1:3" x14ac:dyDescent="0.2">
      <c r="A23" s="23" t="str">
        <f>HYPERLINK("#'Factor List'!A1", "Back to Factor List")</f>
        <v>Back to Factor List</v>
      </c>
      <c r="B23" s="23" t="str">
        <f>HYPERLINK("#'Assumptions'!A1", "Assumptions")</f>
        <v>Assumptions</v>
      </c>
    </row>
    <row r="26" spans="1:3" s="55" customFormat="1" x14ac:dyDescent="0.2">
      <c r="A26" s="54" t="s">
        <v>174</v>
      </c>
      <c r="B26" s="54" t="s">
        <v>205</v>
      </c>
      <c r="C26" s="54" t="s">
        <v>210</v>
      </c>
    </row>
    <row r="27" spans="1:3" x14ac:dyDescent="0.2">
      <c r="A27" s="44">
        <v>55</v>
      </c>
      <c r="B27" s="45">
        <v>24.22</v>
      </c>
      <c r="C27" s="45">
        <v>24.22</v>
      </c>
    </row>
    <row r="28" spans="1:3" x14ac:dyDescent="0.2">
      <c r="A28" s="44">
        <v>56</v>
      </c>
      <c r="B28" s="45">
        <v>23.63</v>
      </c>
      <c r="C28" s="45">
        <v>23.63</v>
      </c>
    </row>
    <row r="29" spans="1:3" x14ac:dyDescent="0.2">
      <c r="A29" s="44">
        <v>57</v>
      </c>
      <c r="B29" s="45">
        <v>23.04</v>
      </c>
      <c r="C29" s="45">
        <v>23.04</v>
      </c>
    </row>
    <row r="30" spans="1:3" x14ac:dyDescent="0.2">
      <c r="A30" s="44">
        <v>58</v>
      </c>
      <c r="B30" s="45">
        <v>22.44</v>
      </c>
      <c r="C30" s="45">
        <v>22.44</v>
      </c>
    </row>
    <row r="31" spans="1:3" x14ac:dyDescent="0.2">
      <c r="A31" s="44">
        <v>59</v>
      </c>
      <c r="B31" s="45">
        <v>21.83</v>
      </c>
      <c r="C31" s="45">
        <v>21.83</v>
      </c>
    </row>
    <row r="32" spans="1:3" x14ac:dyDescent="0.2">
      <c r="A32" s="44">
        <v>60</v>
      </c>
      <c r="B32" s="45">
        <v>21.22</v>
      </c>
      <c r="C32" s="45">
        <v>21.22</v>
      </c>
    </row>
    <row r="33" spans="1:3" x14ac:dyDescent="0.2">
      <c r="A33" s="44">
        <v>61</v>
      </c>
      <c r="B33" s="45">
        <v>20.61</v>
      </c>
      <c r="C33" s="45">
        <v>20.61</v>
      </c>
    </row>
    <row r="34" spans="1:3" x14ac:dyDescent="0.2">
      <c r="A34" s="44">
        <v>62</v>
      </c>
      <c r="B34" s="45">
        <v>19.989999999999998</v>
      </c>
      <c r="C34" s="45">
        <v>19.989999999999998</v>
      </c>
    </row>
    <row r="35" spans="1:3" x14ac:dyDescent="0.2">
      <c r="A35" s="44">
        <v>63</v>
      </c>
      <c r="B35" s="45">
        <v>19.37</v>
      </c>
      <c r="C35" s="45">
        <v>19.37</v>
      </c>
    </row>
    <row r="36" spans="1:3" x14ac:dyDescent="0.2">
      <c r="A36" s="44">
        <v>64</v>
      </c>
      <c r="B36" s="45">
        <v>18.75</v>
      </c>
      <c r="C36" s="45">
        <v>18.75</v>
      </c>
    </row>
    <row r="37" spans="1:3" x14ac:dyDescent="0.2">
      <c r="A37" s="44">
        <v>65</v>
      </c>
      <c r="B37" s="45">
        <v>18.12</v>
      </c>
      <c r="C37" s="45">
        <v>18.12</v>
      </c>
    </row>
    <row r="38" spans="1:3" x14ac:dyDescent="0.2">
      <c r="A38" s="44">
        <v>66</v>
      </c>
      <c r="B38" s="45">
        <v>17.5</v>
      </c>
      <c r="C38" s="45">
        <v>17.5</v>
      </c>
    </row>
    <row r="39" spans="1:3" x14ac:dyDescent="0.2">
      <c r="A39" s="44">
        <v>67</v>
      </c>
      <c r="B39" s="45">
        <v>16.87</v>
      </c>
      <c r="C39" s="45">
        <v>16.87</v>
      </c>
    </row>
    <row r="40" spans="1:3" x14ac:dyDescent="0.2">
      <c r="A40" s="44">
        <v>68</v>
      </c>
      <c r="B40" s="45">
        <v>16.22</v>
      </c>
      <c r="C40" s="45">
        <v>16.22</v>
      </c>
    </row>
    <row r="41" spans="1:3" x14ac:dyDescent="0.2">
      <c r="A41" s="44">
        <v>69</v>
      </c>
      <c r="B41" s="45">
        <v>15.54</v>
      </c>
      <c r="C41" s="45">
        <v>15.54</v>
      </c>
    </row>
    <row r="42" spans="1:3" x14ac:dyDescent="0.2">
      <c r="A42" s="44">
        <v>70</v>
      </c>
      <c r="B42" s="45">
        <v>14.88</v>
      </c>
      <c r="C42" s="45">
        <v>14.88</v>
      </c>
    </row>
    <row r="43" spans="1:3" x14ac:dyDescent="0.2">
      <c r="A43" s="44">
        <v>71</v>
      </c>
      <c r="B43" s="45">
        <v>14.22</v>
      </c>
      <c r="C43" s="45">
        <v>14.22</v>
      </c>
    </row>
    <row r="44" spans="1:3" x14ac:dyDescent="0.2">
      <c r="A44" s="44">
        <v>72</v>
      </c>
      <c r="B44" s="45">
        <v>13.57</v>
      </c>
      <c r="C44" s="45">
        <v>13.57</v>
      </c>
    </row>
    <row r="45" spans="1:3" x14ac:dyDescent="0.2">
      <c r="A45" s="44">
        <v>73</v>
      </c>
      <c r="B45" s="45">
        <v>12.94</v>
      </c>
      <c r="C45" s="45">
        <v>12.94</v>
      </c>
    </row>
    <row r="46" spans="1:3" x14ac:dyDescent="0.2">
      <c r="A46" s="44">
        <v>74</v>
      </c>
      <c r="B46" s="45">
        <v>12.31</v>
      </c>
      <c r="C46" s="45">
        <v>12.31</v>
      </c>
    </row>
    <row r="47" spans="1:3" x14ac:dyDescent="0.2">
      <c r="A47" s="44">
        <v>75</v>
      </c>
      <c r="B47" s="45">
        <v>11.69</v>
      </c>
      <c r="C47" s="45">
        <v>11.69</v>
      </c>
    </row>
  </sheetData>
  <sheetProtection algorithmName="SHA-512" hashValue="YzHjoG+xA64lGY7nB8zB38UtGUf/q9BUFUYB3bZ4uR6SDA6JFuRnIuJP2rTYC5YDBmHr4cx9gncx3hvMT3ZPgA==" saltValue="MFoj1ZM5yJM0/hrJpeejeg==" spinCount="100000" sheet="1" objects="1" scenarios="1"/>
  <conditionalFormatting sqref="A6:A21">
    <cfRule type="expression" dxfId="583" priority="1" stopIfTrue="1">
      <formula>MOD(ROW(),2)=0</formula>
    </cfRule>
    <cfRule type="expression" dxfId="582" priority="2" stopIfTrue="1">
      <formula>MOD(ROW(),2)&lt;&gt;0</formula>
    </cfRule>
  </conditionalFormatting>
  <conditionalFormatting sqref="A26:A47">
    <cfRule type="expression" dxfId="581" priority="5" stopIfTrue="1">
      <formula>MOD(ROW(),2)=0</formula>
    </cfRule>
    <cfRule type="expression" dxfId="580" priority="6" stopIfTrue="1">
      <formula>MOD(ROW(),2)&lt;&gt;0</formula>
    </cfRule>
  </conditionalFormatting>
  <conditionalFormatting sqref="B6:C21">
    <cfRule type="expression" dxfId="579" priority="3" stopIfTrue="1">
      <formula>MOD(ROW(),2)=0</formula>
    </cfRule>
    <cfRule type="expression" dxfId="578" priority="4" stopIfTrue="1">
      <formula>MOD(ROW(),2)&lt;&gt;0</formula>
    </cfRule>
  </conditionalFormatting>
  <conditionalFormatting sqref="B26:C47">
    <cfRule type="expression" dxfId="577" priority="7" stopIfTrue="1">
      <formula>MOD(ROW(),2)=0</formula>
    </cfRule>
    <cfRule type="expression" dxfId="576" priority="8" stopIfTrue="1">
      <formula>MOD(ROW(),2)&lt;&gt;0</formula>
    </cfRule>
  </conditionalFormatting>
  <pageMargins left="0.7" right="0.7" top="0.75" bottom="0.75" header="0.3" footer="0.3"/>
  <tableParts count="1">
    <tablePart r:id="rId1"/>
  </tablePart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93E00-9739-4870-BE5D-60E9DA542216}">
  <sheetPr codeName="Sheet60"/>
  <dimension ref="A1:C82"/>
  <sheetViews>
    <sheetView showGridLines="0" workbookViewId="0">
      <selection activeCell="A6" sqref="A6"/>
    </sheetView>
  </sheetViews>
  <sheetFormatPr defaultRowHeight="12.75" x14ac:dyDescent="0.2"/>
  <cols>
    <col min="1" max="1" width="31.5703125" customWidth="1"/>
    <col min="2" max="3" width="22.5703125" customWidth="1"/>
  </cols>
  <sheetData>
    <row r="1" spans="1:3" s="1" customFormat="1" ht="20.25" x14ac:dyDescent="0.3">
      <c r="A1" s="2" t="s">
        <v>0</v>
      </c>
    </row>
    <row r="2" spans="1:3" s="1" customFormat="1" ht="15.75" x14ac:dyDescent="0.25">
      <c r="A2" s="30" t="s">
        <v>1</v>
      </c>
      <c r="B2" s="3" t="str">
        <f>wb_title</f>
        <v>PCSPS_EW - Consolidated Factor Spreadsheet</v>
      </c>
    </row>
    <row r="3" spans="1:3" s="1" customFormat="1" ht="15.75" x14ac:dyDescent="0.25">
      <c r="A3" s="30" t="s">
        <v>2</v>
      </c>
      <c r="B3" s="3" t="str">
        <f>TABLE_FACTOR_TYPE_1 &amp; " - x-" &amp; TABLE_SERIES_NUMBER_1</f>
        <v>Scheme pays AA - x-603</v>
      </c>
    </row>
    <row r="6" spans="1:3" x14ac:dyDescent="0.2">
      <c r="A6" s="41" t="s">
        <v>540</v>
      </c>
      <c r="B6" s="49" t="s">
        <v>541</v>
      </c>
      <c r="C6" s="49"/>
    </row>
    <row r="7" spans="1:3" ht="25.5" x14ac:dyDescent="0.2">
      <c r="A7" s="41" t="s">
        <v>542</v>
      </c>
      <c r="B7" s="49" t="s">
        <v>31</v>
      </c>
      <c r="C7" s="49"/>
    </row>
    <row r="8" spans="1:3" x14ac:dyDescent="0.2">
      <c r="A8" s="41" t="s">
        <v>112</v>
      </c>
      <c r="B8" s="49" t="s">
        <v>125</v>
      </c>
      <c r="C8" s="49"/>
    </row>
    <row r="9" spans="1:3" x14ac:dyDescent="0.2">
      <c r="A9" s="41" t="s">
        <v>113</v>
      </c>
      <c r="B9" s="49" t="s">
        <v>315</v>
      </c>
      <c r="C9" s="49"/>
    </row>
    <row r="10" spans="1:3" ht="25.5" x14ac:dyDescent="0.2">
      <c r="A10" s="41" t="s">
        <v>6</v>
      </c>
      <c r="B10" s="49" t="s">
        <v>322</v>
      </c>
      <c r="C10" s="49"/>
    </row>
    <row r="11" spans="1:3" x14ac:dyDescent="0.2">
      <c r="A11" s="41" t="s">
        <v>114</v>
      </c>
      <c r="B11" s="49" t="s">
        <v>128</v>
      </c>
      <c r="C11" s="49"/>
    </row>
    <row r="12" spans="1:3" x14ac:dyDescent="0.2">
      <c r="A12" s="41" t="s">
        <v>115</v>
      </c>
      <c r="B12" s="49" t="s">
        <v>129</v>
      </c>
      <c r="C12" s="49"/>
    </row>
    <row r="13" spans="1:3" x14ac:dyDescent="0.2">
      <c r="A13" s="41" t="s">
        <v>543</v>
      </c>
      <c r="B13" s="49">
        <v>0</v>
      </c>
      <c r="C13" s="49"/>
    </row>
    <row r="14" spans="1:3" x14ac:dyDescent="0.2">
      <c r="A14" s="41" t="s">
        <v>117</v>
      </c>
      <c r="B14" s="49">
        <v>603</v>
      </c>
      <c r="C14" s="49"/>
    </row>
    <row r="15" spans="1:3" x14ac:dyDescent="0.2">
      <c r="A15" s="41" t="s">
        <v>544</v>
      </c>
      <c r="B15" s="49" t="s">
        <v>323</v>
      </c>
      <c r="C15" s="49"/>
    </row>
    <row r="16" spans="1:3" x14ac:dyDescent="0.2">
      <c r="A16" s="41" t="s">
        <v>119</v>
      </c>
      <c r="B16" s="49" t="s">
        <v>324</v>
      </c>
      <c r="C16" s="49"/>
    </row>
    <row r="17" spans="1:3" x14ac:dyDescent="0.2">
      <c r="A17" s="42" t="s">
        <v>545</v>
      </c>
      <c r="B17" s="49"/>
      <c r="C17" s="49"/>
    </row>
    <row r="18" spans="1:3" x14ac:dyDescent="0.2">
      <c r="A18" s="41" t="s">
        <v>121</v>
      </c>
      <c r="B18" s="50">
        <v>45071</v>
      </c>
      <c r="C18" s="50"/>
    </row>
    <row r="19" spans="1:3" x14ac:dyDescent="0.2">
      <c r="A19" s="41" t="s">
        <v>122</v>
      </c>
      <c r="B19" s="49"/>
      <c r="C19" s="49"/>
    </row>
    <row r="20" spans="1:3" x14ac:dyDescent="0.2">
      <c r="A20" s="41" t="s">
        <v>123</v>
      </c>
      <c r="B20" s="49" t="s">
        <v>132</v>
      </c>
      <c r="C20" s="49"/>
    </row>
    <row r="21" spans="1:3" x14ac:dyDescent="0.2">
      <c r="A21" s="41" t="s">
        <v>546</v>
      </c>
      <c r="B21" s="49" t="s">
        <v>46</v>
      </c>
      <c r="C21" s="49"/>
    </row>
    <row r="23" spans="1:3" x14ac:dyDescent="0.2">
      <c r="A23" s="23" t="str">
        <f>HYPERLINK("#'Factor List'!A1", "Back to Factor List")</f>
        <v>Back to Factor List</v>
      </c>
      <c r="B23" s="23" t="str">
        <f>HYPERLINK("#'Assumptions'!A1", "Assumptions")</f>
        <v>Assumptions</v>
      </c>
    </row>
    <row r="26" spans="1:3" s="55" customFormat="1" x14ac:dyDescent="0.2">
      <c r="A26" s="54" t="s">
        <v>174</v>
      </c>
      <c r="B26" s="54" t="s">
        <v>205</v>
      </c>
      <c r="C26" s="54" t="s">
        <v>210</v>
      </c>
    </row>
    <row r="27" spans="1:3" x14ac:dyDescent="0.2">
      <c r="A27" s="44">
        <v>20</v>
      </c>
      <c r="B27" s="45">
        <v>40.31</v>
      </c>
      <c r="C27" s="45">
        <v>40.31</v>
      </c>
    </row>
    <row r="28" spans="1:3" x14ac:dyDescent="0.2">
      <c r="A28" s="44">
        <v>21</v>
      </c>
      <c r="B28" s="45">
        <v>39.96</v>
      </c>
      <c r="C28" s="45">
        <v>39.96</v>
      </c>
    </row>
    <row r="29" spans="1:3" x14ac:dyDescent="0.2">
      <c r="A29" s="44">
        <v>22</v>
      </c>
      <c r="B29" s="45">
        <v>39.61</v>
      </c>
      <c r="C29" s="45">
        <v>39.61</v>
      </c>
    </row>
    <row r="30" spans="1:3" x14ac:dyDescent="0.2">
      <c r="A30" s="44">
        <v>23</v>
      </c>
      <c r="B30" s="45">
        <v>39.25</v>
      </c>
      <c r="C30" s="45">
        <v>39.25</v>
      </c>
    </row>
    <row r="31" spans="1:3" x14ac:dyDescent="0.2">
      <c r="A31" s="44">
        <v>24</v>
      </c>
      <c r="B31" s="45">
        <v>38.89</v>
      </c>
      <c r="C31" s="45">
        <v>38.89</v>
      </c>
    </row>
    <row r="32" spans="1:3" x14ac:dyDescent="0.2">
      <c r="A32" s="44">
        <v>25</v>
      </c>
      <c r="B32" s="45">
        <v>38.520000000000003</v>
      </c>
      <c r="C32" s="45">
        <v>38.520000000000003</v>
      </c>
    </row>
    <row r="33" spans="1:3" x14ac:dyDescent="0.2">
      <c r="A33" s="44">
        <v>26</v>
      </c>
      <c r="B33" s="45">
        <v>38.14</v>
      </c>
      <c r="C33" s="45">
        <v>38.14</v>
      </c>
    </row>
    <row r="34" spans="1:3" x14ac:dyDescent="0.2">
      <c r="A34" s="44">
        <v>27</v>
      </c>
      <c r="B34" s="45">
        <v>37.76</v>
      </c>
      <c r="C34" s="45">
        <v>37.76</v>
      </c>
    </row>
    <row r="35" spans="1:3" x14ac:dyDescent="0.2">
      <c r="A35" s="44">
        <v>28</v>
      </c>
      <c r="B35" s="45">
        <v>37.369999999999997</v>
      </c>
      <c r="C35" s="45">
        <v>37.369999999999997</v>
      </c>
    </row>
    <row r="36" spans="1:3" x14ac:dyDescent="0.2">
      <c r="A36" s="44">
        <v>29</v>
      </c>
      <c r="B36" s="45">
        <v>36.97</v>
      </c>
      <c r="C36" s="45">
        <v>36.97</v>
      </c>
    </row>
    <row r="37" spans="1:3" x14ac:dyDescent="0.2">
      <c r="A37" s="44">
        <v>30</v>
      </c>
      <c r="B37" s="45">
        <v>36.57</v>
      </c>
      <c r="C37" s="45">
        <v>36.57</v>
      </c>
    </row>
    <row r="38" spans="1:3" x14ac:dyDescent="0.2">
      <c r="A38" s="44">
        <v>31</v>
      </c>
      <c r="B38" s="45">
        <v>36.159999999999997</v>
      </c>
      <c r="C38" s="45">
        <v>36.159999999999997</v>
      </c>
    </row>
    <row r="39" spans="1:3" x14ac:dyDescent="0.2">
      <c r="A39" s="44">
        <v>32</v>
      </c>
      <c r="B39" s="45">
        <v>35.74</v>
      </c>
      <c r="C39" s="45">
        <v>35.74</v>
      </c>
    </row>
    <row r="40" spans="1:3" x14ac:dyDescent="0.2">
      <c r="A40" s="44">
        <v>33</v>
      </c>
      <c r="B40" s="45">
        <v>35.32</v>
      </c>
      <c r="C40" s="45">
        <v>35.32</v>
      </c>
    </row>
    <row r="41" spans="1:3" x14ac:dyDescent="0.2">
      <c r="A41" s="44">
        <v>34</v>
      </c>
      <c r="B41" s="45">
        <v>34.89</v>
      </c>
      <c r="C41" s="45">
        <v>34.89</v>
      </c>
    </row>
    <row r="42" spans="1:3" x14ac:dyDescent="0.2">
      <c r="A42" s="44">
        <v>35</v>
      </c>
      <c r="B42" s="45">
        <v>34.46</v>
      </c>
      <c r="C42" s="45">
        <v>34.46</v>
      </c>
    </row>
    <row r="43" spans="1:3" x14ac:dyDescent="0.2">
      <c r="A43" s="44">
        <v>36</v>
      </c>
      <c r="B43" s="45">
        <v>34.01</v>
      </c>
      <c r="C43" s="45">
        <v>34.01</v>
      </c>
    </row>
    <row r="44" spans="1:3" x14ac:dyDescent="0.2">
      <c r="A44" s="44">
        <v>37</v>
      </c>
      <c r="B44" s="45">
        <v>33.56</v>
      </c>
      <c r="C44" s="45">
        <v>33.56</v>
      </c>
    </row>
    <row r="45" spans="1:3" x14ac:dyDescent="0.2">
      <c r="A45" s="44">
        <v>38</v>
      </c>
      <c r="B45" s="45">
        <v>33.11</v>
      </c>
      <c r="C45" s="45">
        <v>33.11</v>
      </c>
    </row>
    <row r="46" spans="1:3" x14ac:dyDescent="0.2">
      <c r="A46" s="44">
        <v>39</v>
      </c>
      <c r="B46" s="45">
        <v>32.64</v>
      </c>
      <c r="C46" s="45">
        <v>32.64</v>
      </c>
    </row>
    <row r="47" spans="1:3" x14ac:dyDescent="0.2">
      <c r="A47" s="44">
        <v>40</v>
      </c>
      <c r="B47" s="45">
        <v>32.17</v>
      </c>
      <c r="C47" s="45">
        <v>32.17</v>
      </c>
    </row>
    <row r="48" spans="1:3" x14ac:dyDescent="0.2">
      <c r="A48" s="44">
        <v>41</v>
      </c>
      <c r="B48" s="45">
        <v>31.69</v>
      </c>
      <c r="C48" s="45">
        <v>31.69</v>
      </c>
    </row>
    <row r="49" spans="1:3" x14ac:dyDescent="0.2">
      <c r="A49" s="44">
        <v>42</v>
      </c>
      <c r="B49" s="45">
        <v>31.2</v>
      </c>
      <c r="C49" s="45">
        <v>31.2</v>
      </c>
    </row>
    <row r="50" spans="1:3" x14ac:dyDescent="0.2">
      <c r="A50" s="44">
        <v>43</v>
      </c>
      <c r="B50" s="45">
        <v>30.71</v>
      </c>
      <c r="C50" s="45">
        <v>30.71</v>
      </c>
    </row>
    <row r="51" spans="1:3" x14ac:dyDescent="0.2">
      <c r="A51" s="44">
        <v>44</v>
      </c>
      <c r="B51" s="45">
        <v>30.21</v>
      </c>
      <c r="C51" s="45">
        <v>30.21</v>
      </c>
    </row>
    <row r="52" spans="1:3" x14ac:dyDescent="0.2">
      <c r="A52" s="44">
        <v>45</v>
      </c>
      <c r="B52" s="45">
        <v>29.7</v>
      </c>
      <c r="C52" s="45">
        <v>29.7</v>
      </c>
    </row>
    <row r="53" spans="1:3" x14ac:dyDescent="0.2">
      <c r="A53" s="44">
        <v>46</v>
      </c>
      <c r="B53" s="45">
        <v>29.19</v>
      </c>
      <c r="C53" s="45">
        <v>29.19</v>
      </c>
    </row>
    <row r="54" spans="1:3" x14ac:dyDescent="0.2">
      <c r="A54" s="44">
        <v>47</v>
      </c>
      <c r="B54" s="45">
        <v>28.66</v>
      </c>
      <c r="C54" s="45">
        <v>28.66</v>
      </c>
    </row>
    <row r="55" spans="1:3" x14ac:dyDescent="0.2">
      <c r="A55" s="44">
        <v>48</v>
      </c>
      <c r="B55" s="45">
        <v>28.13</v>
      </c>
      <c r="C55" s="45">
        <v>28.13</v>
      </c>
    </row>
    <row r="56" spans="1:3" x14ac:dyDescent="0.2">
      <c r="A56" s="44">
        <v>49</v>
      </c>
      <c r="B56" s="45">
        <v>27.6</v>
      </c>
      <c r="C56" s="45">
        <v>27.6</v>
      </c>
    </row>
    <row r="57" spans="1:3" x14ac:dyDescent="0.2">
      <c r="A57" s="44">
        <v>50</v>
      </c>
      <c r="B57" s="45">
        <v>27.05</v>
      </c>
      <c r="C57" s="45">
        <v>27.05</v>
      </c>
    </row>
    <row r="58" spans="1:3" x14ac:dyDescent="0.2">
      <c r="A58" s="44">
        <v>51</v>
      </c>
      <c r="B58" s="45">
        <v>26.5</v>
      </c>
      <c r="C58" s="45">
        <v>26.5</v>
      </c>
    </row>
    <row r="59" spans="1:3" x14ac:dyDescent="0.2">
      <c r="A59" s="44">
        <v>52</v>
      </c>
      <c r="B59" s="45">
        <v>25.94</v>
      </c>
      <c r="C59" s="45">
        <v>25.94</v>
      </c>
    </row>
    <row r="60" spans="1:3" x14ac:dyDescent="0.2">
      <c r="A60" s="44">
        <v>53</v>
      </c>
      <c r="B60" s="45">
        <v>25.37</v>
      </c>
      <c r="C60" s="45">
        <v>25.37</v>
      </c>
    </row>
    <row r="61" spans="1:3" x14ac:dyDescent="0.2">
      <c r="A61" s="44">
        <v>54</v>
      </c>
      <c r="B61" s="45">
        <v>24.8</v>
      </c>
      <c r="C61" s="45">
        <v>24.8</v>
      </c>
    </row>
    <row r="62" spans="1:3" x14ac:dyDescent="0.2">
      <c r="A62" s="44">
        <v>55</v>
      </c>
      <c r="B62" s="45">
        <v>24.22</v>
      </c>
      <c r="C62" s="45">
        <v>24.22</v>
      </c>
    </row>
    <row r="63" spans="1:3" x14ac:dyDescent="0.2">
      <c r="A63" s="44">
        <v>56</v>
      </c>
      <c r="B63" s="45">
        <v>23.63</v>
      </c>
      <c r="C63" s="45">
        <v>23.63</v>
      </c>
    </row>
    <row r="64" spans="1:3" x14ac:dyDescent="0.2">
      <c r="A64" s="44">
        <v>57</v>
      </c>
      <c r="B64" s="45">
        <v>23.04</v>
      </c>
      <c r="C64" s="45">
        <v>23.04</v>
      </c>
    </row>
    <row r="65" spans="1:3" x14ac:dyDescent="0.2">
      <c r="A65" s="44">
        <v>58</v>
      </c>
      <c r="B65" s="45">
        <v>22.44</v>
      </c>
      <c r="C65" s="45">
        <v>22.44</v>
      </c>
    </row>
    <row r="66" spans="1:3" x14ac:dyDescent="0.2">
      <c r="A66" s="44">
        <v>59</v>
      </c>
      <c r="B66" s="45">
        <v>21.83</v>
      </c>
      <c r="C66" s="45">
        <v>21.83</v>
      </c>
    </row>
    <row r="67" spans="1:3" x14ac:dyDescent="0.2">
      <c r="A67" s="44">
        <v>60</v>
      </c>
      <c r="B67" s="45">
        <v>21.22</v>
      </c>
      <c r="C67" s="45">
        <v>21.22</v>
      </c>
    </row>
    <row r="68" spans="1:3" x14ac:dyDescent="0.2">
      <c r="A68" s="44">
        <v>61</v>
      </c>
      <c r="B68" s="45">
        <v>20.61</v>
      </c>
      <c r="C68" s="45">
        <v>20.61</v>
      </c>
    </row>
    <row r="69" spans="1:3" x14ac:dyDescent="0.2">
      <c r="A69" s="44">
        <v>62</v>
      </c>
      <c r="B69" s="45">
        <v>19.989999999999998</v>
      </c>
      <c r="C69" s="45">
        <v>19.989999999999998</v>
      </c>
    </row>
    <row r="70" spans="1:3" x14ac:dyDescent="0.2">
      <c r="A70" s="44">
        <v>63</v>
      </c>
      <c r="B70" s="45">
        <v>19.37</v>
      </c>
      <c r="C70" s="45">
        <v>19.37</v>
      </c>
    </row>
    <row r="71" spans="1:3" x14ac:dyDescent="0.2">
      <c r="A71" s="44">
        <v>64</v>
      </c>
      <c r="B71" s="45">
        <v>18.75</v>
      </c>
      <c r="C71" s="45">
        <v>18.75</v>
      </c>
    </row>
    <row r="72" spans="1:3" x14ac:dyDescent="0.2">
      <c r="A72" s="44">
        <v>65</v>
      </c>
      <c r="B72" s="45">
        <v>18.12</v>
      </c>
      <c r="C72" s="45">
        <v>18.12</v>
      </c>
    </row>
    <row r="73" spans="1:3" x14ac:dyDescent="0.2">
      <c r="A73" s="44">
        <v>66</v>
      </c>
      <c r="B73" s="45">
        <v>17.5</v>
      </c>
      <c r="C73" s="45">
        <v>17.5</v>
      </c>
    </row>
    <row r="74" spans="1:3" x14ac:dyDescent="0.2">
      <c r="A74" s="44">
        <v>67</v>
      </c>
      <c r="B74" s="45">
        <v>16.87</v>
      </c>
      <c r="C74" s="45">
        <v>16.87</v>
      </c>
    </row>
    <row r="75" spans="1:3" x14ac:dyDescent="0.2">
      <c r="A75" s="44">
        <v>68</v>
      </c>
      <c r="B75" s="45">
        <v>16.22</v>
      </c>
      <c r="C75" s="45">
        <v>16.22</v>
      </c>
    </row>
    <row r="76" spans="1:3" x14ac:dyDescent="0.2">
      <c r="A76" s="44">
        <v>69</v>
      </c>
      <c r="B76" s="45">
        <v>15.54</v>
      </c>
      <c r="C76" s="45">
        <v>15.54</v>
      </c>
    </row>
    <row r="77" spans="1:3" x14ac:dyDescent="0.2">
      <c r="A77" s="44">
        <v>70</v>
      </c>
      <c r="B77" s="45">
        <v>14.88</v>
      </c>
      <c r="C77" s="45">
        <v>14.88</v>
      </c>
    </row>
    <row r="78" spans="1:3" x14ac:dyDescent="0.2">
      <c r="A78" s="44">
        <v>71</v>
      </c>
      <c r="B78" s="45">
        <v>14.22</v>
      </c>
      <c r="C78" s="45">
        <v>14.22</v>
      </c>
    </row>
    <row r="79" spans="1:3" x14ac:dyDescent="0.2">
      <c r="A79" s="44">
        <v>72</v>
      </c>
      <c r="B79" s="45">
        <v>13.57</v>
      </c>
      <c r="C79" s="45">
        <v>13.57</v>
      </c>
    </row>
    <row r="80" spans="1:3" x14ac:dyDescent="0.2">
      <c r="A80" s="44">
        <v>73</v>
      </c>
      <c r="B80" s="45">
        <v>12.94</v>
      </c>
      <c r="C80" s="45">
        <v>12.94</v>
      </c>
    </row>
    <row r="81" spans="1:3" x14ac:dyDescent="0.2">
      <c r="A81" s="44">
        <v>74</v>
      </c>
      <c r="B81" s="45">
        <v>12.31</v>
      </c>
      <c r="C81" s="45">
        <v>12.31</v>
      </c>
    </row>
    <row r="82" spans="1:3" x14ac:dyDescent="0.2">
      <c r="A82" s="44">
        <v>75</v>
      </c>
      <c r="B82" s="45">
        <v>11.69</v>
      </c>
      <c r="C82" s="45">
        <v>11.69</v>
      </c>
    </row>
  </sheetData>
  <sheetProtection algorithmName="SHA-512" hashValue="9vjv+A/s7EN0be0UTPIbLy0kmrr2Le8TXIVjm3yu+/blYn6dyPtypvQ5h/5um1k8GWGDrTZGO+Ix/AQxcHa60g==" saltValue="UuwIxtMr/7oejU/hHc0ZvQ==" spinCount="100000" sheet="1" objects="1" scenarios="1"/>
  <conditionalFormatting sqref="A6:A21">
    <cfRule type="expression" dxfId="575" priority="1" stopIfTrue="1">
      <formula>MOD(ROW(),2)=0</formula>
    </cfRule>
    <cfRule type="expression" dxfId="574" priority="2" stopIfTrue="1">
      <formula>MOD(ROW(),2)&lt;&gt;0</formula>
    </cfRule>
  </conditionalFormatting>
  <conditionalFormatting sqref="A26:A82">
    <cfRule type="expression" dxfId="573" priority="5" stopIfTrue="1">
      <formula>MOD(ROW(),2)=0</formula>
    </cfRule>
    <cfRule type="expression" dxfId="572" priority="6" stopIfTrue="1">
      <formula>MOD(ROW(),2)&lt;&gt;0</formula>
    </cfRule>
  </conditionalFormatting>
  <conditionalFormatting sqref="B6:C21">
    <cfRule type="expression" dxfId="571" priority="3" stopIfTrue="1">
      <formula>MOD(ROW(),2)=0</formula>
    </cfRule>
    <cfRule type="expression" dxfId="570" priority="4" stopIfTrue="1">
      <formula>MOD(ROW(),2)&lt;&gt;0</formula>
    </cfRule>
  </conditionalFormatting>
  <conditionalFormatting sqref="B26:C82">
    <cfRule type="expression" dxfId="569" priority="7" stopIfTrue="1">
      <formula>MOD(ROW(),2)=0</formula>
    </cfRule>
    <cfRule type="expression" dxfId="568" priority="8" stopIfTrue="1">
      <formula>MOD(ROW(),2)&lt;&gt;0</formula>
    </cfRule>
  </conditionalFormatting>
  <pageMargins left="0.7" right="0.7" top="0.75" bottom="0.75" header="0.3" footer="0.3"/>
  <tableParts count="1">
    <tablePart r:id="rId1"/>
  </tablePart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F0875-0D81-4539-BEC6-3A5B43ECC521}">
  <sheetPr codeName="Sheet61"/>
  <dimension ref="A1:I85"/>
  <sheetViews>
    <sheetView showGridLines="0" workbookViewId="0">
      <selection activeCell="A6" sqref="A6"/>
    </sheetView>
  </sheetViews>
  <sheetFormatPr defaultRowHeight="12.75" x14ac:dyDescent="0.2"/>
  <cols>
    <col min="1" max="1" width="31.5703125" customWidth="1"/>
    <col min="2" max="9" width="22.5703125" customWidth="1"/>
  </cols>
  <sheetData>
    <row r="1" spans="1:9" s="1" customFormat="1" ht="20.25" x14ac:dyDescent="0.3">
      <c r="A1" s="2" t="s">
        <v>0</v>
      </c>
    </row>
    <row r="2" spans="1:9" s="1" customFormat="1" ht="15.75" x14ac:dyDescent="0.25">
      <c r="A2" s="30" t="s">
        <v>1</v>
      </c>
      <c r="B2" s="3" t="str">
        <f>wb_title</f>
        <v>PCSPS_EW - Consolidated Factor Spreadsheet</v>
      </c>
    </row>
    <row r="3" spans="1:9" s="1" customFormat="1" ht="15.75" x14ac:dyDescent="0.25">
      <c r="A3" s="30" t="s">
        <v>2</v>
      </c>
      <c r="B3" s="3" t="str">
        <f>TABLE_FACTOR_TYPE_1 &amp; " - x-" &amp; TABLE_SERIES_NUMBER_1</f>
        <v>Scheme pays AA - x-604</v>
      </c>
    </row>
    <row r="6" spans="1:9" x14ac:dyDescent="0.2">
      <c r="A6" s="41" t="s">
        <v>540</v>
      </c>
      <c r="B6" s="49" t="s">
        <v>541</v>
      </c>
      <c r="C6" s="49"/>
      <c r="D6" s="49"/>
      <c r="E6" s="49"/>
      <c r="F6" s="49"/>
      <c r="G6" s="49"/>
      <c r="H6" s="49"/>
      <c r="I6" s="49"/>
    </row>
    <row r="7" spans="1:9" x14ac:dyDescent="0.2">
      <c r="A7" s="41" t="s">
        <v>542</v>
      </c>
      <c r="B7" s="49" t="s">
        <v>32</v>
      </c>
      <c r="C7" s="49"/>
      <c r="D7" s="49"/>
      <c r="E7" s="49"/>
      <c r="F7" s="49"/>
      <c r="G7" s="49"/>
      <c r="H7" s="49"/>
      <c r="I7" s="49"/>
    </row>
    <row r="8" spans="1:9" x14ac:dyDescent="0.2">
      <c r="A8" s="41" t="s">
        <v>112</v>
      </c>
      <c r="B8" s="49" t="s">
        <v>236</v>
      </c>
      <c r="C8" s="49"/>
      <c r="D8" s="49"/>
      <c r="E8" s="49"/>
      <c r="F8" s="49"/>
      <c r="G8" s="49"/>
      <c r="H8" s="49"/>
      <c r="I8" s="49"/>
    </row>
    <row r="9" spans="1:9" x14ac:dyDescent="0.2">
      <c r="A9" s="41" t="s">
        <v>113</v>
      </c>
      <c r="B9" s="49" t="s">
        <v>315</v>
      </c>
      <c r="C9" s="49"/>
      <c r="D9" s="49"/>
      <c r="E9" s="49"/>
      <c r="F9" s="49"/>
      <c r="G9" s="49"/>
      <c r="H9" s="49"/>
      <c r="I9" s="49"/>
    </row>
    <row r="10" spans="1:9" x14ac:dyDescent="0.2">
      <c r="A10" s="41" t="s">
        <v>6</v>
      </c>
      <c r="B10" s="49" t="s">
        <v>325</v>
      </c>
      <c r="C10" s="49"/>
      <c r="D10" s="49"/>
      <c r="E10" s="49"/>
      <c r="F10" s="49"/>
      <c r="G10" s="49"/>
      <c r="H10" s="49"/>
      <c r="I10" s="49"/>
    </row>
    <row r="11" spans="1:9" x14ac:dyDescent="0.2">
      <c r="A11" s="41" t="s">
        <v>114</v>
      </c>
      <c r="B11" s="49" t="s">
        <v>128</v>
      </c>
      <c r="C11" s="49"/>
      <c r="D11" s="49"/>
      <c r="E11" s="49"/>
      <c r="F11" s="49"/>
      <c r="G11" s="49"/>
      <c r="H11" s="49"/>
      <c r="I11" s="49"/>
    </row>
    <row r="12" spans="1:9" x14ac:dyDescent="0.2">
      <c r="A12" s="41" t="s">
        <v>115</v>
      </c>
      <c r="B12" s="49" t="s">
        <v>129</v>
      </c>
      <c r="C12" s="49"/>
      <c r="D12" s="49"/>
      <c r="E12" s="49"/>
      <c r="F12" s="49"/>
      <c r="G12" s="49"/>
      <c r="H12" s="49"/>
      <c r="I12" s="49"/>
    </row>
    <row r="13" spans="1:9" x14ac:dyDescent="0.2">
      <c r="A13" s="41" t="s">
        <v>543</v>
      </c>
      <c r="B13" s="49">
        <v>1</v>
      </c>
      <c r="C13" s="49"/>
      <c r="D13" s="49"/>
      <c r="E13" s="49"/>
      <c r="F13" s="49"/>
      <c r="G13" s="49"/>
      <c r="H13" s="49"/>
      <c r="I13" s="49"/>
    </row>
    <row r="14" spans="1:9" x14ac:dyDescent="0.2">
      <c r="A14" s="41" t="s">
        <v>117</v>
      </c>
      <c r="B14" s="49">
        <v>604</v>
      </c>
      <c r="C14" s="49"/>
      <c r="D14" s="49"/>
      <c r="E14" s="49"/>
      <c r="F14" s="49"/>
      <c r="G14" s="49"/>
      <c r="H14" s="49"/>
      <c r="I14" s="49"/>
    </row>
    <row r="15" spans="1:9" x14ac:dyDescent="0.2">
      <c r="A15" s="41" t="s">
        <v>544</v>
      </c>
      <c r="B15" s="49" t="s">
        <v>326</v>
      </c>
      <c r="C15" s="49"/>
      <c r="D15" s="49"/>
      <c r="E15" s="49"/>
      <c r="F15" s="49"/>
      <c r="G15" s="49"/>
      <c r="H15" s="49"/>
      <c r="I15" s="49"/>
    </row>
    <row r="16" spans="1:9" x14ac:dyDescent="0.2">
      <c r="A16" s="41" t="s">
        <v>119</v>
      </c>
      <c r="B16" s="49" t="s">
        <v>327</v>
      </c>
      <c r="C16" s="49"/>
      <c r="D16" s="49"/>
      <c r="E16" s="49"/>
      <c r="F16" s="49"/>
      <c r="G16" s="49"/>
      <c r="H16" s="49"/>
      <c r="I16" s="49"/>
    </row>
    <row r="17" spans="1:9" x14ac:dyDescent="0.2">
      <c r="A17" s="42" t="s">
        <v>545</v>
      </c>
      <c r="B17" s="49"/>
      <c r="C17" s="49"/>
      <c r="D17" s="49"/>
      <c r="E17" s="49"/>
      <c r="F17" s="49"/>
      <c r="G17" s="49"/>
      <c r="H17" s="49"/>
      <c r="I17" s="49"/>
    </row>
    <row r="18" spans="1:9" x14ac:dyDescent="0.2">
      <c r="A18" s="41" t="s">
        <v>121</v>
      </c>
      <c r="B18" s="50">
        <v>45071</v>
      </c>
      <c r="C18" s="50"/>
      <c r="D18" s="50"/>
      <c r="E18" s="50"/>
      <c r="F18" s="50"/>
      <c r="G18" s="50"/>
      <c r="H18" s="50"/>
      <c r="I18" s="50"/>
    </row>
    <row r="19" spans="1:9" x14ac:dyDescent="0.2">
      <c r="A19" s="41" t="s">
        <v>122</v>
      </c>
      <c r="B19" s="49"/>
      <c r="C19" s="49"/>
      <c r="D19" s="49"/>
      <c r="E19" s="49"/>
      <c r="F19" s="49"/>
      <c r="G19" s="49"/>
      <c r="H19" s="49"/>
      <c r="I19" s="49"/>
    </row>
    <row r="20" spans="1:9" x14ac:dyDescent="0.2">
      <c r="A20" s="41" t="s">
        <v>123</v>
      </c>
      <c r="B20" s="49" t="s">
        <v>132</v>
      </c>
      <c r="C20" s="49"/>
      <c r="D20" s="49"/>
      <c r="E20" s="49"/>
      <c r="F20" s="49"/>
      <c r="G20" s="49"/>
      <c r="H20" s="49"/>
      <c r="I20" s="49"/>
    </row>
    <row r="21" spans="1:9" x14ac:dyDescent="0.2">
      <c r="A21" s="41" t="s">
        <v>546</v>
      </c>
      <c r="B21" s="49" t="s">
        <v>46</v>
      </c>
      <c r="C21" s="49"/>
      <c r="D21" s="49"/>
      <c r="E21" s="49"/>
      <c r="F21" s="49"/>
      <c r="G21" s="49"/>
      <c r="H21" s="49"/>
      <c r="I21" s="49"/>
    </row>
    <row r="23" spans="1:9" x14ac:dyDescent="0.2">
      <c r="A23" s="23" t="str">
        <f>HYPERLINK("#'Factor List'!A1", "Back to Factor List")</f>
        <v>Back to Factor List</v>
      </c>
      <c r="B23" s="23" t="str">
        <f>HYPERLINK("#'Assumptions'!A1", "Assumptions")</f>
        <v>Assumptions</v>
      </c>
    </row>
    <row r="26" spans="1:9" s="55" customFormat="1" ht="25.5" x14ac:dyDescent="0.2">
      <c r="A26" s="54" t="s">
        <v>174</v>
      </c>
      <c r="B26" s="54" t="s">
        <v>679</v>
      </c>
      <c r="C26" s="54" t="s">
        <v>680</v>
      </c>
      <c r="D26" s="54" t="s">
        <v>681</v>
      </c>
      <c r="E26" s="54" t="s">
        <v>682</v>
      </c>
      <c r="F26" s="54" t="s">
        <v>683</v>
      </c>
      <c r="G26" s="54" t="s">
        <v>684</v>
      </c>
      <c r="H26" s="54" t="s">
        <v>685</v>
      </c>
      <c r="I26" s="54" t="s">
        <v>686</v>
      </c>
    </row>
    <row r="27" spans="1:9" x14ac:dyDescent="0.2">
      <c r="A27" s="44">
        <v>17</v>
      </c>
      <c r="B27" s="45">
        <v>11.24</v>
      </c>
      <c r="C27" s="45">
        <v>0.49</v>
      </c>
      <c r="D27" s="45">
        <v>11.24</v>
      </c>
      <c r="E27" s="45">
        <v>0.49</v>
      </c>
      <c r="F27" s="45">
        <v>9</v>
      </c>
      <c r="G27" s="45">
        <v>0.45</v>
      </c>
      <c r="H27" s="45">
        <v>9</v>
      </c>
      <c r="I27" s="45">
        <v>0.45</v>
      </c>
    </row>
    <row r="28" spans="1:9" x14ac:dyDescent="0.2">
      <c r="A28" s="44">
        <v>18</v>
      </c>
      <c r="B28" s="45">
        <v>11.41</v>
      </c>
      <c r="C28" s="45">
        <v>0.5</v>
      </c>
      <c r="D28" s="45">
        <v>11.41</v>
      </c>
      <c r="E28" s="45">
        <v>0.5</v>
      </c>
      <c r="F28" s="45">
        <v>9.1199999999999992</v>
      </c>
      <c r="G28" s="45">
        <v>0.46</v>
      </c>
      <c r="H28" s="45">
        <v>9.1199999999999992</v>
      </c>
      <c r="I28" s="45">
        <v>0.46</v>
      </c>
    </row>
    <row r="29" spans="1:9" x14ac:dyDescent="0.2">
      <c r="A29" s="44">
        <v>19</v>
      </c>
      <c r="B29" s="45">
        <v>11.57</v>
      </c>
      <c r="C29" s="45">
        <v>0.51</v>
      </c>
      <c r="D29" s="45">
        <v>11.57</v>
      </c>
      <c r="E29" s="45">
        <v>0.51</v>
      </c>
      <c r="F29" s="45">
        <v>9.25</v>
      </c>
      <c r="G29" s="45">
        <v>0.46</v>
      </c>
      <c r="H29" s="45">
        <v>9.25</v>
      </c>
      <c r="I29" s="45">
        <v>0.46</v>
      </c>
    </row>
    <row r="30" spans="1:9" x14ac:dyDescent="0.2">
      <c r="A30" s="44">
        <v>20</v>
      </c>
      <c r="B30" s="45">
        <v>11.74</v>
      </c>
      <c r="C30" s="45">
        <v>0.51</v>
      </c>
      <c r="D30" s="45">
        <v>11.74</v>
      </c>
      <c r="E30" s="45">
        <v>0.51</v>
      </c>
      <c r="F30" s="45">
        <v>9.3800000000000008</v>
      </c>
      <c r="G30" s="45">
        <v>0.47</v>
      </c>
      <c r="H30" s="45">
        <v>9.3800000000000008</v>
      </c>
      <c r="I30" s="45">
        <v>0.47</v>
      </c>
    </row>
    <row r="31" spans="1:9" x14ac:dyDescent="0.2">
      <c r="A31" s="44">
        <v>21</v>
      </c>
      <c r="B31" s="45">
        <v>11.92</v>
      </c>
      <c r="C31" s="45">
        <v>0.52</v>
      </c>
      <c r="D31" s="45">
        <v>11.92</v>
      </c>
      <c r="E31" s="45">
        <v>0.52</v>
      </c>
      <c r="F31" s="45">
        <v>9.52</v>
      </c>
      <c r="G31" s="45">
        <v>0.48</v>
      </c>
      <c r="H31" s="45">
        <v>9.52</v>
      </c>
      <c r="I31" s="45">
        <v>0.48</v>
      </c>
    </row>
    <row r="32" spans="1:9" x14ac:dyDescent="0.2">
      <c r="A32" s="44">
        <v>22</v>
      </c>
      <c r="B32" s="45">
        <v>12.09</v>
      </c>
      <c r="C32" s="45">
        <v>0.53</v>
      </c>
      <c r="D32" s="45">
        <v>12.09</v>
      </c>
      <c r="E32" s="45">
        <v>0.53</v>
      </c>
      <c r="F32" s="45">
        <v>9.65</v>
      </c>
      <c r="G32" s="45">
        <v>0.49</v>
      </c>
      <c r="H32" s="45">
        <v>9.65</v>
      </c>
      <c r="I32" s="45">
        <v>0.49</v>
      </c>
    </row>
    <row r="33" spans="1:9" x14ac:dyDescent="0.2">
      <c r="A33" s="44">
        <v>23</v>
      </c>
      <c r="B33" s="45">
        <v>12.27</v>
      </c>
      <c r="C33" s="45">
        <v>0.54</v>
      </c>
      <c r="D33" s="45">
        <v>12.27</v>
      </c>
      <c r="E33" s="45">
        <v>0.54</v>
      </c>
      <c r="F33" s="45">
        <v>9.7899999999999991</v>
      </c>
      <c r="G33" s="45">
        <v>0.5</v>
      </c>
      <c r="H33" s="45">
        <v>9.7899999999999991</v>
      </c>
      <c r="I33" s="45">
        <v>0.5</v>
      </c>
    </row>
    <row r="34" spans="1:9" x14ac:dyDescent="0.2">
      <c r="A34" s="44">
        <v>24</v>
      </c>
      <c r="B34" s="45">
        <v>12.45</v>
      </c>
      <c r="C34" s="45">
        <v>0.55000000000000004</v>
      </c>
      <c r="D34" s="45">
        <v>12.45</v>
      </c>
      <c r="E34" s="45">
        <v>0.55000000000000004</v>
      </c>
      <c r="F34" s="45">
        <v>9.93</v>
      </c>
      <c r="G34" s="45">
        <v>0.51</v>
      </c>
      <c r="H34" s="45">
        <v>9.93</v>
      </c>
      <c r="I34" s="45">
        <v>0.51</v>
      </c>
    </row>
    <row r="35" spans="1:9" x14ac:dyDescent="0.2">
      <c r="A35" s="44">
        <v>25</v>
      </c>
      <c r="B35" s="45">
        <v>12.63</v>
      </c>
      <c r="C35" s="45">
        <v>0.56000000000000005</v>
      </c>
      <c r="D35" s="45">
        <v>12.63</v>
      </c>
      <c r="E35" s="45">
        <v>0.56000000000000005</v>
      </c>
      <c r="F35" s="45">
        <v>10.07</v>
      </c>
      <c r="G35" s="45">
        <v>0.51</v>
      </c>
      <c r="H35" s="45">
        <v>10.07</v>
      </c>
      <c r="I35" s="45">
        <v>0.51</v>
      </c>
    </row>
    <row r="36" spans="1:9" x14ac:dyDescent="0.2">
      <c r="A36" s="44">
        <v>26</v>
      </c>
      <c r="B36" s="45">
        <v>12.82</v>
      </c>
      <c r="C36" s="45">
        <v>0.56999999999999995</v>
      </c>
      <c r="D36" s="45">
        <v>12.82</v>
      </c>
      <c r="E36" s="45">
        <v>0.56999999999999995</v>
      </c>
      <c r="F36" s="45">
        <v>10.210000000000001</v>
      </c>
      <c r="G36" s="45">
        <v>0.52</v>
      </c>
      <c r="H36" s="45">
        <v>10.210000000000001</v>
      </c>
      <c r="I36" s="45">
        <v>0.52</v>
      </c>
    </row>
    <row r="37" spans="1:9" x14ac:dyDescent="0.2">
      <c r="A37" s="44">
        <v>27</v>
      </c>
      <c r="B37" s="45">
        <v>13.01</v>
      </c>
      <c r="C37" s="45">
        <v>0.57999999999999996</v>
      </c>
      <c r="D37" s="45">
        <v>13.01</v>
      </c>
      <c r="E37" s="45">
        <v>0.57999999999999996</v>
      </c>
      <c r="F37" s="45">
        <v>10.35</v>
      </c>
      <c r="G37" s="45">
        <v>0.53</v>
      </c>
      <c r="H37" s="45">
        <v>10.35</v>
      </c>
      <c r="I37" s="45">
        <v>0.53</v>
      </c>
    </row>
    <row r="38" spans="1:9" x14ac:dyDescent="0.2">
      <c r="A38" s="44">
        <v>28</v>
      </c>
      <c r="B38" s="45">
        <v>13.2</v>
      </c>
      <c r="C38" s="45">
        <v>0.59</v>
      </c>
      <c r="D38" s="45">
        <v>13.2</v>
      </c>
      <c r="E38" s="45">
        <v>0.59</v>
      </c>
      <c r="F38" s="45">
        <v>10.5</v>
      </c>
      <c r="G38" s="45">
        <v>0.54</v>
      </c>
      <c r="H38" s="45">
        <v>10.5</v>
      </c>
      <c r="I38" s="45">
        <v>0.54</v>
      </c>
    </row>
    <row r="39" spans="1:9" x14ac:dyDescent="0.2">
      <c r="A39" s="44">
        <v>29</v>
      </c>
      <c r="B39" s="45">
        <v>13.39</v>
      </c>
      <c r="C39" s="45">
        <v>0.6</v>
      </c>
      <c r="D39" s="45">
        <v>13.39</v>
      </c>
      <c r="E39" s="45">
        <v>0.6</v>
      </c>
      <c r="F39" s="45">
        <v>10.65</v>
      </c>
      <c r="G39" s="45">
        <v>0.55000000000000004</v>
      </c>
      <c r="H39" s="45">
        <v>10.65</v>
      </c>
      <c r="I39" s="45">
        <v>0.55000000000000004</v>
      </c>
    </row>
    <row r="40" spans="1:9" x14ac:dyDescent="0.2">
      <c r="A40" s="44">
        <v>30</v>
      </c>
      <c r="B40" s="45">
        <v>13.59</v>
      </c>
      <c r="C40" s="45">
        <v>0.61</v>
      </c>
      <c r="D40" s="45">
        <v>13.59</v>
      </c>
      <c r="E40" s="45">
        <v>0.61</v>
      </c>
      <c r="F40" s="45">
        <v>10.8</v>
      </c>
      <c r="G40" s="45">
        <v>0.56000000000000005</v>
      </c>
      <c r="H40" s="45">
        <v>10.8</v>
      </c>
      <c r="I40" s="45">
        <v>0.56000000000000005</v>
      </c>
    </row>
    <row r="41" spans="1:9" x14ac:dyDescent="0.2">
      <c r="A41" s="44">
        <v>31</v>
      </c>
      <c r="B41" s="45">
        <v>13.79</v>
      </c>
      <c r="C41" s="45">
        <v>0.62</v>
      </c>
      <c r="D41" s="45">
        <v>13.79</v>
      </c>
      <c r="E41" s="45">
        <v>0.62</v>
      </c>
      <c r="F41" s="45">
        <v>10.96</v>
      </c>
      <c r="G41" s="45">
        <v>0.56999999999999995</v>
      </c>
      <c r="H41" s="45">
        <v>10.96</v>
      </c>
      <c r="I41" s="45">
        <v>0.56999999999999995</v>
      </c>
    </row>
    <row r="42" spans="1:9" x14ac:dyDescent="0.2">
      <c r="A42" s="44">
        <v>32</v>
      </c>
      <c r="B42" s="45">
        <v>14</v>
      </c>
      <c r="C42" s="45">
        <v>0.63</v>
      </c>
      <c r="D42" s="45">
        <v>14</v>
      </c>
      <c r="E42" s="45">
        <v>0.63</v>
      </c>
      <c r="F42" s="45">
        <v>11.11</v>
      </c>
      <c r="G42" s="45">
        <v>0.57999999999999996</v>
      </c>
      <c r="H42" s="45">
        <v>11.11</v>
      </c>
      <c r="I42" s="45">
        <v>0.57999999999999996</v>
      </c>
    </row>
    <row r="43" spans="1:9" x14ac:dyDescent="0.2">
      <c r="A43" s="44">
        <v>33</v>
      </c>
      <c r="B43" s="45">
        <v>14.2</v>
      </c>
      <c r="C43" s="45">
        <v>0.64</v>
      </c>
      <c r="D43" s="45">
        <v>14.2</v>
      </c>
      <c r="E43" s="45">
        <v>0.64</v>
      </c>
      <c r="F43" s="45">
        <v>11.27</v>
      </c>
      <c r="G43" s="45">
        <v>0.59</v>
      </c>
      <c r="H43" s="45">
        <v>11.27</v>
      </c>
      <c r="I43" s="45">
        <v>0.59</v>
      </c>
    </row>
    <row r="44" spans="1:9" x14ac:dyDescent="0.2">
      <c r="A44" s="44">
        <v>34</v>
      </c>
      <c r="B44" s="45">
        <v>14.42</v>
      </c>
      <c r="C44" s="45">
        <v>0.65</v>
      </c>
      <c r="D44" s="45">
        <v>14.42</v>
      </c>
      <c r="E44" s="45">
        <v>0.65</v>
      </c>
      <c r="F44" s="45">
        <v>11.43</v>
      </c>
      <c r="G44" s="45">
        <v>0.6</v>
      </c>
      <c r="H44" s="45">
        <v>11.43</v>
      </c>
      <c r="I44" s="45">
        <v>0.6</v>
      </c>
    </row>
    <row r="45" spans="1:9" x14ac:dyDescent="0.2">
      <c r="A45" s="44">
        <v>35</v>
      </c>
      <c r="B45" s="45">
        <v>14.63</v>
      </c>
      <c r="C45" s="45">
        <v>0.66</v>
      </c>
      <c r="D45" s="45">
        <v>14.63</v>
      </c>
      <c r="E45" s="45">
        <v>0.66</v>
      </c>
      <c r="F45" s="45">
        <v>11.6</v>
      </c>
      <c r="G45" s="45">
        <v>0.61</v>
      </c>
      <c r="H45" s="45">
        <v>11.6</v>
      </c>
      <c r="I45" s="45">
        <v>0.61</v>
      </c>
    </row>
    <row r="46" spans="1:9" x14ac:dyDescent="0.2">
      <c r="A46" s="44">
        <v>36</v>
      </c>
      <c r="B46" s="45">
        <v>14.85</v>
      </c>
      <c r="C46" s="45">
        <v>0.67</v>
      </c>
      <c r="D46" s="45">
        <v>14.85</v>
      </c>
      <c r="E46" s="45">
        <v>0.67</v>
      </c>
      <c r="F46" s="45">
        <v>11.76</v>
      </c>
      <c r="G46" s="45">
        <v>0.62</v>
      </c>
      <c r="H46" s="45">
        <v>11.76</v>
      </c>
      <c r="I46" s="45">
        <v>0.62</v>
      </c>
    </row>
    <row r="47" spans="1:9" x14ac:dyDescent="0.2">
      <c r="A47" s="44">
        <v>37</v>
      </c>
      <c r="B47" s="45">
        <v>15.07</v>
      </c>
      <c r="C47" s="45">
        <v>0.68</v>
      </c>
      <c r="D47" s="45">
        <v>15.07</v>
      </c>
      <c r="E47" s="45">
        <v>0.68</v>
      </c>
      <c r="F47" s="45">
        <v>11.93</v>
      </c>
      <c r="G47" s="45">
        <v>0.63</v>
      </c>
      <c r="H47" s="45">
        <v>11.93</v>
      </c>
      <c r="I47" s="45">
        <v>0.63</v>
      </c>
    </row>
    <row r="48" spans="1:9" x14ac:dyDescent="0.2">
      <c r="A48" s="44">
        <v>38</v>
      </c>
      <c r="B48" s="45">
        <v>15.3</v>
      </c>
      <c r="C48" s="45">
        <v>0.7</v>
      </c>
      <c r="D48" s="45">
        <v>15.3</v>
      </c>
      <c r="E48" s="45">
        <v>0.7</v>
      </c>
      <c r="F48" s="45">
        <v>12.1</v>
      </c>
      <c r="G48" s="45">
        <v>0.64</v>
      </c>
      <c r="H48" s="45">
        <v>12.1</v>
      </c>
      <c r="I48" s="45">
        <v>0.64</v>
      </c>
    </row>
    <row r="49" spans="1:9" x14ac:dyDescent="0.2">
      <c r="A49" s="44">
        <v>39</v>
      </c>
      <c r="B49" s="45">
        <v>15.53</v>
      </c>
      <c r="C49" s="45">
        <v>0.71</v>
      </c>
      <c r="D49" s="45">
        <v>15.53</v>
      </c>
      <c r="E49" s="45">
        <v>0.71</v>
      </c>
      <c r="F49" s="45">
        <v>12.28</v>
      </c>
      <c r="G49" s="45">
        <v>0.65</v>
      </c>
      <c r="H49" s="45">
        <v>12.28</v>
      </c>
      <c r="I49" s="45">
        <v>0.65</v>
      </c>
    </row>
    <row r="50" spans="1:9" x14ac:dyDescent="0.2">
      <c r="A50" s="44">
        <v>40</v>
      </c>
      <c r="B50" s="45">
        <v>15.76</v>
      </c>
      <c r="C50" s="45">
        <v>0.72</v>
      </c>
      <c r="D50" s="45">
        <v>15.76</v>
      </c>
      <c r="E50" s="45">
        <v>0.72</v>
      </c>
      <c r="F50" s="45">
        <v>12.45</v>
      </c>
      <c r="G50" s="45">
        <v>0.66</v>
      </c>
      <c r="H50" s="45">
        <v>12.45</v>
      </c>
      <c r="I50" s="45">
        <v>0.66</v>
      </c>
    </row>
    <row r="51" spans="1:9" x14ac:dyDescent="0.2">
      <c r="A51" s="44">
        <v>41</v>
      </c>
      <c r="B51" s="45">
        <v>16</v>
      </c>
      <c r="C51" s="45">
        <v>0.73</v>
      </c>
      <c r="D51" s="45">
        <v>16</v>
      </c>
      <c r="E51" s="45">
        <v>0.73</v>
      </c>
      <c r="F51" s="45">
        <v>12.64</v>
      </c>
      <c r="G51" s="45">
        <v>0.67</v>
      </c>
      <c r="H51" s="45">
        <v>12.64</v>
      </c>
      <c r="I51" s="45">
        <v>0.67</v>
      </c>
    </row>
    <row r="52" spans="1:9" x14ac:dyDescent="0.2">
      <c r="A52" s="44">
        <v>42</v>
      </c>
      <c r="B52" s="45">
        <v>16.239999999999998</v>
      </c>
      <c r="C52" s="45">
        <v>0.74</v>
      </c>
      <c r="D52" s="45">
        <v>16.239999999999998</v>
      </c>
      <c r="E52" s="45">
        <v>0.74</v>
      </c>
      <c r="F52" s="45">
        <v>12.82</v>
      </c>
      <c r="G52" s="45">
        <v>0.68</v>
      </c>
      <c r="H52" s="45">
        <v>12.82</v>
      </c>
      <c r="I52" s="45">
        <v>0.68</v>
      </c>
    </row>
    <row r="53" spans="1:9" x14ac:dyDescent="0.2">
      <c r="A53" s="44">
        <v>43</v>
      </c>
      <c r="B53" s="45">
        <v>16.489999999999998</v>
      </c>
      <c r="C53" s="45">
        <v>0.76</v>
      </c>
      <c r="D53" s="45">
        <v>16.489999999999998</v>
      </c>
      <c r="E53" s="45">
        <v>0.76</v>
      </c>
      <c r="F53" s="45">
        <v>13.01</v>
      </c>
      <c r="G53" s="45">
        <v>0.7</v>
      </c>
      <c r="H53" s="45">
        <v>13.01</v>
      </c>
      <c r="I53" s="45">
        <v>0.7</v>
      </c>
    </row>
    <row r="54" spans="1:9" x14ac:dyDescent="0.2">
      <c r="A54" s="44">
        <v>44</v>
      </c>
      <c r="B54" s="45">
        <v>16.739999999999998</v>
      </c>
      <c r="C54" s="45">
        <v>0.77</v>
      </c>
      <c r="D54" s="45">
        <v>16.739999999999998</v>
      </c>
      <c r="E54" s="45">
        <v>0.77</v>
      </c>
      <c r="F54" s="45">
        <v>13.2</v>
      </c>
      <c r="G54" s="45">
        <v>0.71</v>
      </c>
      <c r="H54" s="45">
        <v>13.2</v>
      </c>
      <c r="I54" s="45">
        <v>0.71</v>
      </c>
    </row>
    <row r="55" spans="1:9" x14ac:dyDescent="0.2">
      <c r="A55" s="44">
        <v>45</v>
      </c>
      <c r="B55" s="45">
        <v>17</v>
      </c>
      <c r="C55" s="45">
        <v>0.78</v>
      </c>
      <c r="D55" s="45">
        <v>17</v>
      </c>
      <c r="E55" s="45">
        <v>0.78</v>
      </c>
      <c r="F55" s="45">
        <v>13.39</v>
      </c>
      <c r="G55" s="45">
        <v>0.72</v>
      </c>
      <c r="H55" s="45">
        <v>13.39</v>
      </c>
      <c r="I55" s="45">
        <v>0.72</v>
      </c>
    </row>
    <row r="56" spans="1:9" x14ac:dyDescent="0.2">
      <c r="A56" s="44">
        <v>46</v>
      </c>
      <c r="B56" s="45">
        <v>17.260000000000002</v>
      </c>
      <c r="C56" s="45">
        <v>0.8</v>
      </c>
      <c r="D56" s="45">
        <v>17.260000000000002</v>
      </c>
      <c r="E56" s="45">
        <v>0.8</v>
      </c>
      <c r="F56" s="45">
        <v>13.59</v>
      </c>
      <c r="G56" s="45">
        <v>0.73</v>
      </c>
      <c r="H56" s="45">
        <v>13.59</v>
      </c>
      <c r="I56" s="45">
        <v>0.73</v>
      </c>
    </row>
    <row r="57" spans="1:9" x14ac:dyDescent="0.2">
      <c r="A57" s="44">
        <v>47</v>
      </c>
      <c r="B57" s="45">
        <v>17.53</v>
      </c>
      <c r="C57" s="45">
        <v>0.81</v>
      </c>
      <c r="D57" s="45">
        <v>17.53</v>
      </c>
      <c r="E57" s="45">
        <v>0.81</v>
      </c>
      <c r="F57" s="45">
        <v>13.79</v>
      </c>
      <c r="G57" s="45">
        <v>0.74</v>
      </c>
      <c r="H57" s="45">
        <v>13.79</v>
      </c>
      <c r="I57" s="45">
        <v>0.74</v>
      </c>
    </row>
    <row r="58" spans="1:9" x14ac:dyDescent="0.2">
      <c r="A58" s="44">
        <v>48</v>
      </c>
      <c r="B58" s="45">
        <v>17.809999999999999</v>
      </c>
      <c r="C58" s="45">
        <v>0.82</v>
      </c>
      <c r="D58" s="45">
        <v>17.809999999999999</v>
      </c>
      <c r="E58" s="45">
        <v>0.82</v>
      </c>
      <c r="F58" s="45">
        <v>14</v>
      </c>
      <c r="G58" s="45">
        <v>0.76</v>
      </c>
      <c r="H58" s="45">
        <v>14</v>
      </c>
      <c r="I58" s="45">
        <v>0.76</v>
      </c>
    </row>
    <row r="59" spans="1:9" x14ac:dyDescent="0.2">
      <c r="A59" s="44">
        <v>49</v>
      </c>
      <c r="B59" s="45">
        <v>18.09</v>
      </c>
      <c r="C59" s="45">
        <v>0.84</v>
      </c>
      <c r="D59" s="45">
        <v>18.09</v>
      </c>
      <c r="E59" s="45">
        <v>0.84</v>
      </c>
      <c r="F59" s="45">
        <v>14.21</v>
      </c>
      <c r="G59" s="45">
        <v>0.77</v>
      </c>
      <c r="H59" s="45">
        <v>14.21</v>
      </c>
      <c r="I59" s="45">
        <v>0.77</v>
      </c>
    </row>
    <row r="60" spans="1:9" x14ac:dyDescent="0.2">
      <c r="A60" s="44">
        <v>50</v>
      </c>
      <c r="B60" s="45">
        <v>18.37</v>
      </c>
      <c r="C60" s="45">
        <v>0.85</v>
      </c>
      <c r="D60" s="45">
        <v>18.37</v>
      </c>
      <c r="E60" s="45">
        <v>0.85</v>
      </c>
      <c r="F60" s="45">
        <v>14.43</v>
      </c>
      <c r="G60" s="45">
        <v>0.78</v>
      </c>
      <c r="H60" s="45">
        <v>14.43</v>
      </c>
      <c r="I60" s="45">
        <v>0.78</v>
      </c>
    </row>
    <row r="61" spans="1:9" x14ac:dyDescent="0.2">
      <c r="A61" s="44">
        <v>51</v>
      </c>
      <c r="B61" s="45">
        <v>18.670000000000002</v>
      </c>
      <c r="C61" s="45">
        <v>0.87</v>
      </c>
      <c r="D61" s="45">
        <v>18.670000000000002</v>
      </c>
      <c r="E61" s="45">
        <v>0.87</v>
      </c>
      <c r="F61" s="45">
        <v>14.65</v>
      </c>
      <c r="G61" s="45">
        <v>0.8</v>
      </c>
      <c r="H61" s="45">
        <v>14.65</v>
      </c>
      <c r="I61" s="45">
        <v>0.8</v>
      </c>
    </row>
    <row r="62" spans="1:9" x14ac:dyDescent="0.2">
      <c r="A62" s="44">
        <v>52</v>
      </c>
      <c r="B62" s="45">
        <v>18.97</v>
      </c>
      <c r="C62" s="45">
        <v>0.88</v>
      </c>
      <c r="D62" s="45">
        <v>18.97</v>
      </c>
      <c r="E62" s="45">
        <v>0.88</v>
      </c>
      <c r="F62" s="45">
        <v>14.88</v>
      </c>
      <c r="G62" s="45">
        <v>0.81</v>
      </c>
      <c r="H62" s="45">
        <v>14.88</v>
      </c>
      <c r="I62" s="45">
        <v>0.81</v>
      </c>
    </row>
    <row r="63" spans="1:9" x14ac:dyDescent="0.2">
      <c r="A63" s="44">
        <v>53</v>
      </c>
      <c r="B63" s="45">
        <v>19.28</v>
      </c>
      <c r="C63" s="45">
        <v>0.9</v>
      </c>
      <c r="D63" s="45">
        <v>19.28</v>
      </c>
      <c r="E63" s="45">
        <v>0.9</v>
      </c>
      <c r="F63" s="45">
        <v>15.11</v>
      </c>
      <c r="G63" s="45">
        <v>0.82</v>
      </c>
      <c r="H63" s="45">
        <v>15.11</v>
      </c>
      <c r="I63" s="45">
        <v>0.82</v>
      </c>
    </row>
    <row r="64" spans="1:9" x14ac:dyDescent="0.2">
      <c r="A64" s="44">
        <v>54</v>
      </c>
      <c r="B64" s="45">
        <v>19.600000000000001</v>
      </c>
      <c r="C64" s="45">
        <v>0.91</v>
      </c>
      <c r="D64" s="45">
        <v>19.600000000000001</v>
      </c>
      <c r="E64" s="45">
        <v>0.91</v>
      </c>
      <c r="F64" s="45">
        <v>15.35</v>
      </c>
      <c r="G64" s="45">
        <v>0.84</v>
      </c>
      <c r="H64" s="45">
        <v>15.35</v>
      </c>
      <c r="I64" s="45">
        <v>0.84</v>
      </c>
    </row>
    <row r="65" spans="1:9" x14ac:dyDescent="0.2">
      <c r="A65" s="44">
        <v>55</v>
      </c>
      <c r="B65" s="45">
        <v>19.920000000000002</v>
      </c>
      <c r="C65" s="45">
        <v>0.93</v>
      </c>
      <c r="D65" s="45">
        <v>19.920000000000002</v>
      </c>
      <c r="E65" s="45">
        <v>0.93</v>
      </c>
      <c r="F65" s="45">
        <v>15.6</v>
      </c>
      <c r="G65" s="45">
        <v>0.85</v>
      </c>
      <c r="H65" s="45">
        <v>15.6</v>
      </c>
      <c r="I65" s="45">
        <v>0.85</v>
      </c>
    </row>
    <row r="66" spans="1:9" x14ac:dyDescent="0.2">
      <c r="A66" s="44">
        <v>56</v>
      </c>
      <c r="B66" s="45">
        <v>20.260000000000002</v>
      </c>
      <c r="C66" s="45">
        <v>0.94</v>
      </c>
      <c r="D66" s="45">
        <v>20.260000000000002</v>
      </c>
      <c r="E66" s="45">
        <v>0.94</v>
      </c>
      <c r="F66" s="45">
        <v>15.85</v>
      </c>
      <c r="G66" s="45">
        <v>0.87</v>
      </c>
      <c r="H66" s="45">
        <v>15.85</v>
      </c>
      <c r="I66" s="45">
        <v>0.87</v>
      </c>
    </row>
    <row r="67" spans="1:9" x14ac:dyDescent="0.2">
      <c r="A67" s="44">
        <v>57</v>
      </c>
      <c r="B67" s="45">
        <v>20.61</v>
      </c>
      <c r="C67" s="45">
        <v>0.96</v>
      </c>
      <c r="D67" s="45">
        <v>20.61</v>
      </c>
      <c r="E67" s="45">
        <v>0.96</v>
      </c>
      <c r="F67" s="45">
        <v>16.11</v>
      </c>
      <c r="G67" s="45">
        <v>0.88</v>
      </c>
      <c r="H67" s="45">
        <v>16.11</v>
      </c>
      <c r="I67" s="45">
        <v>0.88</v>
      </c>
    </row>
    <row r="68" spans="1:9" x14ac:dyDescent="0.2">
      <c r="A68" s="44">
        <v>58</v>
      </c>
      <c r="B68" s="45">
        <v>20.97</v>
      </c>
      <c r="C68" s="45">
        <v>0.98</v>
      </c>
      <c r="D68" s="45">
        <v>20.97</v>
      </c>
      <c r="E68" s="45">
        <v>0.98</v>
      </c>
      <c r="F68" s="45">
        <v>16.38</v>
      </c>
      <c r="G68" s="45">
        <v>0.9</v>
      </c>
      <c r="H68" s="45">
        <v>16.38</v>
      </c>
      <c r="I68" s="45">
        <v>0.9</v>
      </c>
    </row>
    <row r="69" spans="1:9" x14ac:dyDescent="0.2">
      <c r="A69" s="44">
        <v>59</v>
      </c>
      <c r="B69" s="45">
        <v>21.34</v>
      </c>
      <c r="C69" s="45">
        <v>0.99</v>
      </c>
      <c r="D69" s="45">
        <v>21.34</v>
      </c>
      <c r="E69" s="45">
        <v>0.99</v>
      </c>
      <c r="F69" s="45">
        <v>16.66</v>
      </c>
      <c r="G69" s="45">
        <v>0.91</v>
      </c>
      <c r="H69" s="45">
        <v>16.66</v>
      </c>
      <c r="I69" s="45">
        <v>0.91</v>
      </c>
    </row>
    <row r="70" spans="1:9" x14ac:dyDescent="0.2">
      <c r="A70" s="44">
        <v>60</v>
      </c>
      <c r="B70" s="45">
        <v>21.21</v>
      </c>
      <c r="C70" s="45">
        <v>1</v>
      </c>
      <c r="D70" s="45">
        <v>21.21</v>
      </c>
      <c r="E70" s="45">
        <v>1</v>
      </c>
      <c r="F70" s="45">
        <v>16.95</v>
      </c>
      <c r="G70" s="45">
        <v>0.93</v>
      </c>
      <c r="H70" s="45">
        <v>16.95</v>
      </c>
      <c r="I70" s="45">
        <v>0.93</v>
      </c>
    </row>
    <row r="71" spans="1:9" x14ac:dyDescent="0.2">
      <c r="A71" s="44">
        <v>61</v>
      </c>
      <c r="B71" s="45">
        <v>20.58</v>
      </c>
      <c r="C71" s="45">
        <v>1</v>
      </c>
      <c r="D71" s="45">
        <v>20.58</v>
      </c>
      <c r="E71" s="45">
        <v>1</v>
      </c>
      <c r="F71" s="45">
        <v>17.260000000000002</v>
      </c>
      <c r="G71" s="45">
        <v>0.94</v>
      </c>
      <c r="H71" s="45">
        <v>17.260000000000002</v>
      </c>
      <c r="I71" s="45">
        <v>0.94</v>
      </c>
    </row>
    <row r="72" spans="1:9" x14ac:dyDescent="0.2">
      <c r="A72" s="44">
        <v>62</v>
      </c>
      <c r="B72" s="45">
        <v>19.940000000000001</v>
      </c>
      <c r="C72" s="45">
        <v>1</v>
      </c>
      <c r="D72" s="45">
        <v>19.940000000000001</v>
      </c>
      <c r="E72" s="45">
        <v>1</v>
      </c>
      <c r="F72" s="45">
        <v>17.57</v>
      </c>
      <c r="G72" s="45">
        <v>0.96</v>
      </c>
      <c r="H72" s="45">
        <v>17.57</v>
      </c>
      <c r="I72" s="45">
        <v>0.96</v>
      </c>
    </row>
    <row r="73" spans="1:9" x14ac:dyDescent="0.2">
      <c r="A73" s="44">
        <v>63</v>
      </c>
      <c r="B73" s="45">
        <v>19.309999999999999</v>
      </c>
      <c r="C73" s="45">
        <v>1</v>
      </c>
      <c r="D73" s="45">
        <v>19.309999999999999</v>
      </c>
      <c r="E73" s="45">
        <v>1</v>
      </c>
      <c r="F73" s="45">
        <v>17.91</v>
      </c>
      <c r="G73" s="45">
        <v>0.98</v>
      </c>
      <c r="H73" s="45">
        <v>17.91</v>
      </c>
      <c r="I73" s="45">
        <v>0.98</v>
      </c>
    </row>
    <row r="74" spans="1:9" x14ac:dyDescent="0.2">
      <c r="A74" s="44">
        <v>64</v>
      </c>
      <c r="B74" s="45">
        <v>18.670000000000002</v>
      </c>
      <c r="C74" s="45">
        <v>1</v>
      </c>
      <c r="D74" s="45">
        <v>18.670000000000002</v>
      </c>
      <c r="E74" s="45">
        <v>1</v>
      </c>
      <c r="F74" s="45">
        <v>18.260000000000002</v>
      </c>
      <c r="G74" s="45">
        <v>0.99</v>
      </c>
      <c r="H74" s="45">
        <v>18.260000000000002</v>
      </c>
      <c r="I74" s="45">
        <v>0.99</v>
      </c>
    </row>
    <row r="75" spans="1:9" x14ac:dyDescent="0.2">
      <c r="A75" s="44">
        <v>65</v>
      </c>
      <c r="B75" s="45">
        <v>18.04</v>
      </c>
      <c r="C75" s="45">
        <v>1</v>
      </c>
      <c r="D75" s="45">
        <v>18.04</v>
      </c>
      <c r="E75" s="45">
        <v>1</v>
      </c>
      <c r="F75" s="45">
        <v>18.11</v>
      </c>
      <c r="G75" s="45">
        <v>1</v>
      </c>
      <c r="H75" s="45">
        <v>18.11</v>
      </c>
      <c r="I75" s="45">
        <v>1</v>
      </c>
    </row>
    <row r="76" spans="1:9" x14ac:dyDescent="0.2">
      <c r="A76" s="44">
        <v>66</v>
      </c>
      <c r="B76" s="45">
        <v>17.399999999999999</v>
      </c>
      <c r="C76" s="45">
        <v>1</v>
      </c>
      <c r="D76" s="45">
        <v>17.399999999999999</v>
      </c>
      <c r="E76" s="45">
        <v>1</v>
      </c>
      <c r="F76" s="45">
        <v>17.45</v>
      </c>
      <c r="G76" s="45">
        <v>1</v>
      </c>
      <c r="H76" s="45">
        <v>17.45</v>
      </c>
      <c r="I76" s="45">
        <v>1</v>
      </c>
    </row>
    <row r="77" spans="1:9" x14ac:dyDescent="0.2">
      <c r="A77" s="44">
        <v>67</v>
      </c>
      <c r="B77" s="45">
        <v>16.760000000000002</v>
      </c>
      <c r="C77" s="45">
        <v>1</v>
      </c>
      <c r="D77" s="45">
        <v>16.760000000000002</v>
      </c>
      <c r="E77" s="45">
        <v>1</v>
      </c>
      <c r="F77" s="45">
        <v>16.79</v>
      </c>
      <c r="G77" s="45">
        <v>1</v>
      </c>
      <c r="H77" s="45">
        <v>16.79</v>
      </c>
      <c r="I77" s="45">
        <v>1</v>
      </c>
    </row>
    <row r="78" spans="1:9" x14ac:dyDescent="0.2">
      <c r="A78" s="44">
        <v>68</v>
      </c>
      <c r="B78" s="45">
        <v>16.12</v>
      </c>
      <c r="C78" s="45">
        <v>1</v>
      </c>
      <c r="D78" s="45">
        <v>16.12</v>
      </c>
      <c r="E78" s="45">
        <v>1</v>
      </c>
      <c r="F78" s="45">
        <v>16.13</v>
      </c>
      <c r="G78" s="45">
        <v>1</v>
      </c>
      <c r="H78" s="45">
        <v>16.13</v>
      </c>
      <c r="I78" s="45">
        <v>1</v>
      </c>
    </row>
    <row r="79" spans="1:9" x14ac:dyDescent="0.2">
      <c r="A79" s="44">
        <v>69</v>
      </c>
      <c r="B79" s="45">
        <v>15.48</v>
      </c>
      <c r="C79" s="45">
        <v>1</v>
      </c>
      <c r="D79" s="45">
        <v>15.48</v>
      </c>
      <c r="E79" s="45">
        <v>1</v>
      </c>
      <c r="F79" s="45">
        <v>15.48</v>
      </c>
      <c r="G79" s="45">
        <v>1</v>
      </c>
      <c r="H79" s="45">
        <v>15.48</v>
      </c>
      <c r="I79" s="45">
        <v>1</v>
      </c>
    </row>
    <row r="80" spans="1:9" x14ac:dyDescent="0.2">
      <c r="A80" s="44">
        <v>70</v>
      </c>
      <c r="B80" s="45">
        <v>14.84</v>
      </c>
      <c r="C80" s="45">
        <v>1</v>
      </c>
      <c r="D80" s="45">
        <v>14.84</v>
      </c>
      <c r="E80" s="45">
        <v>1</v>
      </c>
      <c r="F80" s="45">
        <v>14.84</v>
      </c>
      <c r="G80" s="45">
        <v>1</v>
      </c>
      <c r="H80" s="45">
        <v>14.84</v>
      </c>
      <c r="I80" s="45">
        <v>1</v>
      </c>
    </row>
    <row r="81" spans="1:9" x14ac:dyDescent="0.2">
      <c r="A81" s="44">
        <v>71</v>
      </c>
      <c r="B81" s="45">
        <v>14.2</v>
      </c>
      <c r="C81" s="45">
        <v>1</v>
      </c>
      <c r="D81" s="45">
        <v>14.2</v>
      </c>
      <c r="E81" s="45">
        <v>1</v>
      </c>
      <c r="F81" s="45">
        <v>14.2</v>
      </c>
      <c r="G81" s="45">
        <v>1</v>
      </c>
      <c r="H81" s="45">
        <v>14.2</v>
      </c>
      <c r="I81" s="45">
        <v>1</v>
      </c>
    </row>
    <row r="82" spans="1:9" x14ac:dyDescent="0.2">
      <c r="A82" s="44">
        <v>72</v>
      </c>
      <c r="B82" s="45">
        <v>13.57</v>
      </c>
      <c r="C82" s="45">
        <v>1</v>
      </c>
      <c r="D82" s="45">
        <v>13.57</v>
      </c>
      <c r="E82" s="45">
        <v>1</v>
      </c>
      <c r="F82" s="45">
        <v>13.57</v>
      </c>
      <c r="G82" s="45">
        <v>1</v>
      </c>
      <c r="H82" s="45">
        <v>13.57</v>
      </c>
      <c r="I82" s="45">
        <v>1</v>
      </c>
    </row>
    <row r="83" spans="1:9" x14ac:dyDescent="0.2">
      <c r="A83" s="44">
        <v>73</v>
      </c>
      <c r="B83" s="45">
        <v>12.94</v>
      </c>
      <c r="C83" s="45">
        <v>1</v>
      </c>
      <c r="D83" s="45">
        <v>12.94</v>
      </c>
      <c r="E83" s="45">
        <v>1</v>
      </c>
      <c r="F83" s="45">
        <v>12.94</v>
      </c>
      <c r="G83" s="45">
        <v>1</v>
      </c>
      <c r="H83" s="45">
        <v>12.94</v>
      </c>
      <c r="I83" s="45">
        <v>1</v>
      </c>
    </row>
    <row r="84" spans="1:9" x14ac:dyDescent="0.2">
      <c r="A84" s="44">
        <v>74</v>
      </c>
      <c r="B84" s="45">
        <v>12.31</v>
      </c>
      <c r="C84" s="45">
        <v>1</v>
      </c>
      <c r="D84" s="45">
        <v>12.31</v>
      </c>
      <c r="E84" s="45">
        <v>1</v>
      </c>
      <c r="F84" s="45">
        <v>12.31</v>
      </c>
      <c r="G84" s="45">
        <v>1</v>
      </c>
      <c r="H84" s="45">
        <v>12.31</v>
      </c>
      <c r="I84" s="45">
        <v>1</v>
      </c>
    </row>
    <row r="85" spans="1:9" x14ac:dyDescent="0.2">
      <c r="A85" s="44">
        <v>75</v>
      </c>
      <c r="B85" s="45">
        <v>11.69</v>
      </c>
      <c r="C85" s="45">
        <v>1</v>
      </c>
      <c r="D85" s="45">
        <v>11.69</v>
      </c>
      <c r="E85" s="45">
        <v>1</v>
      </c>
      <c r="F85" s="45">
        <v>11.69</v>
      </c>
      <c r="G85" s="45">
        <v>1</v>
      </c>
      <c r="H85" s="45">
        <v>11.69</v>
      </c>
      <c r="I85" s="45">
        <v>1</v>
      </c>
    </row>
  </sheetData>
  <sheetProtection algorithmName="SHA-512" hashValue="K5S4Z6R2ap50cD7UA8TYWmSYPfMtKCheefPZtWtm2BoO22NF6zTEWrS9etCnuCjOitbbfGQquMh+3tqlfC26qA==" saltValue="HPVyUcJlI5g7D7oGQMDMZA==" spinCount="100000" sheet="1" objects="1" scenarios="1"/>
  <conditionalFormatting sqref="A6:A21">
    <cfRule type="expression" dxfId="567" priority="1" stopIfTrue="1">
      <formula>MOD(ROW(),2)=0</formula>
    </cfRule>
    <cfRule type="expression" dxfId="566" priority="2" stopIfTrue="1">
      <formula>MOD(ROW(),2)&lt;&gt;0</formula>
    </cfRule>
  </conditionalFormatting>
  <conditionalFormatting sqref="A26:A85">
    <cfRule type="expression" dxfId="565" priority="5" stopIfTrue="1">
      <formula>MOD(ROW(),2)=0</formula>
    </cfRule>
    <cfRule type="expression" dxfId="564" priority="6" stopIfTrue="1">
      <formula>MOD(ROW(),2)&lt;&gt;0</formula>
    </cfRule>
  </conditionalFormatting>
  <conditionalFormatting sqref="B6:I21">
    <cfRule type="expression" dxfId="563" priority="3" stopIfTrue="1">
      <formula>MOD(ROW(),2)=0</formula>
    </cfRule>
    <cfRule type="expression" dxfId="562" priority="4" stopIfTrue="1">
      <formula>MOD(ROW(),2)&lt;&gt;0</formula>
    </cfRule>
  </conditionalFormatting>
  <conditionalFormatting sqref="B26:I85">
    <cfRule type="expression" dxfId="561" priority="7" stopIfTrue="1">
      <formula>MOD(ROW(),2)=0</formula>
    </cfRule>
    <cfRule type="expression" dxfId="560" priority="8" stopIfTrue="1">
      <formula>MOD(ROW(),2)&lt;&gt;0</formula>
    </cfRule>
  </conditionalFormatting>
  <pageMargins left="0.7" right="0.7" top="0.75" bottom="0.75" header="0.3" footer="0.3"/>
  <tableParts count="1">
    <tablePart r:id="rId1"/>
  </tablePart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79071-22A2-45A9-A2BC-618A3A3B063F}">
  <sheetPr codeName="Sheet62"/>
  <dimension ref="A1:C85"/>
  <sheetViews>
    <sheetView showGridLines="0" workbookViewId="0">
      <selection activeCell="A6" sqref="A6"/>
    </sheetView>
  </sheetViews>
  <sheetFormatPr defaultRowHeight="12.75" x14ac:dyDescent="0.2"/>
  <cols>
    <col min="1" max="1" width="31.5703125" customWidth="1"/>
    <col min="2" max="3" width="22.5703125" customWidth="1"/>
  </cols>
  <sheetData>
    <row r="1" spans="1:3" s="1" customFormat="1" ht="20.25" x14ac:dyDescent="0.3">
      <c r="A1" s="2" t="s">
        <v>0</v>
      </c>
    </row>
    <row r="2" spans="1:3" s="1" customFormat="1" ht="15.75" x14ac:dyDescent="0.25">
      <c r="A2" s="30" t="s">
        <v>1</v>
      </c>
      <c r="B2" s="3" t="str">
        <f>wb_title</f>
        <v>PCSPS_EW - Consolidated Factor Spreadsheet</v>
      </c>
    </row>
    <row r="3" spans="1:3" s="1" customFormat="1" ht="15.75" x14ac:dyDescent="0.25">
      <c r="A3" s="30" t="s">
        <v>2</v>
      </c>
      <c r="B3" s="3" t="str">
        <f>TABLE_FACTOR_TYPE_1 &amp; " - x-" &amp; TABLE_SERIES_NUMBER_1</f>
        <v>Scheme pays AA - x-605</v>
      </c>
    </row>
    <row r="6" spans="1:3" x14ac:dyDescent="0.2">
      <c r="A6" s="41" t="s">
        <v>540</v>
      </c>
      <c r="B6" s="49" t="s">
        <v>541</v>
      </c>
      <c r="C6" s="49"/>
    </row>
    <row r="7" spans="1:3" x14ac:dyDescent="0.2">
      <c r="A7" s="41" t="s">
        <v>542</v>
      </c>
      <c r="B7" s="49" t="s">
        <v>32</v>
      </c>
      <c r="C7" s="49"/>
    </row>
    <row r="8" spans="1:3" x14ac:dyDescent="0.2">
      <c r="A8" s="41" t="s">
        <v>112</v>
      </c>
      <c r="B8" s="49" t="s">
        <v>152</v>
      </c>
      <c r="C8" s="49"/>
    </row>
    <row r="9" spans="1:3" x14ac:dyDescent="0.2">
      <c r="A9" s="41" t="s">
        <v>113</v>
      </c>
      <c r="B9" s="49" t="s">
        <v>315</v>
      </c>
      <c r="C9" s="49"/>
    </row>
    <row r="10" spans="1:3" x14ac:dyDescent="0.2">
      <c r="A10" s="41" t="s">
        <v>6</v>
      </c>
      <c r="B10" s="49" t="s">
        <v>328</v>
      </c>
      <c r="C10" s="49"/>
    </row>
    <row r="11" spans="1:3" x14ac:dyDescent="0.2">
      <c r="A11" s="41" t="s">
        <v>114</v>
      </c>
      <c r="B11" s="49" t="s">
        <v>128</v>
      </c>
      <c r="C11" s="49"/>
    </row>
    <row r="12" spans="1:3" x14ac:dyDescent="0.2">
      <c r="A12" s="41" t="s">
        <v>115</v>
      </c>
      <c r="B12" s="49" t="s">
        <v>129</v>
      </c>
      <c r="C12" s="49"/>
    </row>
    <row r="13" spans="1:3" x14ac:dyDescent="0.2">
      <c r="A13" s="41" t="s">
        <v>543</v>
      </c>
      <c r="B13" s="49">
        <v>1</v>
      </c>
      <c r="C13" s="49"/>
    </row>
    <row r="14" spans="1:3" x14ac:dyDescent="0.2">
      <c r="A14" s="41" t="s">
        <v>117</v>
      </c>
      <c r="B14" s="49">
        <v>605</v>
      </c>
      <c r="C14" s="49"/>
    </row>
    <row r="15" spans="1:3" x14ac:dyDescent="0.2">
      <c r="A15" s="41" t="s">
        <v>544</v>
      </c>
      <c r="B15" s="49" t="s">
        <v>329</v>
      </c>
      <c r="C15" s="49"/>
    </row>
    <row r="16" spans="1:3" x14ac:dyDescent="0.2">
      <c r="A16" s="41" t="s">
        <v>119</v>
      </c>
      <c r="B16" s="49" t="s">
        <v>330</v>
      </c>
      <c r="C16" s="49"/>
    </row>
    <row r="17" spans="1:3" x14ac:dyDescent="0.2">
      <c r="A17" s="42" t="s">
        <v>545</v>
      </c>
      <c r="B17" s="49"/>
      <c r="C17" s="49"/>
    </row>
    <row r="18" spans="1:3" x14ac:dyDescent="0.2">
      <c r="A18" s="41" t="s">
        <v>121</v>
      </c>
      <c r="B18" s="50">
        <v>45071</v>
      </c>
      <c r="C18" s="50"/>
    </row>
    <row r="19" spans="1:3" x14ac:dyDescent="0.2">
      <c r="A19" s="41" t="s">
        <v>122</v>
      </c>
      <c r="B19" s="49"/>
      <c r="C19" s="49"/>
    </row>
    <row r="20" spans="1:3" x14ac:dyDescent="0.2">
      <c r="A20" s="41" t="s">
        <v>123</v>
      </c>
      <c r="B20" s="49" t="s">
        <v>132</v>
      </c>
      <c r="C20" s="49"/>
    </row>
    <row r="21" spans="1:3" x14ac:dyDescent="0.2">
      <c r="A21" s="41" t="s">
        <v>546</v>
      </c>
      <c r="B21" s="49" t="s">
        <v>46</v>
      </c>
      <c r="C21" s="49"/>
    </row>
    <row r="23" spans="1:3" x14ac:dyDescent="0.2">
      <c r="A23" s="23" t="str">
        <f>HYPERLINK("#'Factor List'!A1", "Back to Factor List")</f>
        <v>Back to Factor List</v>
      </c>
      <c r="B23" s="23" t="str">
        <f>HYPERLINK("#'Assumptions'!A1", "Assumptions")</f>
        <v>Assumptions</v>
      </c>
    </row>
    <row r="26" spans="1:3" s="55" customFormat="1" x14ac:dyDescent="0.2">
      <c r="A26" s="54" t="s">
        <v>174</v>
      </c>
      <c r="B26" s="54" t="s">
        <v>671</v>
      </c>
      <c r="C26" s="54" t="s">
        <v>672</v>
      </c>
    </row>
    <row r="27" spans="1:3" x14ac:dyDescent="0.2">
      <c r="A27" s="44">
        <v>17</v>
      </c>
      <c r="B27" s="45">
        <v>3.51</v>
      </c>
      <c r="C27" s="45">
        <v>3.51</v>
      </c>
    </row>
    <row r="28" spans="1:3" x14ac:dyDescent="0.2">
      <c r="A28" s="44">
        <v>18</v>
      </c>
      <c r="B28" s="45">
        <v>3.63</v>
      </c>
      <c r="C28" s="45">
        <v>3.63</v>
      </c>
    </row>
    <row r="29" spans="1:3" x14ac:dyDescent="0.2">
      <c r="A29" s="44">
        <v>19</v>
      </c>
      <c r="B29" s="45">
        <v>3.76</v>
      </c>
      <c r="C29" s="45">
        <v>3.76</v>
      </c>
    </row>
    <row r="30" spans="1:3" x14ac:dyDescent="0.2">
      <c r="A30" s="44">
        <v>20</v>
      </c>
      <c r="B30" s="45">
        <v>3.89</v>
      </c>
      <c r="C30" s="45">
        <v>3.89</v>
      </c>
    </row>
    <row r="31" spans="1:3" x14ac:dyDescent="0.2">
      <c r="A31" s="44">
        <v>21</v>
      </c>
      <c r="B31" s="45">
        <v>4.0199999999999996</v>
      </c>
      <c r="C31" s="45">
        <v>4.0199999999999996</v>
      </c>
    </row>
    <row r="32" spans="1:3" x14ac:dyDescent="0.2">
      <c r="A32" s="44">
        <v>22</v>
      </c>
      <c r="B32" s="45">
        <v>4.16</v>
      </c>
      <c r="C32" s="45">
        <v>4.16</v>
      </c>
    </row>
    <row r="33" spans="1:3" x14ac:dyDescent="0.2">
      <c r="A33" s="44">
        <v>23</v>
      </c>
      <c r="B33" s="45">
        <v>4.3</v>
      </c>
      <c r="C33" s="45">
        <v>4.3</v>
      </c>
    </row>
    <row r="34" spans="1:3" x14ac:dyDescent="0.2">
      <c r="A34" s="44">
        <v>24</v>
      </c>
      <c r="B34" s="45">
        <v>4.45</v>
      </c>
      <c r="C34" s="45">
        <v>4.45</v>
      </c>
    </row>
    <row r="35" spans="1:3" x14ac:dyDescent="0.2">
      <c r="A35" s="44">
        <v>25</v>
      </c>
      <c r="B35" s="45">
        <v>4.6100000000000003</v>
      </c>
      <c r="C35" s="45">
        <v>4.6100000000000003</v>
      </c>
    </row>
    <row r="36" spans="1:3" x14ac:dyDescent="0.2">
      <c r="A36" s="44">
        <v>26</v>
      </c>
      <c r="B36" s="45">
        <v>4.76</v>
      </c>
      <c r="C36" s="45">
        <v>4.76</v>
      </c>
    </row>
    <row r="37" spans="1:3" x14ac:dyDescent="0.2">
      <c r="A37" s="44">
        <v>27</v>
      </c>
      <c r="B37" s="45">
        <v>4.93</v>
      </c>
      <c r="C37" s="45">
        <v>4.93</v>
      </c>
    </row>
    <row r="38" spans="1:3" x14ac:dyDescent="0.2">
      <c r="A38" s="44">
        <v>28</v>
      </c>
      <c r="B38" s="45">
        <v>5.0999999999999996</v>
      </c>
      <c r="C38" s="45">
        <v>5.0999999999999996</v>
      </c>
    </row>
    <row r="39" spans="1:3" x14ac:dyDescent="0.2">
      <c r="A39" s="44">
        <v>29</v>
      </c>
      <c r="B39" s="45">
        <v>5.27</v>
      </c>
      <c r="C39" s="45">
        <v>5.27</v>
      </c>
    </row>
    <row r="40" spans="1:3" x14ac:dyDescent="0.2">
      <c r="A40" s="44">
        <v>30</v>
      </c>
      <c r="B40" s="45">
        <v>5.46</v>
      </c>
      <c r="C40" s="45">
        <v>5.46</v>
      </c>
    </row>
    <row r="41" spans="1:3" x14ac:dyDescent="0.2">
      <c r="A41" s="44">
        <v>31</v>
      </c>
      <c r="B41" s="45">
        <v>5.64</v>
      </c>
      <c r="C41" s="45">
        <v>5.64</v>
      </c>
    </row>
    <row r="42" spans="1:3" x14ac:dyDescent="0.2">
      <c r="A42" s="44">
        <v>32</v>
      </c>
      <c r="B42" s="45">
        <v>5.84</v>
      </c>
      <c r="C42" s="45">
        <v>5.84</v>
      </c>
    </row>
    <row r="43" spans="1:3" x14ac:dyDescent="0.2">
      <c r="A43" s="44">
        <v>33</v>
      </c>
      <c r="B43" s="45">
        <v>6.04</v>
      </c>
      <c r="C43" s="45">
        <v>6.04</v>
      </c>
    </row>
    <row r="44" spans="1:3" x14ac:dyDescent="0.2">
      <c r="A44" s="44">
        <v>34</v>
      </c>
      <c r="B44" s="45">
        <v>6.25</v>
      </c>
      <c r="C44" s="45">
        <v>6.25</v>
      </c>
    </row>
    <row r="45" spans="1:3" x14ac:dyDescent="0.2">
      <c r="A45" s="44">
        <v>35</v>
      </c>
      <c r="B45" s="45">
        <v>6.47</v>
      </c>
      <c r="C45" s="45">
        <v>6.47</v>
      </c>
    </row>
    <row r="46" spans="1:3" x14ac:dyDescent="0.2">
      <c r="A46" s="44">
        <v>36</v>
      </c>
      <c r="B46" s="45">
        <v>6.69</v>
      </c>
      <c r="C46" s="45">
        <v>6.69</v>
      </c>
    </row>
    <row r="47" spans="1:3" x14ac:dyDescent="0.2">
      <c r="A47" s="44">
        <v>37</v>
      </c>
      <c r="B47" s="45">
        <v>6.92</v>
      </c>
      <c r="C47" s="45">
        <v>6.92</v>
      </c>
    </row>
    <row r="48" spans="1:3" x14ac:dyDescent="0.2">
      <c r="A48" s="44">
        <v>38</v>
      </c>
      <c r="B48" s="45">
        <v>7.16</v>
      </c>
      <c r="C48" s="45">
        <v>7.16</v>
      </c>
    </row>
    <row r="49" spans="1:3" x14ac:dyDescent="0.2">
      <c r="A49" s="44">
        <v>39</v>
      </c>
      <c r="B49" s="45">
        <v>7.41</v>
      </c>
      <c r="C49" s="45">
        <v>7.41</v>
      </c>
    </row>
    <row r="50" spans="1:3" x14ac:dyDescent="0.2">
      <c r="A50" s="44">
        <v>40</v>
      </c>
      <c r="B50" s="45">
        <v>7.67</v>
      </c>
      <c r="C50" s="45">
        <v>7.67</v>
      </c>
    </row>
    <row r="51" spans="1:3" x14ac:dyDescent="0.2">
      <c r="A51" s="44">
        <v>41</v>
      </c>
      <c r="B51" s="45">
        <v>7.93</v>
      </c>
      <c r="C51" s="45">
        <v>7.93</v>
      </c>
    </row>
    <row r="52" spans="1:3" x14ac:dyDescent="0.2">
      <c r="A52" s="44">
        <v>42</v>
      </c>
      <c r="B52" s="45">
        <v>8.2100000000000009</v>
      </c>
      <c r="C52" s="45">
        <v>8.2100000000000009</v>
      </c>
    </row>
    <row r="53" spans="1:3" x14ac:dyDescent="0.2">
      <c r="A53" s="44">
        <v>43</v>
      </c>
      <c r="B53" s="45">
        <v>8.5</v>
      </c>
      <c r="C53" s="45">
        <v>8.5</v>
      </c>
    </row>
    <row r="54" spans="1:3" x14ac:dyDescent="0.2">
      <c r="A54" s="44">
        <v>44</v>
      </c>
      <c r="B54" s="45">
        <v>8.8000000000000007</v>
      </c>
      <c r="C54" s="45">
        <v>8.8000000000000007</v>
      </c>
    </row>
    <row r="55" spans="1:3" x14ac:dyDescent="0.2">
      <c r="A55" s="44">
        <v>45</v>
      </c>
      <c r="B55" s="45">
        <v>9.1</v>
      </c>
      <c r="C55" s="45">
        <v>9.1</v>
      </c>
    </row>
    <row r="56" spans="1:3" x14ac:dyDescent="0.2">
      <c r="A56" s="44">
        <v>46</v>
      </c>
      <c r="B56" s="45">
        <v>9.42</v>
      </c>
      <c r="C56" s="45">
        <v>9.42</v>
      </c>
    </row>
    <row r="57" spans="1:3" x14ac:dyDescent="0.2">
      <c r="A57" s="44">
        <v>47</v>
      </c>
      <c r="B57" s="45">
        <v>9.76</v>
      </c>
      <c r="C57" s="45">
        <v>9.76</v>
      </c>
    </row>
    <row r="58" spans="1:3" x14ac:dyDescent="0.2">
      <c r="A58" s="44">
        <v>48</v>
      </c>
      <c r="B58" s="45">
        <v>10.1</v>
      </c>
      <c r="C58" s="45">
        <v>10.1</v>
      </c>
    </row>
    <row r="59" spans="1:3" x14ac:dyDescent="0.2">
      <c r="A59" s="44">
        <v>49</v>
      </c>
      <c r="B59" s="45">
        <v>10.46</v>
      </c>
      <c r="C59" s="45">
        <v>10.46</v>
      </c>
    </row>
    <row r="60" spans="1:3" x14ac:dyDescent="0.2">
      <c r="A60" s="44">
        <v>50</v>
      </c>
      <c r="B60" s="45">
        <v>10.83</v>
      </c>
      <c r="C60" s="45">
        <v>10.83</v>
      </c>
    </row>
    <row r="61" spans="1:3" x14ac:dyDescent="0.2">
      <c r="A61" s="44">
        <v>51</v>
      </c>
      <c r="B61" s="45">
        <v>11.22</v>
      </c>
      <c r="C61" s="45">
        <v>11.22</v>
      </c>
    </row>
    <row r="62" spans="1:3" x14ac:dyDescent="0.2">
      <c r="A62" s="44">
        <v>52</v>
      </c>
      <c r="B62" s="45">
        <v>11.62</v>
      </c>
      <c r="C62" s="45">
        <v>11.62</v>
      </c>
    </row>
    <row r="63" spans="1:3" x14ac:dyDescent="0.2">
      <c r="A63" s="44">
        <v>53</v>
      </c>
      <c r="B63" s="45">
        <v>12.04</v>
      </c>
      <c r="C63" s="45">
        <v>12.04</v>
      </c>
    </row>
    <row r="64" spans="1:3" x14ac:dyDescent="0.2">
      <c r="A64" s="44">
        <v>54</v>
      </c>
      <c r="B64" s="45">
        <v>12.47</v>
      </c>
      <c r="C64" s="45">
        <v>12.47</v>
      </c>
    </row>
    <row r="65" spans="1:3" x14ac:dyDescent="0.2">
      <c r="A65" s="44">
        <v>55</v>
      </c>
      <c r="B65" s="45">
        <v>12.92</v>
      </c>
      <c r="C65" s="45">
        <v>12.92</v>
      </c>
    </row>
    <row r="66" spans="1:3" x14ac:dyDescent="0.2">
      <c r="A66" s="44">
        <v>56</v>
      </c>
      <c r="B66" s="45">
        <v>13.4</v>
      </c>
      <c r="C66" s="45">
        <v>13.4</v>
      </c>
    </row>
    <row r="67" spans="1:3" x14ac:dyDescent="0.2">
      <c r="A67" s="44">
        <v>57</v>
      </c>
      <c r="B67" s="45">
        <v>13.89</v>
      </c>
      <c r="C67" s="45">
        <v>13.89</v>
      </c>
    </row>
    <row r="68" spans="1:3" x14ac:dyDescent="0.2">
      <c r="A68" s="44">
        <v>58</v>
      </c>
      <c r="B68" s="45">
        <v>14.41</v>
      </c>
      <c r="C68" s="45">
        <v>14.41</v>
      </c>
    </row>
    <row r="69" spans="1:3" x14ac:dyDescent="0.2">
      <c r="A69" s="44">
        <v>59</v>
      </c>
      <c r="B69" s="45">
        <v>14.94</v>
      </c>
      <c r="C69" s="45">
        <v>14.94</v>
      </c>
    </row>
    <row r="70" spans="1:3" x14ac:dyDescent="0.2">
      <c r="A70" s="44">
        <v>60</v>
      </c>
      <c r="B70" s="45">
        <v>15.51</v>
      </c>
      <c r="C70" s="45">
        <v>15.51</v>
      </c>
    </row>
    <row r="71" spans="1:3" x14ac:dyDescent="0.2">
      <c r="A71" s="44">
        <v>61</v>
      </c>
      <c r="B71" s="45">
        <v>16.100000000000001</v>
      </c>
      <c r="C71" s="45">
        <v>16.100000000000001</v>
      </c>
    </row>
    <row r="72" spans="1:3" x14ac:dyDescent="0.2">
      <c r="A72" s="44">
        <v>62</v>
      </c>
      <c r="B72" s="45">
        <v>16.73</v>
      </c>
      <c r="C72" s="45">
        <v>16.73</v>
      </c>
    </row>
    <row r="73" spans="1:3" x14ac:dyDescent="0.2">
      <c r="A73" s="44">
        <v>63</v>
      </c>
      <c r="B73" s="45">
        <v>17.38</v>
      </c>
      <c r="C73" s="45">
        <v>17.38</v>
      </c>
    </row>
    <row r="74" spans="1:3" x14ac:dyDescent="0.2">
      <c r="A74" s="44">
        <v>64</v>
      </c>
      <c r="B74" s="45">
        <v>18.079999999999998</v>
      </c>
      <c r="C74" s="45">
        <v>18.079999999999998</v>
      </c>
    </row>
    <row r="75" spans="1:3" x14ac:dyDescent="0.2">
      <c r="A75" s="44">
        <v>65</v>
      </c>
      <c r="B75" s="45">
        <v>18.11</v>
      </c>
      <c r="C75" s="45">
        <v>18.11</v>
      </c>
    </row>
    <row r="76" spans="1:3" x14ac:dyDescent="0.2">
      <c r="A76" s="44">
        <v>66</v>
      </c>
      <c r="B76" s="45">
        <v>17.45</v>
      </c>
      <c r="C76" s="45">
        <v>17.45</v>
      </c>
    </row>
    <row r="77" spans="1:3" x14ac:dyDescent="0.2">
      <c r="A77" s="44">
        <v>67</v>
      </c>
      <c r="B77" s="45">
        <v>16.79</v>
      </c>
      <c r="C77" s="45">
        <v>16.79</v>
      </c>
    </row>
    <row r="78" spans="1:3" x14ac:dyDescent="0.2">
      <c r="A78" s="44">
        <v>68</v>
      </c>
      <c r="B78" s="45">
        <v>16.13</v>
      </c>
      <c r="C78" s="45">
        <v>16.13</v>
      </c>
    </row>
    <row r="79" spans="1:3" x14ac:dyDescent="0.2">
      <c r="A79" s="44">
        <v>69</v>
      </c>
      <c r="B79" s="45">
        <v>15.48</v>
      </c>
      <c r="C79" s="45">
        <v>15.48</v>
      </c>
    </row>
    <row r="80" spans="1:3" x14ac:dyDescent="0.2">
      <c r="A80" s="44">
        <v>70</v>
      </c>
      <c r="B80" s="45">
        <v>14.84</v>
      </c>
      <c r="C80" s="45">
        <v>14.84</v>
      </c>
    </row>
    <row r="81" spans="1:3" x14ac:dyDescent="0.2">
      <c r="A81" s="44">
        <v>71</v>
      </c>
      <c r="B81" s="45">
        <v>14.2</v>
      </c>
      <c r="C81" s="45">
        <v>14.2</v>
      </c>
    </row>
    <row r="82" spans="1:3" x14ac:dyDescent="0.2">
      <c r="A82" s="44">
        <v>72</v>
      </c>
      <c r="B82" s="45">
        <v>13.57</v>
      </c>
      <c r="C82" s="45">
        <v>13.57</v>
      </c>
    </row>
    <row r="83" spans="1:3" x14ac:dyDescent="0.2">
      <c r="A83" s="44">
        <v>73</v>
      </c>
      <c r="B83" s="45">
        <v>12.94</v>
      </c>
      <c r="C83" s="45">
        <v>12.94</v>
      </c>
    </row>
    <row r="84" spans="1:3" x14ac:dyDescent="0.2">
      <c r="A84" s="44">
        <v>74</v>
      </c>
      <c r="B84" s="45">
        <v>12.31</v>
      </c>
      <c r="C84" s="45">
        <v>12.31</v>
      </c>
    </row>
    <row r="85" spans="1:3" x14ac:dyDescent="0.2">
      <c r="A85" s="44">
        <v>75</v>
      </c>
      <c r="B85" s="45">
        <v>11.69</v>
      </c>
      <c r="C85" s="45">
        <v>11.69</v>
      </c>
    </row>
  </sheetData>
  <sheetProtection algorithmName="SHA-512" hashValue="AvTaiUet2pIaEKJFjtTPVjP1MDqrfwpe6JtvahnCg1oilxvX6/+uwZWKdzfDrVoQfXxTXed0SlIEHhrEuvnPZA==" saltValue="dyPAPsPSX0i35szkFNgjcQ==" spinCount="100000" sheet="1" objects="1" scenarios="1"/>
  <conditionalFormatting sqref="A6:A21">
    <cfRule type="expression" dxfId="559" priority="1" stopIfTrue="1">
      <formula>MOD(ROW(),2)=0</formula>
    </cfRule>
    <cfRule type="expression" dxfId="558" priority="2" stopIfTrue="1">
      <formula>MOD(ROW(),2)&lt;&gt;0</formula>
    </cfRule>
  </conditionalFormatting>
  <conditionalFormatting sqref="A26:A85">
    <cfRule type="expression" dxfId="557" priority="5" stopIfTrue="1">
      <formula>MOD(ROW(),2)=0</formula>
    </cfRule>
    <cfRule type="expression" dxfId="556" priority="6" stopIfTrue="1">
      <formula>MOD(ROW(),2)&lt;&gt;0</formula>
    </cfRule>
  </conditionalFormatting>
  <conditionalFormatting sqref="B6:C21">
    <cfRule type="expression" dxfId="555" priority="3" stopIfTrue="1">
      <formula>MOD(ROW(),2)=0</formula>
    </cfRule>
    <cfRule type="expression" dxfId="554" priority="4" stopIfTrue="1">
      <formula>MOD(ROW(),2)&lt;&gt;0</formula>
    </cfRule>
  </conditionalFormatting>
  <conditionalFormatting sqref="B26:C85">
    <cfRule type="expression" dxfId="553" priority="7" stopIfTrue="1">
      <formula>MOD(ROW(),2)=0</formula>
    </cfRule>
    <cfRule type="expression" dxfId="552" priority="8" stopIfTrue="1">
      <formula>MOD(ROW(),2)&lt;&gt;0</formula>
    </cfRule>
  </conditionalFormatting>
  <pageMargins left="0.7" right="0.7" top="0.75" bottom="0.75" header="0.3" footer="0.3"/>
  <tableParts count="1">
    <tablePart r:id="rId1"/>
  </tablePart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38F2D-CC57-4A16-80CA-2156D07A44F8}">
  <sheetPr codeName="Sheet63"/>
  <dimension ref="A1:I72"/>
  <sheetViews>
    <sheetView showGridLines="0" workbookViewId="0">
      <selection activeCell="A6" sqref="A6"/>
    </sheetView>
  </sheetViews>
  <sheetFormatPr defaultRowHeight="12.75" x14ac:dyDescent="0.2"/>
  <cols>
    <col min="1" max="1" width="31.5703125" customWidth="1"/>
    <col min="2" max="9" width="22.5703125" customWidth="1"/>
  </cols>
  <sheetData>
    <row r="1" spans="1:9" s="1" customFormat="1" ht="20.25" x14ac:dyDescent="0.3">
      <c r="A1" s="2" t="s">
        <v>0</v>
      </c>
    </row>
    <row r="2" spans="1:9" s="1" customFormat="1" ht="15.75" x14ac:dyDescent="0.25">
      <c r="A2" s="30" t="s">
        <v>1</v>
      </c>
      <c r="B2" s="3" t="str">
        <f>wb_title</f>
        <v>PCSPS_EW - Consolidated Factor Spreadsheet</v>
      </c>
    </row>
    <row r="3" spans="1:9" s="1" customFormat="1" ht="15.75" x14ac:dyDescent="0.25">
      <c r="A3" s="30" t="s">
        <v>2</v>
      </c>
      <c r="B3" s="3" t="str">
        <f>TABLE_FACTOR_TYPE_1 &amp; " - x-" &amp; TABLE_SERIES_NUMBER_1</f>
        <v>Scheme pays AA - x-606</v>
      </c>
    </row>
    <row r="6" spans="1:9" x14ac:dyDescent="0.2">
      <c r="A6" s="41" t="s">
        <v>540</v>
      </c>
      <c r="B6" s="49" t="s">
        <v>541</v>
      </c>
      <c r="C6" s="49"/>
      <c r="D6" s="49"/>
      <c r="E6" s="49"/>
      <c r="F6" s="49"/>
      <c r="G6" s="49"/>
      <c r="H6" s="49"/>
      <c r="I6" s="49"/>
    </row>
    <row r="7" spans="1:9" x14ac:dyDescent="0.2">
      <c r="A7" s="41" t="s">
        <v>542</v>
      </c>
      <c r="B7" s="49" t="s">
        <v>32</v>
      </c>
      <c r="C7" s="49"/>
      <c r="D7" s="49"/>
      <c r="E7" s="49"/>
      <c r="F7" s="49"/>
      <c r="G7" s="49"/>
      <c r="H7" s="49"/>
      <c r="I7" s="49"/>
    </row>
    <row r="8" spans="1:9" x14ac:dyDescent="0.2">
      <c r="A8" s="41" t="s">
        <v>112</v>
      </c>
      <c r="B8" s="49" t="s">
        <v>197</v>
      </c>
      <c r="C8" s="49"/>
      <c r="D8" s="49"/>
      <c r="E8" s="49"/>
      <c r="F8" s="49"/>
      <c r="G8" s="49"/>
      <c r="H8" s="49"/>
      <c r="I8" s="49"/>
    </row>
    <row r="9" spans="1:9" x14ac:dyDescent="0.2">
      <c r="A9" s="41" t="s">
        <v>113</v>
      </c>
      <c r="B9" s="49" t="s">
        <v>315</v>
      </c>
      <c r="C9" s="49"/>
      <c r="D9" s="49"/>
      <c r="E9" s="49"/>
      <c r="F9" s="49"/>
      <c r="G9" s="49"/>
      <c r="H9" s="49"/>
      <c r="I9" s="49"/>
    </row>
    <row r="10" spans="1:9" x14ac:dyDescent="0.2">
      <c r="A10" s="41" t="s">
        <v>6</v>
      </c>
      <c r="B10" s="49" t="s">
        <v>331</v>
      </c>
      <c r="C10" s="49"/>
      <c r="D10" s="49"/>
      <c r="E10" s="49"/>
      <c r="F10" s="49"/>
      <c r="G10" s="49"/>
      <c r="H10" s="49"/>
      <c r="I10" s="49"/>
    </row>
    <row r="11" spans="1:9" x14ac:dyDescent="0.2">
      <c r="A11" s="41" t="s">
        <v>114</v>
      </c>
      <c r="B11" s="49" t="s">
        <v>128</v>
      </c>
      <c r="C11" s="49"/>
      <c r="D11" s="49"/>
      <c r="E11" s="49"/>
      <c r="F11" s="49"/>
      <c r="G11" s="49"/>
      <c r="H11" s="49"/>
      <c r="I11" s="49"/>
    </row>
    <row r="12" spans="1:9" x14ac:dyDescent="0.2">
      <c r="A12" s="41" t="s">
        <v>115</v>
      </c>
      <c r="B12" s="49" t="s">
        <v>332</v>
      </c>
      <c r="C12" s="49"/>
      <c r="D12" s="49"/>
      <c r="E12" s="49"/>
      <c r="F12" s="49"/>
      <c r="G12" s="49"/>
      <c r="H12" s="49"/>
      <c r="I12" s="49"/>
    </row>
    <row r="13" spans="1:9" x14ac:dyDescent="0.2">
      <c r="A13" s="41" t="s">
        <v>543</v>
      </c>
      <c r="B13" s="49">
        <v>1</v>
      </c>
      <c r="C13" s="49"/>
      <c r="D13" s="49"/>
      <c r="E13" s="49"/>
      <c r="F13" s="49"/>
      <c r="G13" s="49"/>
      <c r="H13" s="49"/>
      <c r="I13" s="49"/>
    </row>
    <row r="14" spans="1:9" x14ac:dyDescent="0.2">
      <c r="A14" s="41" t="s">
        <v>117</v>
      </c>
      <c r="B14" s="49">
        <v>606</v>
      </c>
      <c r="C14" s="49"/>
      <c r="D14" s="49"/>
      <c r="E14" s="49"/>
      <c r="F14" s="49"/>
      <c r="G14" s="49"/>
      <c r="H14" s="49"/>
      <c r="I14" s="49"/>
    </row>
    <row r="15" spans="1:9" x14ac:dyDescent="0.2">
      <c r="A15" s="41" t="s">
        <v>544</v>
      </c>
      <c r="B15" s="49" t="s">
        <v>333</v>
      </c>
      <c r="C15" s="49"/>
      <c r="D15" s="49"/>
      <c r="E15" s="49"/>
      <c r="F15" s="49"/>
      <c r="G15" s="49"/>
      <c r="H15" s="49"/>
      <c r="I15" s="49"/>
    </row>
    <row r="16" spans="1:9" x14ac:dyDescent="0.2">
      <c r="A16" s="41" t="s">
        <v>119</v>
      </c>
      <c r="B16" s="49" t="s">
        <v>334</v>
      </c>
      <c r="C16" s="49"/>
      <c r="D16" s="49"/>
      <c r="E16" s="49"/>
      <c r="F16" s="49"/>
      <c r="G16" s="49"/>
      <c r="H16" s="49"/>
      <c r="I16" s="49"/>
    </row>
    <row r="17" spans="1:9" x14ac:dyDescent="0.2">
      <c r="A17" s="42" t="s">
        <v>545</v>
      </c>
      <c r="B17" s="49"/>
      <c r="C17" s="49"/>
      <c r="D17" s="49"/>
      <c r="E17" s="49"/>
      <c r="F17" s="49"/>
      <c r="G17" s="49"/>
      <c r="H17" s="49"/>
      <c r="I17" s="49"/>
    </row>
    <row r="18" spans="1:9" x14ac:dyDescent="0.2">
      <c r="A18" s="41" t="s">
        <v>121</v>
      </c>
      <c r="B18" s="50">
        <v>45071</v>
      </c>
      <c r="C18" s="50"/>
      <c r="D18" s="50"/>
      <c r="E18" s="50"/>
      <c r="F18" s="50"/>
      <c r="G18" s="50"/>
      <c r="H18" s="50"/>
      <c r="I18" s="50"/>
    </row>
    <row r="19" spans="1:9" x14ac:dyDescent="0.2">
      <c r="A19" s="41" t="s">
        <v>122</v>
      </c>
      <c r="B19" s="49"/>
      <c r="C19" s="49"/>
      <c r="D19" s="49"/>
      <c r="E19" s="49"/>
      <c r="F19" s="49"/>
      <c r="G19" s="49"/>
      <c r="H19" s="49"/>
      <c r="I19" s="49"/>
    </row>
    <row r="20" spans="1:9" x14ac:dyDescent="0.2">
      <c r="A20" s="41" t="s">
        <v>123</v>
      </c>
      <c r="B20" s="49" t="s">
        <v>132</v>
      </c>
      <c r="C20" s="49"/>
      <c r="D20" s="49"/>
      <c r="E20" s="49"/>
      <c r="F20" s="49"/>
      <c r="G20" s="49"/>
      <c r="H20" s="49"/>
      <c r="I20" s="49"/>
    </row>
    <row r="21" spans="1:9" x14ac:dyDescent="0.2">
      <c r="A21" s="41" t="s">
        <v>546</v>
      </c>
      <c r="B21" s="49" t="s">
        <v>46</v>
      </c>
      <c r="C21" s="49"/>
      <c r="D21" s="49"/>
      <c r="E21" s="49"/>
      <c r="F21" s="49"/>
      <c r="G21" s="49"/>
      <c r="H21" s="49"/>
      <c r="I21" s="49"/>
    </row>
    <row r="23" spans="1:9" x14ac:dyDescent="0.2">
      <c r="A23" s="23" t="str">
        <f>HYPERLINK("#'Factor List'!A1", "Back to Factor List")</f>
        <v>Back to Factor List</v>
      </c>
      <c r="B23" s="23" t="str">
        <f>HYPERLINK("#'Assumptions'!A1", "Assumptions")</f>
        <v>Assumptions</v>
      </c>
    </row>
    <row r="26" spans="1:9" s="55" customFormat="1" ht="25.5" x14ac:dyDescent="0.2">
      <c r="A26" s="54" t="s">
        <v>687</v>
      </c>
      <c r="B26" s="54" t="s">
        <v>679</v>
      </c>
      <c r="C26" s="54" t="s">
        <v>680</v>
      </c>
      <c r="D26" s="54" t="s">
        <v>681</v>
      </c>
      <c r="E26" s="54" t="s">
        <v>682</v>
      </c>
      <c r="F26" s="54" t="s">
        <v>683</v>
      </c>
      <c r="G26" s="54" t="s">
        <v>684</v>
      </c>
      <c r="H26" s="54" t="s">
        <v>685</v>
      </c>
      <c r="I26" s="54" t="s">
        <v>686</v>
      </c>
    </row>
    <row r="27" spans="1:9" x14ac:dyDescent="0.2">
      <c r="A27" s="44">
        <v>0</v>
      </c>
      <c r="B27" s="46">
        <v>1</v>
      </c>
      <c r="C27" s="46">
        <v>1</v>
      </c>
      <c r="D27" s="46">
        <v>1</v>
      </c>
      <c r="E27" s="46">
        <v>1</v>
      </c>
      <c r="F27" s="46">
        <v>1</v>
      </c>
      <c r="G27" s="46">
        <v>1</v>
      </c>
      <c r="H27" s="46">
        <v>1</v>
      </c>
      <c r="I27" s="46">
        <v>1</v>
      </c>
    </row>
    <row r="28" spans="1:9" x14ac:dyDescent="0.2">
      <c r="A28" s="44">
        <v>1</v>
      </c>
      <c r="B28" s="46">
        <v>0.95499999999999996</v>
      </c>
      <c r="C28" s="46">
        <v>0.98299999999999998</v>
      </c>
      <c r="D28" s="46">
        <v>0.95499999999999996</v>
      </c>
      <c r="E28" s="46">
        <v>0.98299999999999998</v>
      </c>
      <c r="F28" s="46">
        <v>0.94799999999999995</v>
      </c>
      <c r="G28" s="46">
        <v>0.98299999999999998</v>
      </c>
      <c r="H28" s="46">
        <v>0.94799999999999995</v>
      </c>
      <c r="I28" s="46">
        <v>0.98299999999999998</v>
      </c>
    </row>
    <row r="29" spans="1:9" x14ac:dyDescent="0.2">
      <c r="A29" s="44">
        <v>2</v>
      </c>
      <c r="B29" s="46">
        <v>0.91400000000000003</v>
      </c>
      <c r="C29" s="46">
        <v>0.96699999999999997</v>
      </c>
      <c r="D29" s="46">
        <v>0.91400000000000003</v>
      </c>
      <c r="E29" s="46">
        <v>0.96699999999999997</v>
      </c>
      <c r="F29" s="46">
        <v>0.90100000000000002</v>
      </c>
      <c r="G29" s="46">
        <v>0.96699999999999997</v>
      </c>
      <c r="H29" s="46">
        <v>0.90100000000000002</v>
      </c>
      <c r="I29" s="46">
        <v>0.96699999999999997</v>
      </c>
    </row>
    <row r="30" spans="1:9" x14ac:dyDescent="0.2">
      <c r="A30" s="44">
        <v>3</v>
      </c>
      <c r="B30" s="46">
        <v>0.875</v>
      </c>
      <c r="C30" s="46">
        <v>0.95099999999999996</v>
      </c>
      <c r="D30" s="46">
        <v>0.875</v>
      </c>
      <c r="E30" s="46">
        <v>0.95099999999999996</v>
      </c>
      <c r="F30" s="46">
        <v>0.85799999999999998</v>
      </c>
      <c r="G30" s="46">
        <v>0.95099999999999996</v>
      </c>
      <c r="H30" s="46">
        <v>0.85799999999999998</v>
      </c>
      <c r="I30" s="46">
        <v>0.95099999999999996</v>
      </c>
    </row>
    <row r="31" spans="1:9" x14ac:dyDescent="0.2">
      <c r="A31" s="44">
        <v>4</v>
      </c>
      <c r="B31" s="46">
        <v>0.83899999999999997</v>
      </c>
      <c r="C31" s="46">
        <v>0.93500000000000005</v>
      </c>
      <c r="D31" s="46">
        <v>0.83899999999999997</v>
      </c>
      <c r="E31" s="46">
        <v>0.93500000000000005</v>
      </c>
      <c r="F31" s="46">
        <v>0.81799999999999995</v>
      </c>
      <c r="G31" s="46">
        <v>0.93500000000000005</v>
      </c>
      <c r="H31" s="46">
        <v>0.81799999999999995</v>
      </c>
      <c r="I31" s="46">
        <v>0.93500000000000005</v>
      </c>
    </row>
    <row r="32" spans="1:9" x14ac:dyDescent="0.2">
      <c r="A32" s="44">
        <v>5</v>
      </c>
      <c r="B32" s="46">
        <v>0.80500000000000005</v>
      </c>
      <c r="C32" s="46">
        <v>0.91900000000000004</v>
      </c>
      <c r="D32" s="46">
        <v>0.80500000000000005</v>
      </c>
      <c r="E32" s="46">
        <v>0.91900000000000004</v>
      </c>
      <c r="F32" s="46">
        <v>0.78100000000000003</v>
      </c>
      <c r="G32" s="46">
        <v>0.91900000000000004</v>
      </c>
      <c r="H32" s="46">
        <v>0.78100000000000003</v>
      </c>
      <c r="I32" s="46">
        <v>0.91900000000000004</v>
      </c>
    </row>
    <row r="33" spans="1:9" x14ac:dyDescent="0.2">
      <c r="A33" s="44">
        <v>6</v>
      </c>
      <c r="B33" s="46">
        <v>0.77400000000000002</v>
      </c>
      <c r="C33" s="46">
        <v>0.90400000000000003</v>
      </c>
      <c r="D33" s="46">
        <v>0.77400000000000002</v>
      </c>
      <c r="E33" s="46">
        <v>0.90400000000000003</v>
      </c>
      <c r="F33" s="46">
        <v>0.746</v>
      </c>
      <c r="G33" s="46">
        <v>0.90400000000000003</v>
      </c>
      <c r="H33" s="46">
        <v>0.746</v>
      </c>
      <c r="I33" s="46">
        <v>0.90400000000000003</v>
      </c>
    </row>
    <row r="34" spans="1:9" x14ac:dyDescent="0.2">
      <c r="A34" s="44">
        <v>7</v>
      </c>
      <c r="B34" s="46">
        <v>0.745</v>
      </c>
      <c r="C34" s="46">
        <v>0.88900000000000001</v>
      </c>
      <c r="D34" s="46">
        <v>0.745</v>
      </c>
      <c r="E34" s="46">
        <v>0.88900000000000001</v>
      </c>
      <c r="F34" s="46">
        <v>0.71399999999999997</v>
      </c>
      <c r="G34" s="46">
        <v>0.88900000000000001</v>
      </c>
      <c r="H34" s="46">
        <v>0.71399999999999997</v>
      </c>
      <c r="I34" s="46">
        <v>0.88900000000000001</v>
      </c>
    </row>
    <row r="35" spans="1:9" x14ac:dyDescent="0.2">
      <c r="A35" s="44">
        <v>8</v>
      </c>
      <c r="B35" s="46">
        <v>0.71699999999999997</v>
      </c>
      <c r="C35" s="46">
        <v>0.874</v>
      </c>
      <c r="D35" s="46">
        <v>0.71699999999999997</v>
      </c>
      <c r="E35" s="46">
        <v>0.874</v>
      </c>
      <c r="F35" s="46">
        <v>0.68500000000000005</v>
      </c>
      <c r="G35" s="46">
        <v>0.874</v>
      </c>
      <c r="H35" s="46">
        <v>0.68500000000000005</v>
      </c>
      <c r="I35" s="46">
        <v>0.874</v>
      </c>
    </row>
    <row r="36" spans="1:9" x14ac:dyDescent="0.2">
      <c r="A36" s="44">
        <v>9</v>
      </c>
      <c r="B36" s="46">
        <v>0.69099999999999995</v>
      </c>
      <c r="C36" s="46">
        <v>0.85899999999999999</v>
      </c>
      <c r="D36" s="46">
        <v>0.69099999999999995</v>
      </c>
      <c r="E36" s="46">
        <v>0.85899999999999999</v>
      </c>
      <c r="F36" s="46">
        <v>0.65700000000000003</v>
      </c>
      <c r="G36" s="46">
        <v>0.85899999999999999</v>
      </c>
      <c r="H36" s="46">
        <v>0.65700000000000003</v>
      </c>
      <c r="I36" s="46">
        <v>0.85899999999999999</v>
      </c>
    </row>
    <row r="37" spans="1:9" x14ac:dyDescent="0.2">
      <c r="A37" s="44">
        <v>10</v>
      </c>
      <c r="B37" s="46">
        <v>0.66600000000000004</v>
      </c>
      <c r="C37" s="46">
        <v>0.84499999999999997</v>
      </c>
      <c r="D37" s="46">
        <v>0.66600000000000004</v>
      </c>
      <c r="E37" s="46">
        <v>0.84499999999999997</v>
      </c>
      <c r="F37" s="46">
        <v>0.63100000000000001</v>
      </c>
      <c r="G37" s="46">
        <v>0.84499999999999997</v>
      </c>
      <c r="H37" s="46">
        <v>0.63100000000000001</v>
      </c>
      <c r="I37" s="46">
        <v>0.84499999999999997</v>
      </c>
    </row>
    <row r="38" spans="1:9" x14ac:dyDescent="0.2">
      <c r="A38" s="44">
        <v>11</v>
      </c>
      <c r="B38" s="46">
        <v>0.64300000000000002</v>
      </c>
      <c r="C38" s="46">
        <v>0.83099999999999996</v>
      </c>
      <c r="D38" s="46">
        <v>0.64300000000000002</v>
      </c>
      <c r="E38" s="46">
        <v>0.83099999999999996</v>
      </c>
      <c r="F38" s="46">
        <v>0.60699999999999998</v>
      </c>
      <c r="G38" s="46">
        <v>0.83099999999999996</v>
      </c>
      <c r="H38" s="46">
        <v>0.60699999999999998</v>
      </c>
      <c r="I38" s="46">
        <v>0.83099999999999996</v>
      </c>
    </row>
    <row r="39" spans="1:9" x14ac:dyDescent="0.2">
      <c r="A39" s="44">
        <v>12</v>
      </c>
      <c r="B39" s="46">
        <v>0.621</v>
      </c>
      <c r="C39" s="46">
        <v>0.81699999999999995</v>
      </c>
      <c r="D39" s="46">
        <v>0.621</v>
      </c>
      <c r="E39" s="46">
        <v>0.81699999999999995</v>
      </c>
      <c r="F39" s="46">
        <v>0.58399999999999996</v>
      </c>
      <c r="G39" s="46">
        <v>0.81699999999999995</v>
      </c>
      <c r="H39" s="46">
        <v>0.58399999999999996</v>
      </c>
      <c r="I39" s="46">
        <v>0.81699999999999995</v>
      </c>
    </row>
    <row r="40" spans="1:9" x14ac:dyDescent="0.2">
      <c r="A40" s="44">
        <v>13</v>
      </c>
      <c r="B40" s="46">
        <v>0.60099999999999998</v>
      </c>
      <c r="C40" s="46">
        <v>0.80300000000000005</v>
      </c>
      <c r="D40" s="46">
        <v>0.60099999999999998</v>
      </c>
      <c r="E40" s="46">
        <v>0.80300000000000005</v>
      </c>
      <c r="F40" s="46">
        <v>0.56299999999999994</v>
      </c>
      <c r="G40" s="46">
        <v>0.80300000000000005</v>
      </c>
      <c r="H40" s="46">
        <v>0.56299999999999994</v>
      </c>
      <c r="I40" s="46">
        <v>0.80300000000000005</v>
      </c>
    </row>
    <row r="41" spans="1:9" x14ac:dyDescent="0.2">
      <c r="A41" s="44">
        <v>14</v>
      </c>
      <c r="B41" s="46">
        <v>0.58099999999999996</v>
      </c>
      <c r="C41" s="46">
        <v>0.79</v>
      </c>
      <c r="D41" s="46">
        <v>0.58099999999999996</v>
      </c>
      <c r="E41" s="46">
        <v>0.79</v>
      </c>
      <c r="F41" s="46">
        <v>0.54300000000000004</v>
      </c>
      <c r="G41" s="46">
        <v>0.79</v>
      </c>
      <c r="H41" s="46">
        <v>0.54300000000000004</v>
      </c>
      <c r="I41" s="46">
        <v>0.79</v>
      </c>
    </row>
    <row r="42" spans="1:9" x14ac:dyDescent="0.2">
      <c r="A42" s="44">
        <v>15</v>
      </c>
      <c r="B42" s="46">
        <v>0.56200000000000006</v>
      </c>
      <c r="C42" s="46">
        <v>0.77700000000000002</v>
      </c>
      <c r="D42" s="46">
        <v>0.56200000000000006</v>
      </c>
      <c r="E42" s="46">
        <v>0.77700000000000002</v>
      </c>
      <c r="F42" s="46">
        <v>0.52400000000000002</v>
      </c>
      <c r="G42" s="46">
        <v>0.77700000000000002</v>
      </c>
      <c r="H42" s="46">
        <v>0.52400000000000002</v>
      </c>
      <c r="I42" s="46">
        <v>0.77700000000000002</v>
      </c>
    </row>
    <row r="43" spans="1:9" x14ac:dyDescent="0.2">
      <c r="A43" s="44">
        <v>16</v>
      </c>
      <c r="B43" s="46">
        <v>0.54500000000000004</v>
      </c>
      <c r="C43" s="46">
        <v>0.76400000000000001</v>
      </c>
      <c r="D43" s="46">
        <v>0.54500000000000004</v>
      </c>
      <c r="E43" s="46">
        <v>0.76400000000000001</v>
      </c>
      <c r="F43" s="46">
        <v>0.50600000000000001</v>
      </c>
      <c r="G43" s="46">
        <v>0.76400000000000001</v>
      </c>
      <c r="H43" s="46">
        <v>0.50600000000000001</v>
      </c>
      <c r="I43" s="46">
        <v>0.76400000000000001</v>
      </c>
    </row>
    <row r="44" spans="1:9" x14ac:dyDescent="0.2">
      <c r="A44" s="44">
        <v>17</v>
      </c>
      <c r="B44" s="46">
        <v>0.52800000000000002</v>
      </c>
      <c r="C44" s="46">
        <v>0.751</v>
      </c>
      <c r="D44" s="46">
        <v>0.52800000000000002</v>
      </c>
      <c r="E44" s="46">
        <v>0.751</v>
      </c>
      <c r="F44" s="46">
        <v>0.48899999999999999</v>
      </c>
      <c r="G44" s="46">
        <v>0.751</v>
      </c>
      <c r="H44" s="46">
        <v>0.48899999999999999</v>
      </c>
      <c r="I44" s="46">
        <v>0.751</v>
      </c>
    </row>
    <row r="45" spans="1:9" x14ac:dyDescent="0.2">
      <c r="A45" s="44">
        <v>18</v>
      </c>
      <c r="B45" s="46">
        <v>0.51200000000000001</v>
      </c>
      <c r="C45" s="46">
        <v>0.73799999999999999</v>
      </c>
      <c r="D45" s="46">
        <v>0.51200000000000001</v>
      </c>
      <c r="E45" s="46">
        <v>0.73799999999999999</v>
      </c>
      <c r="F45" s="46">
        <v>0.47299999999999998</v>
      </c>
      <c r="G45" s="46">
        <v>0.73799999999999999</v>
      </c>
      <c r="H45" s="46">
        <v>0.47299999999999998</v>
      </c>
      <c r="I45" s="46">
        <v>0.73799999999999999</v>
      </c>
    </row>
    <row r="46" spans="1:9" x14ac:dyDescent="0.2">
      <c r="A46" s="44">
        <v>19</v>
      </c>
      <c r="B46" s="46">
        <v>0.497</v>
      </c>
      <c r="C46" s="46">
        <v>0.72599999999999998</v>
      </c>
      <c r="D46" s="46">
        <v>0.497</v>
      </c>
      <c r="E46" s="46">
        <v>0.72599999999999998</v>
      </c>
      <c r="F46" s="46">
        <v>0.45800000000000002</v>
      </c>
      <c r="G46" s="46">
        <v>0.72599999999999998</v>
      </c>
      <c r="H46" s="46">
        <v>0.45800000000000002</v>
      </c>
      <c r="I46" s="46">
        <v>0.72599999999999998</v>
      </c>
    </row>
    <row r="47" spans="1:9" x14ac:dyDescent="0.2">
      <c r="A47" s="44">
        <v>20</v>
      </c>
      <c r="B47" s="46">
        <v>0.48199999999999998</v>
      </c>
      <c r="C47" s="46">
        <v>0.71399999999999997</v>
      </c>
      <c r="D47" s="46">
        <v>0.48199999999999998</v>
      </c>
      <c r="E47" s="46">
        <v>0.71399999999999997</v>
      </c>
      <c r="F47" s="46">
        <v>0.44400000000000001</v>
      </c>
      <c r="G47" s="46">
        <v>0.71399999999999997</v>
      </c>
      <c r="H47" s="46">
        <v>0.44400000000000001</v>
      </c>
      <c r="I47" s="46">
        <v>0.71399999999999997</v>
      </c>
    </row>
    <row r="48" spans="1:9" x14ac:dyDescent="0.2">
      <c r="A48" s="44">
        <v>21</v>
      </c>
      <c r="B48" s="46">
        <v>0.46800000000000003</v>
      </c>
      <c r="C48" s="46">
        <v>0.70199999999999996</v>
      </c>
      <c r="D48" s="46">
        <v>0.46800000000000003</v>
      </c>
      <c r="E48" s="46">
        <v>0.70199999999999996</v>
      </c>
      <c r="F48" s="46">
        <v>0.43</v>
      </c>
      <c r="G48" s="46">
        <v>0.70199999999999996</v>
      </c>
      <c r="H48" s="46">
        <v>0.43</v>
      </c>
      <c r="I48" s="46">
        <v>0.70199999999999996</v>
      </c>
    </row>
    <row r="49" spans="1:9" x14ac:dyDescent="0.2">
      <c r="A49" s="44">
        <v>22</v>
      </c>
      <c r="B49" s="46">
        <v>0.45500000000000002</v>
      </c>
      <c r="C49" s="46">
        <v>0.69</v>
      </c>
      <c r="D49" s="46">
        <v>0.45500000000000002</v>
      </c>
      <c r="E49" s="46">
        <v>0.69</v>
      </c>
      <c r="F49" s="46">
        <v>0.41699999999999998</v>
      </c>
      <c r="G49" s="46">
        <v>0.69</v>
      </c>
      <c r="H49" s="46">
        <v>0.41699999999999998</v>
      </c>
      <c r="I49" s="46">
        <v>0.69</v>
      </c>
    </row>
    <row r="50" spans="1:9" x14ac:dyDescent="0.2">
      <c r="A50" s="44">
        <v>23</v>
      </c>
      <c r="B50" s="46">
        <v>0.442</v>
      </c>
      <c r="C50" s="46">
        <v>0.67900000000000005</v>
      </c>
      <c r="D50" s="46">
        <v>0.442</v>
      </c>
      <c r="E50" s="46">
        <v>0.67900000000000005</v>
      </c>
      <c r="F50" s="46">
        <v>0.40500000000000003</v>
      </c>
      <c r="G50" s="46">
        <v>0.67900000000000005</v>
      </c>
      <c r="H50" s="46">
        <v>0.40500000000000003</v>
      </c>
      <c r="I50" s="46">
        <v>0.67900000000000005</v>
      </c>
    </row>
    <row r="51" spans="1:9" x14ac:dyDescent="0.2">
      <c r="A51" s="44">
        <v>24</v>
      </c>
      <c r="B51" s="46">
        <v>0.43</v>
      </c>
      <c r="C51" s="46">
        <v>0.66700000000000004</v>
      </c>
      <c r="D51" s="46">
        <v>0.43</v>
      </c>
      <c r="E51" s="46">
        <v>0.66700000000000004</v>
      </c>
      <c r="F51" s="46">
        <v>0.39300000000000002</v>
      </c>
      <c r="G51" s="46">
        <v>0.66700000000000004</v>
      </c>
      <c r="H51" s="46">
        <v>0.39300000000000002</v>
      </c>
      <c r="I51" s="46">
        <v>0.66700000000000004</v>
      </c>
    </row>
    <row r="52" spans="1:9" x14ac:dyDescent="0.2">
      <c r="A52" s="44">
        <v>25</v>
      </c>
      <c r="B52" s="46">
        <v>0.41799999999999998</v>
      </c>
      <c r="C52" s="46">
        <v>0.65600000000000003</v>
      </c>
      <c r="D52" s="46">
        <v>0.41799999999999998</v>
      </c>
      <c r="E52" s="46">
        <v>0.65600000000000003</v>
      </c>
      <c r="F52" s="46">
        <v>0.38200000000000001</v>
      </c>
      <c r="G52" s="46">
        <v>0.65600000000000003</v>
      </c>
      <c r="H52" s="46">
        <v>0.38200000000000001</v>
      </c>
      <c r="I52" s="46">
        <v>0.65600000000000003</v>
      </c>
    </row>
    <row r="53" spans="1:9" x14ac:dyDescent="0.2">
      <c r="A53" s="44">
        <v>26</v>
      </c>
      <c r="B53" s="46">
        <v>0.40699999999999997</v>
      </c>
      <c r="C53" s="46">
        <v>0.64500000000000002</v>
      </c>
      <c r="D53" s="46">
        <v>0.40699999999999997</v>
      </c>
      <c r="E53" s="46">
        <v>0.64500000000000002</v>
      </c>
      <c r="F53" s="46">
        <v>0.371</v>
      </c>
      <c r="G53" s="46">
        <v>0.64500000000000002</v>
      </c>
      <c r="H53" s="46">
        <v>0.371</v>
      </c>
      <c r="I53" s="46">
        <v>0.64500000000000002</v>
      </c>
    </row>
    <row r="54" spans="1:9" x14ac:dyDescent="0.2">
      <c r="A54" s="44">
        <v>27</v>
      </c>
      <c r="B54" s="46">
        <v>0.39600000000000002</v>
      </c>
      <c r="C54" s="46">
        <v>0.63400000000000001</v>
      </c>
      <c r="D54" s="46">
        <v>0.39600000000000002</v>
      </c>
      <c r="E54" s="46">
        <v>0.63400000000000001</v>
      </c>
      <c r="F54" s="46">
        <v>0.36</v>
      </c>
      <c r="G54" s="46">
        <v>0.63400000000000001</v>
      </c>
      <c r="H54" s="46">
        <v>0.36</v>
      </c>
      <c r="I54" s="46">
        <v>0.63400000000000001</v>
      </c>
    </row>
    <row r="55" spans="1:9" x14ac:dyDescent="0.2">
      <c r="A55" s="44">
        <v>28</v>
      </c>
      <c r="B55" s="46">
        <v>0.38600000000000001</v>
      </c>
      <c r="C55" s="46">
        <v>0.624</v>
      </c>
      <c r="D55" s="46">
        <v>0.38600000000000001</v>
      </c>
      <c r="E55" s="46">
        <v>0.624</v>
      </c>
      <c r="F55" s="46">
        <v>0.35099999999999998</v>
      </c>
      <c r="G55" s="46">
        <v>0.624</v>
      </c>
      <c r="H55" s="46">
        <v>0.35099999999999998</v>
      </c>
      <c r="I55" s="46">
        <v>0.624</v>
      </c>
    </row>
    <row r="56" spans="1:9" x14ac:dyDescent="0.2">
      <c r="A56" s="44">
        <v>29</v>
      </c>
      <c r="B56" s="46">
        <v>0.376</v>
      </c>
      <c r="C56" s="46">
        <v>0.61299999999999999</v>
      </c>
      <c r="D56" s="46">
        <v>0.376</v>
      </c>
      <c r="E56" s="46">
        <v>0.61299999999999999</v>
      </c>
      <c r="F56" s="46">
        <v>0.34100000000000003</v>
      </c>
      <c r="G56" s="46">
        <v>0.61299999999999999</v>
      </c>
      <c r="H56" s="46">
        <v>0.34100000000000003</v>
      </c>
      <c r="I56" s="46">
        <v>0.61299999999999999</v>
      </c>
    </row>
    <row r="57" spans="1:9" x14ac:dyDescent="0.2">
      <c r="A57" s="44">
        <v>30</v>
      </c>
      <c r="B57" s="46">
        <v>0.36599999999999999</v>
      </c>
      <c r="C57" s="46">
        <v>0.60299999999999998</v>
      </c>
      <c r="D57" s="46">
        <v>0.36599999999999999</v>
      </c>
      <c r="E57" s="46">
        <v>0.60299999999999998</v>
      </c>
      <c r="F57" s="46">
        <v>0.33200000000000002</v>
      </c>
      <c r="G57" s="46">
        <v>0.60299999999999998</v>
      </c>
      <c r="H57" s="46">
        <v>0.33200000000000002</v>
      </c>
      <c r="I57" s="46">
        <v>0.60299999999999998</v>
      </c>
    </row>
    <row r="58" spans="1:9" x14ac:dyDescent="0.2">
      <c r="A58" s="44">
        <v>31</v>
      </c>
      <c r="B58" s="46">
        <v>0.35699999999999998</v>
      </c>
      <c r="C58" s="46">
        <v>0.59299999999999997</v>
      </c>
      <c r="D58" s="46">
        <v>0.35699999999999998</v>
      </c>
      <c r="E58" s="46">
        <v>0.59299999999999997</v>
      </c>
      <c r="F58" s="46">
        <v>0.32300000000000001</v>
      </c>
      <c r="G58" s="46">
        <v>0.59299999999999997</v>
      </c>
      <c r="H58" s="46">
        <v>0.32300000000000001</v>
      </c>
      <c r="I58" s="46">
        <v>0.59299999999999997</v>
      </c>
    </row>
    <row r="59" spans="1:9" x14ac:dyDescent="0.2">
      <c r="A59" s="44">
        <v>32</v>
      </c>
      <c r="B59" s="46">
        <v>0.34799999999999998</v>
      </c>
      <c r="C59" s="46">
        <v>0.58299999999999996</v>
      </c>
      <c r="D59" s="46">
        <v>0.34799999999999998</v>
      </c>
      <c r="E59" s="46">
        <v>0.58299999999999996</v>
      </c>
      <c r="F59" s="46">
        <v>0.315</v>
      </c>
      <c r="G59" s="46">
        <v>0.58299999999999996</v>
      </c>
      <c r="H59" s="46">
        <v>0.315</v>
      </c>
      <c r="I59" s="46">
        <v>0.58299999999999996</v>
      </c>
    </row>
    <row r="60" spans="1:9" x14ac:dyDescent="0.2">
      <c r="A60" s="44">
        <v>33</v>
      </c>
      <c r="B60" s="46">
        <v>0.34</v>
      </c>
      <c r="C60" s="46">
        <v>0.57299999999999995</v>
      </c>
      <c r="D60" s="46">
        <v>0.34</v>
      </c>
      <c r="E60" s="46">
        <v>0.57299999999999995</v>
      </c>
      <c r="F60" s="46">
        <v>0.307</v>
      </c>
      <c r="G60" s="46">
        <v>0.57299999999999995</v>
      </c>
      <c r="H60" s="46">
        <v>0.307</v>
      </c>
      <c r="I60" s="46">
        <v>0.57299999999999995</v>
      </c>
    </row>
    <row r="61" spans="1:9" x14ac:dyDescent="0.2">
      <c r="A61" s="44">
        <v>34</v>
      </c>
      <c r="B61" s="46">
        <v>0.33200000000000002</v>
      </c>
      <c r="C61" s="46">
        <v>0.56399999999999995</v>
      </c>
      <c r="D61" s="46">
        <v>0.33200000000000002</v>
      </c>
      <c r="E61" s="46">
        <v>0.56399999999999995</v>
      </c>
      <c r="F61" s="46">
        <v>0.29899999999999999</v>
      </c>
      <c r="G61" s="46">
        <v>0.56399999999999995</v>
      </c>
      <c r="H61" s="46">
        <v>0.29899999999999999</v>
      </c>
      <c r="I61" s="46">
        <v>0.56399999999999995</v>
      </c>
    </row>
    <row r="62" spans="1:9" x14ac:dyDescent="0.2">
      <c r="A62" s="44">
        <v>35</v>
      </c>
      <c r="B62" s="46">
        <v>0.32400000000000001</v>
      </c>
      <c r="C62" s="46">
        <v>0.55400000000000005</v>
      </c>
      <c r="D62" s="46">
        <v>0.32400000000000001</v>
      </c>
      <c r="E62" s="46">
        <v>0.55400000000000005</v>
      </c>
      <c r="F62" s="46">
        <v>0.29199999999999998</v>
      </c>
      <c r="G62" s="46">
        <v>0.55400000000000005</v>
      </c>
      <c r="H62" s="46">
        <v>0.29199999999999998</v>
      </c>
      <c r="I62" s="46">
        <v>0.55400000000000005</v>
      </c>
    </row>
    <row r="63" spans="1:9" x14ac:dyDescent="0.2">
      <c r="A63" s="44">
        <v>36</v>
      </c>
      <c r="B63" s="46">
        <v>0.316</v>
      </c>
      <c r="C63" s="46">
        <v>0.54500000000000004</v>
      </c>
      <c r="D63" s="46">
        <v>0.316</v>
      </c>
      <c r="E63" s="46">
        <v>0.54500000000000004</v>
      </c>
      <c r="F63" s="46">
        <v>0.28499999999999998</v>
      </c>
      <c r="G63" s="46">
        <v>0.54500000000000004</v>
      </c>
      <c r="H63" s="46">
        <v>0.28499999999999998</v>
      </c>
      <c r="I63" s="46">
        <v>0.54500000000000004</v>
      </c>
    </row>
    <row r="64" spans="1:9" x14ac:dyDescent="0.2">
      <c r="A64" s="44">
        <v>37</v>
      </c>
      <c r="B64" s="46">
        <v>0.309</v>
      </c>
      <c r="C64" s="46">
        <v>0.53600000000000003</v>
      </c>
      <c r="D64" s="46">
        <v>0.309</v>
      </c>
      <c r="E64" s="46">
        <v>0.53600000000000003</v>
      </c>
      <c r="F64" s="46">
        <v>0.27800000000000002</v>
      </c>
      <c r="G64" s="46">
        <v>0.53600000000000003</v>
      </c>
      <c r="H64" s="46">
        <v>0.27800000000000002</v>
      </c>
      <c r="I64" s="46">
        <v>0.53600000000000003</v>
      </c>
    </row>
    <row r="65" spans="1:9" x14ac:dyDescent="0.2">
      <c r="A65" s="44">
        <v>38</v>
      </c>
      <c r="B65" s="46">
        <v>0.30099999999999999</v>
      </c>
      <c r="C65" s="46">
        <v>0.52700000000000002</v>
      </c>
      <c r="D65" s="46">
        <v>0.30099999999999999</v>
      </c>
      <c r="E65" s="46">
        <v>0.52700000000000002</v>
      </c>
      <c r="F65" s="46">
        <v>0.27100000000000002</v>
      </c>
      <c r="G65" s="46">
        <v>0.52700000000000002</v>
      </c>
      <c r="H65" s="46">
        <v>0.27100000000000002</v>
      </c>
      <c r="I65" s="46">
        <v>0.52700000000000002</v>
      </c>
    </row>
    <row r="66" spans="1:9" x14ac:dyDescent="0.2">
      <c r="A66" s="44">
        <v>39</v>
      </c>
      <c r="B66" s="46">
        <v>0.29399999999999998</v>
      </c>
      <c r="C66" s="46">
        <v>0.51800000000000002</v>
      </c>
      <c r="D66" s="46">
        <v>0.29399999999999998</v>
      </c>
      <c r="E66" s="46">
        <v>0.51800000000000002</v>
      </c>
      <c r="F66" s="46">
        <v>0.26400000000000001</v>
      </c>
      <c r="G66" s="46">
        <v>0.51800000000000002</v>
      </c>
      <c r="H66" s="46">
        <v>0.26400000000000001</v>
      </c>
      <c r="I66" s="46">
        <v>0.51800000000000002</v>
      </c>
    </row>
    <row r="67" spans="1:9" x14ac:dyDescent="0.2">
      <c r="A67" s="44">
        <v>40</v>
      </c>
      <c r="B67" s="46">
        <v>0.28799999999999998</v>
      </c>
      <c r="C67" s="46">
        <v>0.51</v>
      </c>
      <c r="D67" s="46">
        <v>0.28799999999999998</v>
      </c>
      <c r="E67" s="46">
        <v>0.51</v>
      </c>
      <c r="F67" s="46">
        <v>0.25800000000000001</v>
      </c>
      <c r="G67" s="46">
        <v>0.51</v>
      </c>
      <c r="H67" s="46">
        <v>0.25800000000000001</v>
      </c>
      <c r="I67" s="46">
        <v>0.51</v>
      </c>
    </row>
    <row r="68" spans="1:9" x14ac:dyDescent="0.2">
      <c r="A68" s="44">
        <v>41</v>
      </c>
      <c r="B68" s="46">
        <v>0.28100000000000003</v>
      </c>
      <c r="C68" s="46">
        <v>0.501</v>
      </c>
      <c r="D68" s="46">
        <v>0.28100000000000003</v>
      </c>
      <c r="E68" s="46">
        <v>0.501</v>
      </c>
      <c r="F68" s="46">
        <v>0.252</v>
      </c>
      <c r="G68" s="46">
        <v>0.501</v>
      </c>
      <c r="H68" s="46">
        <v>0.252</v>
      </c>
      <c r="I68" s="46">
        <v>0.501</v>
      </c>
    </row>
    <row r="69" spans="1:9" x14ac:dyDescent="0.2">
      <c r="A69" s="44">
        <v>42</v>
      </c>
      <c r="B69" s="46">
        <v>0.27500000000000002</v>
      </c>
      <c r="C69" s="46">
        <v>0.49299999999999999</v>
      </c>
      <c r="D69" s="46">
        <v>0.27500000000000002</v>
      </c>
      <c r="E69" s="46">
        <v>0.49299999999999999</v>
      </c>
      <c r="F69" s="46">
        <v>0.246</v>
      </c>
      <c r="G69" s="46">
        <v>0.49299999999999999</v>
      </c>
      <c r="H69" s="46">
        <v>0.246</v>
      </c>
      <c r="I69" s="46">
        <v>0.49299999999999999</v>
      </c>
    </row>
    <row r="70" spans="1:9" x14ac:dyDescent="0.2">
      <c r="A70" s="44">
        <v>43</v>
      </c>
      <c r="B70" s="46">
        <v>0.26900000000000002</v>
      </c>
      <c r="C70" s="46">
        <v>0.48399999999999999</v>
      </c>
      <c r="D70" s="46">
        <v>0.26900000000000002</v>
      </c>
      <c r="E70" s="46">
        <v>0.48399999999999999</v>
      </c>
      <c r="F70" s="46">
        <v>0.24099999999999999</v>
      </c>
      <c r="G70" s="46">
        <v>0.48399999999999999</v>
      </c>
      <c r="H70" s="46">
        <v>0.24099999999999999</v>
      </c>
      <c r="I70" s="46">
        <v>0.48399999999999999</v>
      </c>
    </row>
    <row r="71" spans="1:9" x14ac:dyDescent="0.2">
      <c r="A71" s="44">
        <v>44</v>
      </c>
      <c r="B71" s="46">
        <v>0.26300000000000001</v>
      </c>
      <c r="C71" s="46">
        <v>0.47599999999999998</v>
      </c>
      <c r="D71" s="46">
        <v>0.26300000000000001</v>
      </c>
      <c r="E71" s="46">
        <v>0.47599999999999998</v>
      </c>
      <c r="F71" s="46">
        <v>0.23499999999999999</v>
      </c>
      <c r="G71" s="46">
        <v>0.47599999999999998</v>
      </c>
      <c r="H71" s="46">
        <v>0.23499999999999999</v>
      </c>
      <c r="I71" s="46">
        <v>0.47599999999999998</v>
      </c>
    </row>
    <row r="72" spans="1:9" x14ac:dyDescent="0.2">
      <c r="A72" s="44">
        <v>45</v>
      </c>
      <c r="B72" s="46">
        <v>0.25713382899628251</v>
      </c>
      <c r="C72" s="46">
        <v>0.46813223140495863</v>
      </c>
      <c r="D72" s="46">
        <v>0.25713382899628251</v>
      </c>
      <c r="E72" s="46">
        <v>0.46813223140495863</v>
      </c>
      <c r="F72" s="46">
        <v>0.23</v>
      </c>
      <c r="G72" s="46">
        <v>0.46800000000000003</v>
      </c>
      <c r="H72" s="46">
        <v>0.23</v>
      </c>
      <c r="I72" s="46">
        <v>0.46800000000000003</v>
      </c>
    </row>
  </sheetData>
  <sheetProtection algorithmName="SHA-512" hashValue="BZw8dEtm9zdEFmmu2fmFQv4ox7eZcJi2VJgLJTFSOB9FT0QdHsTHsHgr/O3NBGvF9fPYoLzb7+d9h3zz+EOYSg==" saltValue="ZI0mUtkpOp+6/JH2zGQo3w==" spinCount="100000" sheet="1" objects="1" scenarios="1"/>
  <conditionalFormatting sqref="A6:A21">
    <cfRule type="expression" dxfId="551" priority="1" stopIfTrue="1">
      <formula>MOD(ROW(),2)=0</formula>
    </cfRule>
    <cfRule type="expression" dxfId="550" priority="2" stopIfTrue="1">
      <formula>MOD(ROW(),2)&lt;&gt;0</formula>
    </cfRule>
  </conditionalFormatting>
  <conditionalFormatting sqref="A26:A72">
    <cfRule type="expression" dxfId="549" priority="5" stopIfTrue="1">
      <formula>MOD(ROW(),2)=0</formula>
    </cfRule>
    <cfRule type="expression" dxfId="548" priority="6" stopIfTrue="1">
      <formula>MOD(ROW(),2)&lt;&gt;0</formula>
    </cfRule>
  </conditionalFormatting>
  <conditionalFormatting sqref="B6:I21">
    <cfRule type="expression" dxfId="547" priority="3" stopIfTrue="1">
      <formula>MOD(ROW(),2)=0</formula>
    </cfRule>
    <cfRule type="expression" dxfId="546" priority="4" stopIfTrue="1">
      <formula>MOD(ROW(),2)&lt;&gt;0</formula>
    </cfRule>
  </conditionalFormatting>
  <conditionalFormatting sqref="B26:I72">
    <cfRule type="expression" dxfId="545" priority="7" stopIfTrue="1">
      <formula>MOD(ROW(),2)=0</formula>
    </cfRule>
    <cfRule type="expression" dxfId="544" priority="8" stopIfTrue="1">
      <formula>MOD(ROW(),2)&lt;&gt;0</formula>
    </cfRule>
  </conditionalFormatting>
  <pageMargins left="0.7" right="0.7" top="0.75" bottom="0.75" header="0.3" footer="0.3"/>
  <tableParts count="1">
    <tablePart r:id="rId1"/>
  </tablePart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4A42D-C97C-4AAF-A3EA-9057DB47FDFF}">
  <sheetPr codeName="Sheet64"/>
  <dimension ref="A1:H42"/>
  <sheetViews>
    <sheetView showGridLines="0" workbookViewId="0">
      <selection activeCell="A6" sqref="A6"/>
    </sheetView>
  </sheetViews>
  <sheetFormatPr defaultRowHeight="12.75" x14ac:dyDescent="0.2"/>
  <cols>
    <col min="1" max="1" width="31.5703125" customWidth="1"/>
    <col min="2" max="3" width="22.5703125" customWidth="1"/>
    <col min="6" max="6" width="31.5703125" customWidth="1"/>
    <col min="7" max="8" width="22.5703125" customWidth="1"/>
  </cols>
  <sheetData>
    <row r="1" spans="1:8" s="1" customFormat="1" ht="20.25" x14ac:dyDescent="0.3">
      <c r="A1" s="2" t="s">
        <v>0</v>
      </c>
    </row>
    <row r="2" spans="1:8" s="1" customFormat="1" ht="15.75" x14ac:dyDescent="0.25">
      <c r="A2" s="30" t="s">
        <v>1</v>
      </c>
      <c r="B2" s="3" t="str">
        <f>wb_title</f>
        <v>PCSPS_EW - Consolidated Factor Spreadsheet</v>
      </c>
    </row>
    <row r="3" spans="1:8" s="1" customFormat="1" ht="15.75" x14ac:dyDescent="0.25">
      <c r="A3" s="30" t="s">
        <v>2</v>
      </c>
      <c r="B3" s="3" t="str">
        <f>TABLE_FACTOR_TYPE_1 &amp; " - x-" &amp; TABLE_SERIES_NUMBER_1</f>
        <v>Scheme pays AA LRF - x-607</v>
      </c>
    </row>
    <row r="6" spans="1:8" x14ac:dyDescent="0.2">
      <c r="A6" s="41" t="s">
        <v>540</v>
      </c>
      <c r="B6" s="49" t="s">
        <v>541</v>
      </c>
      <c r="C6" s="49"/>
      <c r="F6" s="41" t="s">
        <v>540</v>
      </c>
      <c r="G6" s="49" t="s">
        <v>541</v>
      </c>
      <c r="H6" s="49"/>
    </row>
    <row r="7" spans="1:8" x14ac:dyDescent="0.2">
      <c r="A7" s="41" t="s">
        <v>542</v>
      </c>
      <c r="B7" s="49" t="s">
        <v>32</v>
      </c>
      <c r="C7" s="49"/>
      <c r="F7" s="41" t="s">
        <v>542</v>
      </c>
      <c r="G7" s="49" t="s">
        <v>32</v>
      </c>
      <c r="H7" s="49"/>
    </row>
    <row r="8" spans="1:8" x14ac:dyDescent="0.2">
      <c r="A8" s="41" t="s">
        <v>112</v>
      </c>
      <c r="B8" s="49" t="s">
        <v>197</v>
      </c>
      <c r="C8" s="49"/>
      <c r="F8" s="41" t="s">
        <v>112</v>
      </c>
      <c r="G8" s="49" t="s">
        <v>197</v>
      </c>
      <c r="H8" s="49"/>
    </row>
    <row r="9" spans="1:8" x14ac:dyDescent="0.2">
      <c r="A9" s="41" t="s">
        <v>113</v>
      </c>
      <c r="B9" s="49" t="s">
        <v>335</v>
      </c>
      <c r="C9" s="49"/>
      <c r="F9" s="41" t="s">
        <v>113</v>
      </c>
      <c r="G9" s="49" t="s">
        <v>335</v>
      </c>
      <c r="H9" s="49"/>
    </row>
    <row r="10" spans="1:8" ht="25.5" x14ac:dyDescent="0.2">
      <c r="A10" s="41" t="s">
        <v>6</v>
      </c>
      <c r="B10" s="49" t="s">
        <v>336</v>
      </c>
      <c r="C10" s="49"/>
      <c r="F10" s="41" t="s">
        <v>6</v>
      </c>
      <c r="G10" s="49" t="s">
        <v>340</v>
      </c>
      <c r="H10" s="49"/>
    </row>
    <row r="11" spans="1:8" x14ac:dyDescent="0.2">
      <c r="A11" s="41" t="s">
        <v>114</v>
      </c>
      <c r="B11" s="49" t="s">
        <v>165</v>
      </c>
      <c r="C11" s="49"/>
      <c r="F11" s="41" t="s">
        <v>114</v>
      </c>
      <c r="G11" s="49" t="s">
        <v>165</v>
      </c>
      <c r="H11" s="49"/>
    </row>
    <row r="12" spans="1:8" x14ac:dyDescent="0.2">
      <c r="A12" s="41" t="s">
        <v>115</v>
      </c>
      <c r="B12" s="49" t="s">
        <v>337</v>
      </c>
      <c r="C12" s="49"/>
      <c r="F12" s="41" t="s">
        <v>115</v>
      </c>
      <c r="G12" s="49" t="s">
        <v>337</v>
      </c>
      <c r="H12" s="49"/>
    </row>
    <row r="13" spans="1:8" x14ac:dyDescent="0.2">
      <c r="A13" s="41" t="s">
        <v>543</v>
      </c>
      <c r="B13" s="49">
        <v>1</v>
      </c>
      <c r="C13" s="49"/>
      <c r="F13" s="41" t="s">
        <v>543</v>
      </c>
      <c r="G13" s="49">
        <v>1</v>
      </c>
      <c r="H13" s="49"/>
    </row>
    <row r="14" spans="1:8" x14ac:dyDescent="0.2">
      <c r="A14" s="41" t="s">
        <v>117</v>
      </c>
      <c r="B14" s="49">
        <v>607</v>
      </c>
      <c r="C14" s="49"/>
      <c r="F14" s="41" t="s">
        <v>117</v>
      </c>
      <c r="G14" s="49">
        <v>607</v>
      </c>
      <c r="H14" s="49"/>
    </row>
    <row r="15" spans="1:8" x14ac:dyDescent="0.2">
      <c r="A15" s="41" t="s">
        <v>544</v>
      </c>
      <c r="B15" s="49" t="s">
        <v>338</v>
      </c>
      <c r="C15" s="49"/>
      <c r="F15" s="41" t="s">
        <v>544</v>
      </c>
      <c r="G15" s="49" t="s">
        <v>341</v>
      </c>
      <c r="H15" s="49"/>
    </row>
    <row r="16" spans="1:8" x14ac:dyDescent="0.2">
      <c r="A16" s="41" t="s">
        <v>119</v>
      </c>
      <c r="B16" s="49" t="s">
        <v>339</v>
      </c>
      <c r="C16" s="49"/>
      <c r="F16" s="41" t="s">
        <v>119</v>
      </c>
      <c r="G16" s="49" t="s">
        <v>339</v>
      </c>
      <c r="H16" s="49"/>
    </row>
    <row r="17" spans="1:8" x14ac:dyDescent="0.2">
      <c r="A17" s="42" t="s">
        <v>545</v>
      </c>
      <c r="B17" s="49"/>
      <c r="C17" s="49"/>
      <c r="F17" s="42" t="s">
        <v>545</v>
      </c>
      <c r="G17" s="49"/>
      <c r="H17" s="49"/>
    </row>
    <row r="18" spans="1:8" x14ac:dyDescent="0.2">
      <c r="A18" s="41" t="s">
        <v>121</v>
      </c>
      <c r="B18" s="50">
        <v>45071</v>
      </c>
      <c r="C18" s="50"/>
      <c r="F18" s="41" t="s">
        <v>121</v>
      </c>
      <c r="G18" s="50">
        <v>45071</v>
      </c>
      <c r="H18" s="50"/>
    </row>
    <row r="19" spans="1:8" x14ac:dyDescent="0.2">
      <c r="A19" s="41" t="s">
        <v>122</v>
      </c>
      <c r="B19" s="49"/>
      <c r="C19" s="49"/>
      <c r="F19" s="41" t="s">
        <v>122</v>
      </c>
      <c r="G19" s="49"/>
      <c r="H19" s="49"/>
    </row>
    <row r="20" spans="1:8" x14ac:dyDescent="0.2">
      <c r="A20" s="41" t="s">
        <v>123</v>
      </c>
      <c r="B20" s="49" t="s">
        <v>132</v>
      </c>
      <c r="C20" s="49"/>
      <c r="F20" s="41" t="s">
        <v>123</v>
      </c>
      <c r="G20" s="49" t="s">
        <v>132</v>
      </c>
      <c r="H20" s="49"/>
    </row>
    <row r="21" spans="1:8" x14ac:dyDescent="0.2">
      <c r="A21" s="41" t="s">
        <v>546</v>
      </c>
      <c r="B21" s="49" t="s">
        <v>46</v>
      </c>
      <c r="C21" s="49"/>
      <c r="F21" s="41" t="s">
        <v>546</v>
      </c>
      <c r="G21" s="49" t="s">
        <v>46</v>
      </c>
      <c r="H21" s="49"/>
    </row>
    <row r="23" spans="1:8" x14ac:dyDescent="0.2">
      <c r="A23" s="23" t="str">
        <f>HYPERLINK("#'Factor List'!A1", "Back to Factor List")</f>
        <v>Back to Factor List</v>
      </c>
      <c r="B23" s="23" t="str">
        <f>HYPERLINK("#'Assumptions'!A1", "Assumptions")</f>
        <v>Assumptions</v>
      </c>
    </row>
    <row r="26" spans="1:8" s="55" customFormat="1" ht="25.5" x14ac:dyDescent="0.2">
      <c r="A26" s="54" t="s">
        <v>688</v>
      </c>
      <c r="B26" s="54" t="s">
        <v>689</v>
      </c>
      <c r="C26" s="54" t="s">
        <v>690</v>
      </c>
      <c r="F26" s="54" t="s">
        <v>688</v>
      </c>
      <c r="G26" s="54" t="s">
        <v>691</v>
      </c>
      <c r="H26" s="54" t="s">
        <v>692</v>
      </c>
    </row>
    <row r="27" spans="1:8" x14ac:dyDescent="0.2">
      <c r="A27" s="44">
        <v>0</v>
      </c>
      <c r="B27" s="46">
        <v>1</v>
      </c>
      <c r="C27" s="46">
        <v>1</v>
      </c>
      <c r="F27" s="44">
        <v>0</v>
      </c>
      <c r="G27" s="46">
        <v>1</v>
      </c>
      <c r="H27" s="46">
        <v>1</v>
      </c>
    </row>
    <row r="28" spans="1:8" x14ac:dyDescent="0.2">
      <c r="A28" s="44">
        <v>1</v>
      </c>
      <c r="B28" s="46">
        <v>1.048</v>
      </c>
      <c r="C28" s="46">
        <v>1.0169999999999999</v>
      </c>
      <c r="F28" s="44">
        <v>1</v>
      </c>
      <c r="G28" s="46">
        <v>1.0549999999999999</v>
      </c>
      <c r="H28" s="46">
        <v>1.0169999999999999</v>
      </c>
    </row>
    <row r="29" spans="1:8" x14ac:dyDescent="0.2">
      <c r="A29" s="44">
        <v>2</v>
      </c>
      <c r="B29" s="46">
        <v>1.1000000000000001</v>
      </c>
      <c r="C29" s="46">
        <v>1.034</v>
      </c>
      <c r="F29" s="44">
        <v>2</v>
      </c>
      <c r="G29" s="46">
        <v>1.115</v>
      </c>
      <c r="H29" s="46">
        <v>1.034</v>
      </c>
    </row>
    <row r="30" spans="1:8" x14ac:dyDescent="0.2">
      <c r="A30" s="44">
        <v>3</v>
      </c>
      <c r="B30" s="46">
        <v>1.1559999999999999</v>
      </c>
      <c r="C30" s="46">
        <v>1.052</v>
      </c>
      <c r="F30" s="44">
        <v>3</v>
      </c>
      <c r="G30" s="46">
        <v>1.18</v>
      </c>
      <c r="H30" s="46">
        <v>1.052</v>
      </c>
    </row>
    <row r="31" spans="1:8" x14ac:dyDescent="0.2">
      <c r="A31" s="44">
        <v>4</v>
      </c>
      <c r="B31" s="46">
        <v>1.2170000000000001</v>
      </c>
      <c r="C31" s="46">
        <v>1.07</v>
      </c>
      <c r="F31" s="44">
        <v>4</v>
      </c>
      <c r="G31" s="46">
        <v>1.252</v>
      </c>
      <c r="H31" s="46">
        <v>1.07</v>
      </c>
    </row>
    <row r="32" spans="1:8" x14ac:dyDescent="0.2">
      <c r="A32" s="44">
        <v>5</v>
      </c>
      <c r="B32" s="46">
        <v>1.2829999999999999</v>
      </c>
      <c r="C32" s="46">
        <v>1.0880000000000001</v>
      </c>
      <c r="F32" s="44">
        <v>5</v>
      </c>
      <c r="G32" s="46">
        <v>1.3320000000000001</v>
      </c>
      <c r="H32" s="46">
        <v>1.0880000000000001</v>
      </c>
    </row>
    <row r="33" spans="1:8" x14ac:dyDescent="0.2">
      <c r="A33" s="44">
        <v>6</v>
      </c>
      <c r="B33" s="46">
        <v>1.355</v>
      </c>
      <c r="C33" s="46">
        <v>1.1060000000000001</v>
      </c>
      <c r="F33" s="44">
        <v>6</v>
      </c>
      <c r="G33" s="46">
        <v>1.419</v>
      </c>
      <c r="H33" s="46">
        <v>1.1060000000000001</v>
      </c>
    </row>
    <row r="34" spans="1:8" x14ac:dyDescent="0.2">
      <c r="A34" s="44">
        <v>7</v>
      </c>
      <c r="B34" s="46">
        <v>1.4339999999999999</v>
      </c>
      <c r="C34" s="46">
        <v>1.125</v>
      </c>
      <c r="F34" s="44">
        <v>7</v>
      </c>
      <c r="G34" s="46">
        <v>1.516</v>
      </c>
      <c r="H34" s="46">
        <v>1.125</v>
      </c>
    </row>
    <row r="35" spans="1:8" x14ac:dyDescent="0.2">
      <c r="A35" s="44">
        <v>8</v>
      </c>
      <c r="B35" s="46">
        <v>1.5189999999999999</v>
      </c>
      <c r="C35" s="46">
        <v>1.1439999999999999</v>
      </c>
      <c r="F35" s="44">
        <v>8</v>
      </c>
      <c r="G35" s="46">
        <v>1.6220000000000001</v>
      </c>
      <c r="H35" s="46">
        <v>1.1439999999999999</v>
      </c>
    </row>
    <row r="36" spans="1:8" x14ac:dyDescent="0.2">
      <c r="A36" s="44">
        <v>9</v>
      </c>
      <c r="B36" s="46">
        <v>1.613</v>
      </c>
      <c r="C36" s="46">
        <v>1.1639999999999999</v>
      </c>
      <c r="F36" s="44">
        <v>9</v>
      </c>
      <c r="G36" s="46">
        <v>1.738</v>
      </c>
      <c r="H36" s="46">
        <v>1.1639999999999999</v>
      </c>
    </row>
    <row r="37" spans="1:8" x14ac:dyDescent="0.2">
      <c r="A37" s="44">
        <v>10</v>
      </c>
      <c r="B37" s="46">
        <v>1.716</v>
      </c>
      <c r="C37" s="46">
        <v>1.1839999999999999</v>
      </c>
      <c r="F37" s="44">
        <v>10</v>
      </c>
      <c r="G37" s="46">
        <v>1.867</v>
      </c>
      <c r="H37" s="46">
        <v>1.1839999999999999</v>
      </c>
    </row>
    <row r="38" spans="1:8" x14ac:dyDescent="0.2">
      <c r="A38" s="44">
        <v>11</v>
      </c>
      <c r="B38" s="46">
        <v>1.829</v>
      </c>
      <c r="C38" s="46">
        <v>1.204</v>
      </c>
      <c r="F38" s="44">
        <v>11</v>
      </c>
      <c r="G38" s="46">
        <v>2.0089999999999999</v>
      </c>
      <c r="H38" s="46">
        <v>1.204</v>
      </c>
    </row>
    <row r="39" spans="1:8" x14ac:dyDescent="0.2">
      <c r="A39" s="44">
        <v>12</v>
      </c>
      <c r="B39" s="46">
        <v>1.954</v>
      </c>
      <c r="C39" s="46">
        <v>1.224</v>
      </c>
      <c r="F39" s="44">
        <v>12</v>
      </c>
      <c r="G39" s="46">
        <v>2.1659999999999999</v>
      </c>
      <c r="H39" s="46">
        <v>1.224</v>
      </c>
    </row>
    <row r="40" spans="1:8" x14ac:dyDescent="0.2">
      <c r="A40" s="44">
        <v>13</v>
      </c>
      <c r="B40" s="46">
        <v>2.0920000000000001</v>
      </c>
      <c r="C40" s="46">
        <v>1.2450000000000001</v>
      </c>
      <c r="F40" s="44">
        <v>13</v>
      </c>
      <c r="G40" s="46">
        <v>2.3380000000000001</v>
      </c>
      <c r="H40" s="46">
        <v>1.2450000000000001</v>
      </c>
    </row>
    <row r="41" spans="1:8" x14ac:dyDescent="0.2">
      <c r="A41" s="44">
        <v>14</v>
      </c>
      <c r="B41" s="46">
        <v>2.2450000000000001</v>
      </c>
      <c r="C41" s="46">
        <v>1.266</v>
      </c>
      <c r="F41" s="44">
        <v>14</v>
      </c>
      <c r="G41" s="46">
        <v>2.5289999999999999</v>
      </c>
      <c r="H41" s="46">
        <v>1.266</v>
      </c>
    </row>
    <row r="42" spans="1:8" x14ac:dyDescent="0.2">
      <c r="A42" s="44">
        <v>15</v>
      </c>
      <c r="B42" s="46">
        <v>2.4140000000000001</v>
      </c>
      <c r="C42" s="46">
        <v>1.288</v>
      </c>
      <c r="F42" s="44">
        <v>15</v>
      </c>
      <c r="G42" s="46">
        <v>2.7389999999999999</v>
      </c>
      <c r="H42" s="46">
        <v>1.288</v>
      </c>
    </row>
  </sheetData>
  <sheetProtection algorithmName="SHA-512" hashValue="NE0rBZy5TtOGNtgV5f4fNccEqtP13MyDwz9J7R7a9drlHmm7GKPr6aP1DShxaKYit9613gb8DI9eJJo4d1YrRw==" saltValue="Uctcuqd/tzMFmkp5SFMgCA==" spinCount="100000" sheet="1" objects="1" scenarios="1"/>
  <conditionalFormatting sqref="A6:A21">
    <cfRule type="expression" dxfId="543" priority="5" stopIfTrue="1">
      <formula>MOD(ROW(),2)=0</formula>
    </cfRule>
    <cfRule type="expression" dxfId="542" priority="6" stopIfTrue="1">
      <formula>MOD(ROW(),2)&lt;&gt;0</formula>
    </cfRule>
  </conditionalFormatting>
  <conditionalFormatting sqref="A26:A42">
    <cfRule type="expression" dxfId="541" priority="9" stopIfTrue="1">
      <formula>MOD(ROW(),2)=0</formula>
    </cfRule>
    <cfRule type="expression" dxfId="540" priority="10" stopIfTrue="1">
      <formula>MOD(ROW(),2)&lt;&gt;0</formula>
    </cfRule>
  </conditionalFormatting>
  <conditionalFormatting sqref="B6:C21">
    <cfRule type="expression" dxfId="539" priority="7" stopIfTrue="1">
      <formula>MOD(ROW(),2)=0</formula>
    </cfRule>
    <cfRule type="expression" dxfId="538" priority="8" stopIfTrue="1">
      <formula>MOD(ROW(),2)&lt;&gt;0</formula>
    </cfRule>
  </conditionalFormatting>
  <conditionalFormatting sqref="B26:C42">
    <cfRule type="expression" dxfId="537" priority="11" stopIfTrue="1">
      <formula>MOD(ROW(),2)=0</formula>
    </cfRule>
    <cfRule type="expression" dxfId="536" priority="12" stopIfTrue="1">
      <formula>MOD(ROW(),2)&lt;&gt;0</formula>
    </cfRule>
  </conditionalFormatting>
  <conditionalFormatting sqref="F6:F21">
    <cfRule type="expression" dxfId="535" priority="13" stopIfTrue="1">
      <formula>MOD(ROW(),2)=0</formula>
    </cfRule>
    <cfRule type="expression" dxfId="534" priority="14" stopIfTrue="1">
      <formula>MOD(ROW(),2)&lt;&gt;0</formula>
    </cfRule>
  </conditionalFormatting>
  <conditionalFormatting sqref="F26:F42">
    <cfRule type="expression" dxfId="533" priority="17" stopIfTrue="1">
      <formula>MOD(ROW(),2)=0</formula>
    </cfRule>
    <cfRule type="expression" dxfId="532" priority="18" stopIfTrue="1">
      <formula>MOD(ROW(),2)&lt;&gt;0</formula>
    </cfRule>
  </conditionalFormatting>
  <conditionalFormatting sqref="G6:H21">
    <cfRule type="expression" dxfId="531" priority="15" stopIfTrue="1">
      <formula>MOD(ROW(),2)=0</formula>
    </cfRule>
    <cfRule type="expression" dxfId="530" priority="16" stopIfTrue="1">
      <formula>MOD(ROW(),2)&lt;&gt;0</formula>
    </cfRule>
  </conditionalFormatting>
  <conditionalFormatting sqref="G26:H42">
    <cfRule type="expression" dxfId="529" priority="19" stopIfTrue="1">
      <formula>MOD(ROW(),2)=0</formula>
    </cfRule>
    <cfRule type="expression" dxfId="528" priority="20" stopIfTrue="1">
      <formula>MOD(ROW(),2)&lt;&gt;0</formula>
    </cfRule>
  </conditionalFormatting>
  <pageMargins left="0.7" right="0.7" top="0.75" bottom="0.75" header="0.3" footer="0.3"/>
  <tableParts count="2">
    <tablePart r:id="rId1"/>
    <tablePart r:id="rId2"/>
  </tablePart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1E928-A33E-40AC-BDA0-ED9B75121EC0}">
  <sheetPr codeName="Sheet65"/>
  <dimension ref="A1:C52"/>
  <sheetViews>
    <sheetView showGridLines="0" workbookViewId="0">
      <selection activeCell="A6" sqref="A6"/>
    </sheetView>
  </sheetViews>
  <sheetFormatPr defaultRowHeight="12.75" x14ac:dyDescent="0.2"/>
  <cols>
    <col min="1" max="1" width="31.5703125" customWidth="1"/>
    <col min="2" max="3" width="22.5703125" customWidth="1"/>
  </cols>
  <sheetData>
    <row r="1" spans="1:3" s="1" customFormat="1" ht="20.25" x14ac:dyDescent="0.3">
      <c r="A1" s="2" t="s">
        <v>0</v>
      </c>
    </row>
    <row r="2" spans="1:3" s="1" customFormat="1" ht="15.75" x14ac:dyDescent="0.25">
      <c r="A2" s="30" t="s">
        <v>1</v>
      </c>
      <c r="B2" s="3" t="str">
        <f>wb_title</f>
        <v>PCSPS_EW - Consolidated Factor Spreadsheet</v>
      </c>
    </row>
    <row r="3" spans="1:3" s="1" customFormat="1" ht="15.75" x14ac:dyDescent="0.25">
      <c r="A3" s="30" t="s">
        <v>2</v>
      </c>
      <c r="B3" s="3" t="str">
        <f>TABLE_FACTOR_TYPE_1 &amp; " - x-" &amp; TABLE_SERIES_NUMBER_1</f>
        <v>Scheme pays AA - x-608</v>
      </c>
    </row>
    <row r="6" spans="1:3" x14ac:dyDescent="0.2">
      <c r="A6" s="41" t="s">
        <v>540</v>
      </c>
      <c r="B6" s="49" t="s">
        <v>541</v>
      </c>
      <c r="C6" s="49"/>
    </row>
    <row r="7" spans="1:3" x14ac:dyDescent="0.2">
      <c r="A7" s="41" t="s">
        <v>542</v>
      </c>
      <c r="B7" s="49" t="s">
        <v>32</v>
      </c>
      <c r="C7" s="49"/>
    </row>
    <row r="8" spans="1:3" x14ac:dyDescent="0.2">
      <c r="A8" s="41" t="s">
        <v>112</v>
      </c>
      <c r="B8" s="49" t="s">
        <v>197</v>
      </c>
      <c r="C8" s="49"/>
    </row>
    <row r="9" spans="1:3" x14ac:dyDescent="0.2">
      <c r="A9" s="41" t="s">
        <v>113</v>
      </c>
      <c r="B9" s="49" t="s">
        <v>315</v>
      </c>
      <c r="C9" s="49"/>
    </row>
    <row r="10" spans="1:3" ht="25.5" x14ac:dyDescent="0.2">
      <c r="A10" s="41" t="s">
        <v>6</v>
      </c>
      <c r="B10" s="49" t="s">
        <v>342</v>
      </c>
      <c r="C10" s="49"/>
    </row>
    <row r="11" spans="1:3" x14ac:dyDescent="0.2">
      <c r="A11" s="41" t="s">
        <v>114</v>
      </c>
      <c r="B11" s="49" t="s">
        <v>128</v>
      </c>
      <c r="C11" s="49"/>
    </row>
    <row r="12" spans="1:3" x14ac:dyDescent="0.2">
      <c r="A12" s="41" t="s">
        <v>115</v>
      </c>
      <c r="B12" s="49" t="s">
        <v>129</v>
      </c>
      <c r="C12" s="49"/>
    </row>
    <row r="13" spans="1:3" x14ac:dyDescent="0.2">
      <c r="A13" s="41" t="s">
        <v>543</v>
      </c>
      <c r="B13" s="49">
        <v>1</v>
      </c>
      <c r="C13" s="49"/>
    </row>
    <row r="14" spans="1:3" x14ac:dyDescent="0.2">
      <c r="A14" s="41" t="s">
        <v>117</v>
      </c>
      <c r="B14" s="49">
        <v>608</v>
      </c>
      <c r="C14" s="49"/>
    </row>
    <row r="15" spans="1:3" x14ac:dyDescent="0.2">
      <c r="A15" s="41" t="s">
        <v>544</v>
      </c>
      <c r="B15" s="49" t="s">
        <v>343</v>
      </c>
      <c r="C15" s="49"/>
    </row>
    <row r="16" spans="1:3" x14ac:dyDescent="0.2">
      <c r="A16" s="41" t="s">
        <v>119</v>
      </c>
      <c r="B16" s="49" t="s">
        <v>321</v>
      </c>
      <c r="C16" s="49"/>
    </row>
    <row r="17" spans="1:3" x14ac:dyDescent="0.2">
      <c r="A17" s="42" t="s">
        <v>545</v>
      </c>
      <c r="B17" s="49"/>
      <c r="C17" s="49"/>
    </row>
    <row r="18" spans="1:3" x14ac:dyDescent="0.2">
      <c r="A18" s="41" t="s">
        <v>121</v>
      </c>
      <c r="B18" s="50">
        <v>45071</v>
      </c>
      <c r="C18" s="50"/>
    </row>
    <row r="19" spans="1:3" x14ac:dyDescent="0.2">
      <c r="A19" s="41" t="s">
        <v>122</v>
      </c>
      <c r="B19" s="49"/>
      <c r="C19" s="49"/>
    </row>
    <row r="20" spans="1:3" x14ac:dyDescent="0.2">
      <c r="A20" s="41" t="s">
        <v>123</v>
      </c>
      <c r="B20" s="49" t="s">
        <v>132</v>
      </c>
      <c r="C20" s="49"/>
    </row>
    <row r="21" spans="1:3" x14ac:dyDescent="0.2">
      <c r="A21" s="41" t="s">
        <v>546</v>
      </c>
      <c r="B21" s="49" t="s">
        <v>46</v>
      </c>
      <c r="C21" s="49"/>
    </row>
    <row r="23" spans="1:3" x14ac:dyDescent="0.2">
      <c r="A23" s="23" t="str">
        <f>HYPERLINK("#'Factor List'!A1", "Back to Factor List")</f>
        <v>Back to Factor List</v>
      </c>
      <c r="B23" s="23" t="str">
        <f>HYPERLINK("#'Assumptions'!A1", "Assumptions")</f>
        <v>Assumptions</v>
      </c>
    </row>
    <row r="26" spans="1:3" s="55" customFormat="1" x14ac:dyDescent="0.2">
      <c r="A26" s="54" t="s">
        <v>174</v>
      </c>
      <c r="B26" s="54" t="s">
        <v>693</v>
      </c>
      <c r="C26" s="54" t="s">
        <v>694</v>
      </c>
    </row>
    <row r="27" spans="1:3" x14ac:dyDescent="0.2">
      <c r="A27" s="44">
        <v>50</v>
      </c>
      <c r="B27" s="45">
        <v>27.05</v>
      </c>
      <c r="C27" s="45">
        <v>27.05</v>
      </c>
    </row>
    <row r="28" spans="1:3" x14ac:dyDescent="0.2">
      <c r="A28" s="44">
        <v>51</v>
      </c>
      <c r="B28" s="45">
        <v>26.5</v>
      </c>
      <c r="C28" s="45">
        <v>26.5</v>
      </c>
    </row>
    <row r="29" spans="1:3" x14ac:dyDescent="0.2">
      <c r="A29" s="44">
        <v>52</v>
      </c>
      <c r="B29" s="45">
        <v>25.94</v>
      </c>
      <c r="C29" s="45">
        <v>25.94</v>
      </c>
    </row>
    <row r="30" spans="1:3" x14ac:dyDescent="0.2">
      <c r="A30" s="44">
        <v>53</v>
      </c>
      <c r="B30" s="45">
        <v>25.37</v>
      </c>
      <c r="C30" s="45">
        <v>25.37</v>
      </c>
    </row>
    <row r="31" spans="1:3" x14ac:dyDescent="0.2">
      <c r="A31" s="44">
        <v>54</v>
      </c>
      <c r="B31" s="45">
        <v>24.8</v>
      </c>
      <c r="C31" s="45">
        <v>24.8</v>
      </c>
    </row>
    <row r="32" spans="1:3" x14ac:dyDescent="0.2">
      <c r="A32" s="44">
        <v>55</v>
      </c>
      <c r="B32" s="45">
        <v>24.22</v>
      </c>
      <c r="C32" s="45">
        <v>24.22</v>
      </c>
    </row>
    <row r="33" spans="1:3" x14ac:dyDescent="0.2">
      <c r="A33" s="44">
        <v>56</v>
      </c>
      <c r="B33" s="45">
        <v>23.63</v>
      </c>
      <c r="C33" s="45">
        <v>23.63</v>
      </c>
    </row>
    <row r="34" spans="1:3" x14ac:dyDescent="0.2">
      <c r="A34" s="44">
        <v>57</v>
      </c>
      <c r="B34" s="45">
        <v>23.04</v>
      </c>
      <c r="C34" s="45">
        <v>23.04</v>
      </c>
    </row>
    <row r="35" spans="1:3" x14ac:dyDescent="0.2">
      <c r="A35" s="44">
        <v>58</v>
      </c>
      <c r="B35" s="45">
        <v>22.44</v>
      </c>
      <c r="C35" s="45">
        <v>22.44</v>
      </c>
    </row>
    <row r="36" spans="1:3" x14ac:dyDescent="0.2">
      <c r="A36" s="44">
        <v>59</v>
      </c>
      <c r="B36" s="45">
        <v>21.83</v>
      </c>
      <c r="C36" s="45">
        <v>21.83</v>
      </c>
    </row>
    <row r="37" spans="1:3" x14ac:dyDescent="0.2">
      <c r="A37" s="44">
        <v>60</v>
      </c>
      <c r="B37" s="45">
        <v>21.22</v>
      </c>
      <c r="C37" s="45">
        <v>21.22</v>
      </c>
    </row>
    <row r="38" spans="1:3" x14ac:dyDescent="0.2">
      <c r="A38" s="44">
        <v>61</v>
      </c>
      <c r="B38" s="45">
        <v>20.61</v>
      </c>
      <c r="C38" s="45">
        <v>20.61</v>
      </c>
    </row>
    <row r="39" spans="1:3" x14ac:dyDescent="0.2">
      <c r="A39" s="44">
        <v>62</v>
      </c>
      <c r="B39" s="45">
        <v>19.989999999999998</v>
      </c>
      <c r="C39" s="45">
        <v>19.989999999999998</v>
      </c>
    </row>
    <row r="40" spans="1:3" x14ac:dyDescent="0.2">
      <c r="A40" s="44">
        <v>63</v>
      </c>
      <c r="B40" s="45">
        <v>19.37</v>
      </c>
      <c r="C40" s="45">
        <v>19.37</v>
      </c>
    </row>
    <row r="41" spans="1:3" x14ac:dyDescent="0.2">
      <c r="A41" s="44">
        <v>64</v>
      </c>
      <c r="B41" s="45">
        <v>18.75</v>
      </c>
      <c r="C41" s="45">
        <v>18.75</v>
      </c>
    </row>
    <row r="42" spans="1:3" x14ac:dyDescent="0.2">
      <c r="A42" s="44">
        <v>65</v>
      </c>
      <c r="B42" s="45">
        <v>18.11</v>
      </c>
      <c r="C42" s="45">
        <v>18.11</v>
      </c>
    </row>
    <row r="43" spans="1:3" x14ac:dyDescent="0.2">
      <c r="A43" s="44">
        <v>66</v>
      </c>
      <c r="B43" s="45">
        <v>17.45</v>
      </c>
      <c r="C43" s="45">
        <v>17.45</v>
      </c>
    </row>
    <row r="44" spans="1:3" x14ac:dyDescent="0.2">
      <c r="A44" s="44">
        <v>67</v>
      </c>
      <c r="B44" s="45">
        <v>16.79</v>
      </c>
      <c r="C44" s="45">
        <v>16.79</v>
      </c>
    </row>
    <row r="45" spans="1:3" x14ac:dyDescent="0.2">
      <c r="A45" s="44">
        <v>68</v>
      </c>
      <c r="B45" s="45">
        <v>16.13</v>
      </c>
      <c r="C45" s="45">
        <v>16.13</v>
      </c>
    </row>
    <row r="46" spans="1:3" x14ac:dyDescent="0.2">
      <c r="A46" s="44">
        <v>69</v>
      </c>
      <c r="B46" s="45">
        <v>15.48</v>
      </c>
      <c r="C46" s="45">
        <v>15.48</v>
      </c>
    </row>
    <row r="47" spans="1:3" x14ac:dyDescent="0.2">
      <c r="A47" s="44">
        <v>70</v>
      </c>
      <c r="B47" s="45">
        <v>14.84</v>
      </c>
      <c r="C47" s="45">
        <v>14.84</v>
      </c>
    </row>
    <row r="48" spans="1:3" x14ac:dyDescent="0.2">
      <c r="A48" s="44">
        <v>71</v>
      </c>
      <c r="B48" s="45">
        <v>14.2</v>
      </c>
      <c r="C48" s="45">
        <v>14.2</v>
      </c>
    </row>
    <row r="49" spans="1:3" x14ac:dyDescent="0.2">
      <c r="A49" s="44">
        <v>72</v>
      </c>
      <c r="B49" s="45">
        <v>13.57</v>
      </c>
      <c r="C49" s="45">
        <v>13.57</v>
      </c>
    </row>
    <row r="50" spans="1:3" x14ac:dyDescent="0.2">
      <c r="A50" s="44">
        <v>73</v>
      </c>
      <c r="B50" s="45">
        <v>12.94</v>
      </c>
      <c r="C50" s="45">
        <v>12.94</v>
      </c>
    </row>
    <row r="51" spans="1:3" x14ac:dyDescent="0.2">
      <c r="A51" s="44">
        <v>74</v>
      </c>
      <c r="B51" s="45">
        <v>12.31</v>
      </c>
      <c r="C51" s="45">
        <v>12.31</v>
      </c>
    </row>
    <row r="52" spans="1:3" x14ac:dyDescent="0.2">
      <c r="A52" s="44">
        <v>75</v>
      </c>
      <c r="B52" s="45">
        <v>11.69</v>
      </c>
      <c r="C52" s="45">
        <v>11.69</v>
      </c>
    </row>
  </sheetData>
  <sheetProtection algorithmName="SHA-512" hashValue="jXlc4GGdT8th7EKRZu/VVFzT2UfiSSD+k3zCUT9t9G5m6kGB9WRVX6Cmt0P9QSkTtFmHc+tvsJ/r2KeOLq9p2w==" saltValue="pWmJQsiB/tF3c8myZbXcSQ==" spinCount="100000" sheet="1" objects="1" scenarios="1"/>
  <conditionalFormatting sqref="A6:A21">
    <cfRule type="expression" dxfId="527" priority="1" stopIfTrue="1">
      <formula>MOD(ROW(),2)=0</formula>
    </cfRule>
    <cfRule type="expression" dxfId="526" priority="2" stopIfTrue="1">
      <formula>MOD(ROW(),2)&lt;&gt;0</formula>
    </cfRule>
  </conditionalFormatting>
  <conditionalFormatting sqref="A26:A52">
    <cfRule type="expression" dxfId="525" priority="5" stopIfTrue="1">
      <formula>MOD(ROW(),2)=0</formula>
    </cfRule>
    <cfRule type="expression" dxfId="524" priority="6" stopIfTrue="1">
      <formula>MOD(ROW(),2)&lt;&gt;0</formula>
    </cfRule>
  </conditionalFormatting>
  <conditionalFormatting sqref="B6:C21">
    <cfRule type="expression" dxfId="523" priority="3" stopIfTrue="1">
      <formula>MOD(ROW(),2)=0</formula>
    </cfRule>
    <cfRule type="expression" dxfId="522" priority="4" stopIfTrue="1">
      <formula>MOD(ROW(),2)&lt;&gt;0</formula>
    </cfRule>
  </conditionalFormatting>
  <conditionalFormatting sqref="B26:C52">
    <cfRule type="expression" dxfId="521" priority="7" stopIfTrue="1">
      <formula>MOD(ROW(),2)=0</formula>
    </cfRule>
    <cfRule type="expression" dxfId="520" priority="8" stopIfTrue="1">
      <formula>MOD(ROW(),2)&lt;&gt;0</formula>
    </cfRule>
  </conditionalFormatting>
  <pageMargins left="0.7" right="0.7" top="0.75" bottom="0.75" header="0.3" footer="0.3"/>
  <tableParts count="1">
    <tablePart r:id="rId1"/>
  </tablePart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60D63-C024-4DFC-AB26-39DF752AEB3B}">
  <sheetPr codeName="Sheet66"/>
  <dimension ref="A1:C82"/>
  <sheetViews>
    <sheetView showGridLines="0" workbookViewId="0">
      <selection activeCell="A6" sqref="A6"/>
    </sheetView>
  </sheetViews>
  <sheetFormatPr defaultRowHeight="12.75" x14ac:dyDescent="0.2"/>
  <cols>
    <col min="1" max="1" width="31.5703125" customWidth="1"/>
    <col min="2" max="3" width="22.5703125" customWidth="1"/>
  </cols>
  <sheetData>
    <row r="1" spans="1:3" s="1" customFormat="1" ht="20.25" x14ac:dyDescent="0.3">
      <c r="A1" s="2" t="s">
        <v>0</v>
      </c>
    </row>
    <row r="2" spans="1:3" s="1" customFormat="1" ht="15.75" x14ac:dyDescent="0.25">
      <c r="A2" s="30" t="s">
        <v>1</v>
      </c>
      <c r="B2" s="3" t="str">
        <f>wb_title</f>
        <v>PCSPS_EW - Consolidated Factor Spreadsheet</v>
      </c>
    </row>
    <row r="3" spans="1:3" s="1" customFormat="1" ht="15.75" x14ac:dyDescent="0.25">
      <c r="A3" s="30" t="s">
        <v>2</v>
      </c>
      <c r="B3" s="3" t="str">
        <f>TABLE_FACTOR_TYPE_1 &amp; " - x-" &amp; TABLE_SERIES_NUMBER_1</f>
        <v>Scheme pays AA - x-609</v>
      </c>
    </row>
    <row r="6" spans="1:3" x14ac:dyDescent="0.2">
      <c r="A6" s="41" t="s">
        <v>540</v>
      </c>
      <c r="B6" s="49" t="s">
        <v>541</v>
      </c>
      <c r="C6" s="49"/>
    </row>
    <row r="7" spans="1:3" x14ac:dyDescent="0.2">
      <c r="A7" s="41" t="s">
        <v>542</v>
      </c>
      <c r="B7" s="49" t="s">
        <v>32</v>
      </c>
      <c r="C7" s="49"/>
    </row>
    <row r="8" spans="1:3" x14ac:dyDescent="0.2">
      <c r="A8" s="41" t="s">
        <v>112</v>
      </c>
      <c r="B8" s="49" t="s">
        <v>197</v>
      </c>
      <c r="C8" s="49"/>
    </row>
    <row r="9" spans="1:3" x14ac:dyDescent="0.2">
      <c r="A9" s="41" t="s">
        <v>113</v>
      </c>
      <c r="B9" s="49" t="s">
        <v>315</v>
      </c>
      <c r="C9" s="49"/>
    </row>
    <row r="10" spans="1:3" ht="25.5" x14ac:dyDescent="0.2">
      <c r="A10" s="41" t="s">
        <v>6</v>
      </c>
      <c r="B10" s="49" t="s">
        <v>344</v>
      </c>
      <c r="C10" s="49"/>
    </row>
    <row r="11" spans="1:3" x14ac:dyDescent="0.2">
      <c r="A11" s="41" t="s">
        <v>114</v>
      </c>
      <c r="B11" s="49" t="s">
        <v>128</v>
      </c>
      <c r="C11" s="49"/>
    </row>
    <row r="12" spans="1:3" x14ac:dyDescent="0.2">
      <c r="A12" s="41" t="s">
        <v>115</v>
      </c>
      <c r="B12" s="49" t="s">
        <v>129</v>
      </c>
      <c r="C12" s="49"/>
    </row>
    <row r="13" spans="1:3" x14ac:dyDescent="0.2">
      <c r="A13" s="41" t="s">
        <v>543</v>
      </c>
      <c r="B13" s="49">
        <v>1</v>
      </c>
      <c r="C13" s="49"/>
    </row>
    <row r="14" spans="1:3" x14ac:dyDescent="0.2">
      <c r="A14" s="41" t="s">
        <v>117</v>
      </c>
      <c r="B14" s="49">
        <v>609</v>
      </c>
      <c r="C14" s="49"/>
    </row>
    <row r="15" spans="1:3" x14ac:dyDescent="0.2">
      <c r="A15" s="41" t="s">
        <v>544</v>
      </c>
      <c r="B15" s="49" t="s">
        <v>345</v>
      </c>
      <c r="C15" s="49"/>
    </row>
    <row r="16" spans="1:3" x14ac:dyDescent="0.2">
      <c r="A16" s="41" t="s">
        <v>119</v>
      </c>
      <c r="B16" s="49" t="s">
        <v>324</v>
      </c>
      <c r="C16" s="49"/>
    </row>
    <row r="17" spans="1:3" x14ac:dyDescent="0.2">
      <c r="A17" s="42" t="s">
        <v>545</v>
      </c>
      <c r="B17" s="49"/>
      <c r="C17" s="49"/>
    </row>
    <row r="18" spans="1:3" x14ac:dyDescent="0.2">
      <c r="A18" s="41" t="s">
        <v>121</v>
      </c>
      <c r="B18" s="50">
        <v>45071</v>
      </c>
      <c r="C18" s="50"/>
    </row>
    <row r="19" spans="1:3" x14ac:dyDescent="0.2">
      <c r="A19" s="41" t="s">
        <v>122</v>
      </c>
      <c r="B19" s="49"/>
      <c r="C19" s="49"/>
    </row>
    <row r="20" spans="1:3" x14ac:dyDescent="0.2">
      <c r="A20" s="41" t="s">
        <v>123</v>
      </c>
      <c r="B20" s="49" t="s">
        <v>132</v>
      </c>
      <c r="C20" s="49"/>
    </row>
    <row r="21" spans="1:3" x14ac:dyDescent="0.2">
      <c r="A21" s="41" t="s">
        <v>546</v>
      </c>
      <c r="B21" s="49" t="s">
        <v>46</v>
      </c>
      <c r="C21" s="49"/>
    </row>
    <row r="23" spans="1:3" x14ac:dyDescent="0.2">
      <c r="A23" s="23" t="str">
        <f>HYPERLINK("#'Factor List'!A1", "Back to Factor List")</f>
        <v>Back to Factor List</v>
      </c>
      <c r="B23" s="23" t="str">
        <f>HYPERLINK("#'Assumptions'!A1", "Assumptions")</f>
        <v>Assumptions</v>
      </c>
    </row>
    <row r="26" spans="1:3" s="55" customFormat="1" x14ac:dyDescent="0.2">
      <c r="A26" s="54" t="s">
        <v>174</v>
      </c>
      <c r="B26" s="54" t="s">
        <v>693</v>
      </c>
      <c r="C26" s="54" t="s">
        <v>694</v>
      </c>
    </row>
    <row r="27" spans="1:3" x14ac:dyDescent="0.2">
      <c r="A27" s="44">
        <v>20</v>
      </c>
      <c r="B27" s="45">
        <v>40.31</v>
      </c>
      <c r="C27" s="45">
        <v>40.31</v>
      </c>
    </row>
    <row r="28" spans="1:3" x14ac:dyDescent="0.2">
      <c r="A28" s="44">
        <v>21</v>
      </c>
      <c r="B28" s="45">
        <v>39.96</v>
      </c>
      <c r="C28" s="45">
        <v>39.96</v>
      </c>
    </row>
    <row r="29" spans="1:3" x14ac:dyDescent="0.2">
      <c r="A29" s="44">
        <v>22</v>
      </c>
      <c r="B29" s="45">
        <v>39.61</v>
      </c>
      <c r="C29" s="45">
        <v>39.61</v>
      </c>
    </row>
    <row r="30" spans="1:3" x14ac:dyDescent="0.2">
      <c r="A30" s="44">
        <v>23</v>
      </c>
      <c r="B30" s="45">
        <v>39.25</v>
      </c>
      <c r="C30" s="45">
        <v>39.25</v>
      </c>
    </row>
    <row r="31" spans="1:3" x14ac:dyDescent="0.2">
      <c r="A31" s="44">
        <v>24</v>
      </c>
      <c r="B31" s="45">
        <v>38.89</v>
      </c>
      <c r="C31" s="45">
        <v>38.89</v>
      </c>
    </row>
    <row r="32" spans="1:3" x14ac:dyDescent="0.2">
      <c r="A32" s="44">
        <v>25</v>
      </c>
      <c r="B32" s="45">
        <v>38.520000000000003</v>
      </c>
      <c r="C32" s="45">
        <v>38.520000000000003</v>
      </c>
    </row>
    <row r="33" spans="1:3" x14ac:dyDescent="0.2">
      <c r="A33" s="44">
        <v>26</v>
      </c>
      <c r="B33" s="45">
        <v>38.14</v>
      </c>
      <c r="C33" s="45">
        <v>38.14</v>
      </c>
    </row>
    <row r="34" spans="1:3" x14ac:dyDescent="0.2">
      <c r="A34" s="44">
        <v>27</v>
      </c>
      <c r="B34" s="45">
        <v>37.76</v>
      </c>
      <c r="C34" s="45">
        <v>37.76</v>
      </c>
    </row>
    <row r="35" spans="1:3" x14ac:dyDescent="0.2">
      <c r="A35" s="44">
        <v>28</v>
      </c>
      <c r="B35" s="45">
        <v>37.369999999999997</v>
      </c>
      <c r="C35" s="45">
        <v>37.369999999999997</v>
      </c>
    </row>
    <row r="36" spans="1:3" x14ac:dyDescent="0.2">
      <c r="A36" s="44">
        <v>29</v>
      </c>
      <c r="B36" s="45">
        <v>36.97</v>
      </c>
      <c r="C36" s="45">
        <v>36.97</v>
      </c>
    </row>
    <row r="37" spans="1:3" x14ac:dyDescent="0.2">
      <c r="A37" s="44">
        <v>30</v>
      </c>
      <c r="B37" s="45">
        <v>36.57</v>
      </c>
      <c r="C37" s="45">
        <v>36.57</v>
      </c>
    </row>
    <row r="38" spans="1:3" x14ac:dyDescent="0.2">
      <c r="A38" s="44">
        <v>31</v>
      </c>
      <c r="B38" s="45">
        <v>36.159999999999997</v>
      </c>
      <c r="C38" s="45">
        <v>36.159999999999997</v>
      </c>
    </row>
    <row r="39" spans="1:3" x14ac:dyDescent="0.2">
      <c r="A39" s="44">
        <v>32</v>
      </c>
      <c r="B39" s="45">
        <v>35.74</v>
      </c>
      <c r="C39" s="45">
        <v>35.74</v>
      </c>
    </row>
    <row r="40" spans="1:3" x14ac:dyDescent="0.2">
      <c r="A40" s="44">
        <v>33</v>
      </c>
      <c r="B40" s="45">
        <v>35.32</v>
      </c>
      <c r="C40" s="45">
        <v>35.32</v>
      </c>
    </row>
    <row r="41" spans="1:3" x14ac:dyDescent="0.2">
      <c r="A41" s="44">
        <v>34</v>
      </c>
      <c r="B41" s="45">
        <v>34.89</v>
      </c>
      <c r="C41" s="45">
        <v>34.89</v>
      </c>
    </row>
    <row r="42" spans="1:3" x14ac:dyDescent="0.2">
      <c r="A42" s="44">
        <v>35</v>
      </c>
      <c r="B42" s="45">
        <v>34.46</v>
      </c>
      <c r="C42" s="45">
        <v>34.46</v>
      </c>
    </row>
    <row r="43" spans="1:3" x14ac:dyDescent="0.2">
      <c r="A43" s="44">
        <v>36</v>
      </c>
      <c r="B43" s="45">
        <v>34.01</v>
      </c>
      <c r="C43" s="45">
        <v>34.01</v>
      </c>
    </row>
    <row r="44" spans="1:3" x14ac:dyDescent="0.2">
      <c r="A44" s="44">
        <v>37</v>
      </c>
      <c r="B44" s="45">
        <v>33.56</v>
      </c>
      <c r="C44" s="45">
        <v>33.56</v>
      </c>
    </row>
    <row r="45" spans="1:3" x14ac:dyDescent="0.2">
      <c r="A45" s="44">
        <v>38</v>
      </c>
      <c r="B45" s="45">
        <v>33.11</v>
      </c>
      <c r="C45" s="45">
        <v>33.11</v>
      </c>
    </row>
    <row r="46" spans="1:3" x14ac:dyDescent="0.2">
      <c r="A46" s="44">
        <v>39</v>
      </c>
      <c r="B46" s="45">
        <v>32.64</v>
      </c>
      <c r="C46" s="45">
        <v>32.64</v>
      </c>
    </row>
    <row r="47" spans="1:3" x14ac:dyDescent="0.2">
      <c r="A47" s="44">
        <v>40</v>
      </c>
      <c r="B47" s="45">
        <v>32.17</v>
      </c>
      <c r="C47" s="45">
        <v>32.17</v>
      </c>
    </row>
    <row r="48" spans="1:3" x14ac:dyDescent="0.2">
      <c r="A48" s="44">
        <v>41</v>
      </c>
      <c r="B48" s="45">
        <v>31.69</v>
      </c>
      <c r="C48" s="45">
        <v>31.69</v>
      </c>
    </row>
    <row r="49" spans="1:3" x14ac:dyDescent="0.2">
      <c r="A49" s="44">
        <v>42</v>
      </c>
      <c r="B49" s="45">
        <v>31.2</v>
      </c>
      <c r="C49" s="45">
        <v>31.2</v>
      </c>
    </row>
    <row r="50" spans="1:3" x14ac:dyDescent="0.2">
      <c r="A50" s="44">
        <v>43</v>
      </c>
      <c r="B50" s="45">
        <v>30.71</v>
      </c>
      <c r="C50" s="45">
        <v>30.71</v>
      </c>
    </row>
    <row r="51" spans="1:3" x14ac:dyDescent="0.2">
      <c r="A51" s="44">
        <v>44</v>
      </c>
      <c r="B51" s="45">
        <v>30.21</v>
      </c>
      <c r="C51" s="45">
        <v>30.21</v>
      </c>
    </row>
    <row r="52" spans="1:3" x14ac:dyDescent="0.2">
      <c r="A52" s="44">
        <v>45</v>
      </c>
      <c r="B52" s="45">
        <v>29.7</v>
      </c>
      <c r="C52" s="45">
        <v>29.7</v>
      </c>
    </row>
    <row r="53" spans="1:3" x14ac:dyDescent="0.2">
      <c r="A53" s="44">
        <v>46</v>
      </c>
      <c r="B53" s="45">
        <v>29.19</v>
      </c>
      <c r="C53" s="45">
        <v>29.19</v>
      </c>
    </row>
    <row r="54" spans="1:3" x14ac:dyDescent="0.2">
      <c r="A54" s="44">
        <v>47</v>
      </c>
      <c r="B54" s="45">
        <v>28.66</v>
      </c>
      <c r="C54" s="45">
        <v>28.66</v>
      </c>
    </row>
    <row r="55" spans="1:3" x14ac:dyDescent="0.2">
      <c r="A55" s="44">
        <v>48</v>
      </c>
      <c r="B55" s="45">
        <v>28.13</v>
      </c>
      <c r="C55" s="45">
        <v>28.13</v>
      </c>
    </row>
    <row r="56" spans="1:3" x14ac:dyDescent="0.2">
      <c r="A56" s="44">
        <v>49</v>
      </c>
      <c r="B56" s="45">
        <v>27.6</v>
      </c>
      <c r="C56" s="45">
        <v>27.6</v>
      </c>
    </row>
    <row r="57" spans="1:3" x14ac:dyDescent="0.2">
      <c r="A57" s="44">
        <v>50</v>
      </c>
      <c r="B57" s="45">
        <v>27.05</v>
      </c>
      <c r="C57" s="45">
        <v>27.05</v>
      </c>
    </row>
    <row r="58" spans="1:3" x14ac:dyDescent="0.2">
      <c r="A58" s="44">
        <v>51</v>
      </c>
      <c r="B58" s="45">
        <v>26.5</v>
      </c>
      <c r="C58" s="45">
        <v>26.5</v>
      </c>
    </row>
    <row r="59" spans="1:3" x14ac:dyDescent="0.2">
      <c r="A59" s="44">
        <v>52</v>
      </c>
      <c r="B59" s="45">
        <v>25.94</v>
      </c>
      <c r="C59" s="45">
        <v>25.94</v>
      </c>
    </row>
    <row r="60" spans="1:3" x14ac:dyDescent="0.2">
      <c r="A60" s="44">
        <v>53</v>
      </c>
      <c r="B60" s="45">
        <v>25.37</v>
      </c>
      <c r="C60" s="45">
        <v>25.37</v>
      </c>
    </row>
    <row r="61" spans="1:3" x14ac:dyDescent="0.2">
      <c r="A61" s="44">
        <v>54</v>
      </c>
      <c r="B61" s="45">
        <v>24.8</v>
      </c>
      <c r="C61" s="45">
        <v>24.8</v>
      </c>
    </row>
    <row r="62" spans="1:3" x14ac:dyDescent="0.2">
      <c r="A62" s="44">
        <v>55</v>
      </c>
      <c r="B62" s="45">
        <v>24.22</v>
      </c>
      <c r="C62" s="45">
        <v>24.22</v>
      </c>
    </row>
    <row r="63" spans="1:3" x14ac:dyDescent="0.2">
      <c r="A63" s="44">
        <v>56</v>
      </c>
      <c r="B63" s="45">
        <v>23.63</v>
      </c>
      <c r="C63" s="45">
        <v>23.63</v>
      </c>
    </row>
    <row r="64" spans="1:3" x14ac:dyDescent="0.2">
      <c r="A64" s="44">
        <v>57</v>
      </c>
      <c r="B64" s="45">
        <v>23.04</v>
      </c>
      <c r="C64" s="45">
        <v>23.04</v>
      </c>
    </row>
    <row r="65" spans="1:3" x14ac:dyDescent="0.2">
      <c r="A65" s="44">
        <v>58</v>
      </c>
      <c r="B65" s="45">
        <v>22.44</v>
      </c>
      <c r="C65" s="45">
        <v>22.44</v>
      </c>
    </row>
    <row r="66" spans="1:3" x14ac:dyDescent="0.2">
      <c r="A66" s="44">
        <v>59</v>
      </c>
      <c r="B66" s="45">
        <v>21.83</v>
      </c>
      <c r="C66" s="45">
        <v>21.83</v>
      </c>
    </row>
    <row r="67" spans="1:3" x14ac:dyDescent="0.2">
      <c r="A67" s="44">
        <v>60</v>
      </c>
      <c r="B67" s="45">
        <v>21.22</v>
      </c>
      <c r="C67" s="45">
        <v>21.22</v>
      </c>
    </row>
    <row r="68" spans="1:3" x14ac:dyDescent="0.2">
      <c r="A68" s="44">
        <v>61</v>
      </c>
      <c r="B68" s="45">
        <v>20.61</v>
      </c>
      <c r="C68" s="45">
        <v>20.61</v>
      </c>
    </row>
    <row r="69" spans="1:3" x14ac:dyDescent="0.2">
      <c r="A69" s="44">
        <v>62</v>
      </c>
      <c r="B69" s="45">
        <v>19.989999999999998</v>
      </c>
      <c r="C69" s="45">
        <v>19.989999999999998</v>
      </c>
    </row>
    <row r="70" spans="1:3" x14ac:dyDescent="0.2">
      <c r="A70" s="44">
        <v>63</v>
      </c>
      <c r="B70" s="45">
        <v>19.37</v>
      </c>
      <c r="C70" s="45">
        <v>19.37</v>
      </c>
    </row>
    <row r="71" spans="1:3" x14ac:dyDescent="0.2">
      <c r="A71" s="44">
        <v>64</v>
      </c>
      <c r="B71" s="45">
        <v>18.75</v>
      </c>
      <c r="C71" s="45">
        <v>18.75</v>
      </c>
    </row>
    <row r="72" spans="1:3" x14ac:dyDescent="0.2">
      <c r="A72" s="44">
        <v>65</v>
      </c>
      <c r="B72" s="45">
        <v>18.11</v>
      </c>
      <c r="C72" s="45">
        <v>18.11</v>
      </c>
    </row>
    <row r="73" spans="1:3" x14ac:dyDescent="0.2">
      <c r="A73" s="44">
        <v>66</v>
      </c>
      <c r="B73" s="45">
        <v>17.45</v>
      </c>
      <c r="C73" s="45">
        <v>17.45</v>
      </c>
    </row>
    <row r="74" spans="1:3" x14ac:dyDescent="0.2">
      <c r="A74" s="44">
        <v>67</v>
      </c>
      <c r="B74" s="45">
        <v>16.79</v>
      </c>
      <c r="C74" s="45">
        <v>16.79</v>
      </c>
    </row>
    <row r="75" spans="1:3" x14ac:dyDescent="0.2">
      <c r="A75" s="44">
        <v>68</v>
      </c>
      <c r="B75" s="45">
        <v>16.13</v>
      </c>
      <c r="C75" s="45">
        <v>16.13</v>
      </c>
    </row>
    <row r="76" spans="1:3" x14ac:dyDescent="0.2">
      <c r="A76" s="44">
        <v>69</v>
      </c>
      <c r="B76" s="45">
        <v>15.48</v>
      </c>
      <c r="C76" s="45">
        <v>15.48</v>
      </c>
    </row>
    <row r="77" spans="1:3" x14ac:dyDescent="0.2">
      <c r="A77" s="44">
        <v>70</v>
      </c>
      <c r="B77" s="45">
        <v>14.84</v>
      </c>
      <c r="C77" s="45">
        <v>14.84</v>
      </c>
    </row>
    <row r="78" spans="1:3" x14ac:dyDescent="0.2">
      <c r="A78" s="44">
        <v>71</v>
      </c>
      <c r="B78" s="45">
        <v>14.2</v>
      </c>
      <c r="C78" s="45">
        <v>14.2</v>
      </c>
    </row>
    <row r="79" spans="1:3" x14ac:dyDescent="0.2">
      <c r="A79" s="44">
        <v>72</v>
      </c>
      <c r="B79" s="45">
        <v>13.57</v>
      </c>
      <c r="C79" s="45">
        <v>13.57</v>
      </c>
    </row>
    <row r="80" spans="1:3" x14ac:dyDescent="0.2">
      <c r="A80" s="44">
        <v>73</v>
      </c>
      <c r="B80" s="45">
        <v>12.94</v>
      </c>
      <c r="C80" s="45">
        <v>12.94</v>
      </c>
    </row>
    <row r="81" spans="1:3" x14ac:dyDescent="0.2">
      <c r="A81" s="44">
        <v>74</v>
      </c>
      <c r="B81" s="45">
        <v>12.31</v>
      </c>
      <c r="C81" s="45">
        <v>12.31</v>
      </c>
    </row>
    <row r="82" spans="1:3" x14ac:dyDescent="0.2">
      <c r="A82" s="44">
        <v>75</v>
      </c>
      <c r="B82" s="45">
        <v>11.69</v>
      </c>
      <c r="C82" s="45">
        <v>11.69</v>
      </c>
    </row>
  </sheetData>
  <sheetProtection algorithmName="SHA-512" hashValue="YBeA9BwbMyBxhRRWp6ubjXz3ZZZsSab8VCLybYRVuRP60RK8xQ6LisEuVx5fego5p2S0Miimbg84e/FJrSL1FA==" saltValue="B0hNpYF4rKrLh/Kk03DZ/Q==" spinCount="100000" sheet="1" objects="1" scenarios="1"/>
  <conditionalFormatting sqref="A6:A21">
    <cfRule type="expression" dxfId="519" priority="1" stopIfTrue="1">
      <formula>MOD(ROW(),2)=0</formula>
    </cfRule>
    <cfRule type="expression" dxfId="518" priority="2" stopIfTrue="1">
      <formula>MOD(ROW(),2)&lt;&gt;0</formula>
    </cfRule>
  </conditionalFormatting>
  <conditionalFormatting sqref="A26:A82">
    <cfRule type="expression" dxfId="517" priority="5" stopIfTrue="1">
      <formula>MOD(ROW(),2)=0</formula>
    </cfRule>
    <cfRule type="expression" dxfId="516" priority="6" stopIfTrue="1">
      <formula>MOD(ROW(),2)&lt;&gt;0</formula>
    </cfRule>
  </conditionalFormatting>
  <conditionalFormatting sqref="B6:C21">
    <cfRule type="expression" dxfId="515" priority="3" stopIfTrue="1">
      <formula>MOD(ROW(),2)=0</formula>
    </cfRule>
    <cfRule type="expression" dxfId="514" priority="4" stopIfTrue="1">
      <formula>MOD(ROW(),2)&lt;&gt;0</formula>
    </cfRule>
  </conditionalFormatting>
  <conditionalFormatting sqref="B26:C82">
    <cfRule type="expression" dxfId="513" priority="7" stopIfTrue="1">
      <formula>MOD(ROW(),2)=0</formula>
    </cfRule>
    <cfRule type="expression" dxfId="512" priority="8" stopIfTrue="1">
      <formula>MOD(ROW(),2)&lt;&gt;0</formula>
    </cfRule>
  </conditionalFormatting>
  <pageMargins left="0.7" right="0.7" top="0.75" bottom="0.75" header="0.3" footer="0.3"/>
  <tableParts count="1">
    <tablePart r:id="rId1"/>
  </tablePart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11348-C49A-449A-B952-956F0608E2B7}">
  <sheetPr codeName="Sheet67"/>
  <dimension ref="A1:I77"/>
  <sheetViews>
    <sheetView showGridLines="0" workbookViewId="0">
      <selection activeCell="A6" sqref="A6"/>
    </sheetView>
  </sheetViews>
  <sheetFormatPr defaultRowHeight="12.75" x14ac:dyDescent="0.2"/>
  <cols>
    <col min="1" max="1" width="31.5703125" customWidth="1"/>
    <col min="2" max="9" width="22.5703125" customWidth="1"/>
  </cols>
  <sheetData>
    <row r="1" spans="1:9" s="1" customFormat="1" ht="20.25" x14ac:dyDescent="0.3">
      <c r="A1" s="2" t="s">
        <v>0</v>
      </c>
    </row>
    <row r="2" spans="1:9" s="1" customFormat="1" ht="15.75" x14ac:dyDescent="0.25">
      <c r="A2" s="30" t="s">
        <v>1</v>
      </c>
      <c r="B2" s="3" t="str">
        <f>wb_title</f>
        <v>PCSPS_EW - Consolidated Factor Spreadsheet</v>
      </c>
    </row>
    <row r="3" spans="1:9" s="1" customFormat="1" ht="15.75" x14ac:dyDescent="0.25">
      <c r="A3" s="30" t="s">
        <v>2</v>
      </c>
      <c r="B3" s="3" t="str">
        <f>TABLE_FACTOR_TYPE_1 &amp; " - x-" &amp; TABLE_SERIES_NUMBER_1</f>
        <v>Scheme pays AA - x-610</v>
      </c>
    </row>
    <row r="6" spans="1:9" x14ac:dyDescent="0.2">
      <c r="A6" s="41" t="s">
        <v>540</v>
      </c>
      <c r="B6" s="49" t="s">
        <v>541</v>
      </c>
      <c r="C6" s="49"/>
      <c r="D6" s="49"/>
      <c r="E6" s="49"/>
      <c r="F6" s="49"/>
      <c r="G6" s="49"/>
      <c r="H6" s="49"/>
      <c r="I6" s="49"/>
    </row>
    <row r="7" spans="1:9" x14ac:dyDescent="0.2">
      <c r="A7" s="41" t="s">
        <v>542</v>
      </c>
      <c r="B7" s="49" t="s">
        <v>31</v>
      </c>
      <c r="C7" s="49"/>
      <c r="D7" s="49"/>
      <c r="E7" s="49"/>
      <c r="F7" s="49"/>
      <c r="G7" s="49"/>
      <c r="H7" s="49"/>
      <c r="I7" s="49"/>
    </row>
    <row r="8" spans="1:9" x14ac:dyDescent="0.2">
      <c r="A8" s="41" t="s">
        <v>112</v>
      </c>
      <c r="B8" s="49" t="s">
        <v>125</v>
      </c>
      <c r="C8" s="49"/>
      <c r="D8" s="49"/>
      <c r="E8" s="49"/>
      <c r="F8" s="49"/>
      <c r="G8" s="49"/>
      <c r="H8" s="49"/>
      <c r="I8" s="49"/>
    </row>
    <row r="9" spans="1:9" x14ac:dyDescent="0.2">
      <c r="A9" s="41" t="s">
        <v>113</v>
      </c>
      <c r="B9" s="49" t="s">
        <v>315</v>
      </c>
      <c r="C9" s="49"/>
      <c r="D9" s="49"/>
      <c r="E9" s="49"/>
      <c r="F9" s="49"/>
      <c r="G9" s="49"/>
      <c r="H9" s="49"/>
      <c r="I9" s="49"/>
    </row>
    <row r="10" spans="1:9" x14ac:dyDescent="0.2">
      <c r="A10" s="41" t="s">
        <v>6</v>
      </c>
      <c r="B10" s="49" t="s">
        <v>346</v>
      </c>
      <c r="C10" s="49"/>
      <c r="D10" s="49"/>
      <c r="E10" s="49"/>
      <c r="F10" s="49"/>
      <c r="G10" s="49"/>
      <c r="H10" s="49"/>
      <c r="I10" s="49"/>
    </row>
    <row r="11" spans="1:9" x14ac:dyDescent="0.2">
      <c r="A11" s="41" t="s">
        <v>114</v>
      </c>
      <c r="B11" s="49" t="s">
        <v>128</v>
      </c>
      <c r="C11" s="49"/>
      <c r="D11" s="49"/>
      <c r="E11" s="49"/>
      <c r="F11" s="49"/>
      <c r="G11" s="49"/>
      <c r="H11" s="49"/>
      <c r="I11" s="49"/>
    </row>
    <row r="12" spans="1:9" x14ac:dyDescent="0.2">
      <c r="A12" s="41" t="s">
        <v>115</v>
      </c>
      <c r="B12" s="49" t="s">
        <v>337</v>
      </c>
      <c r="C12" s="49"/>
      <c r="D12" s="49"/>
      <c r="E12" s="49"/>
      <c r="F12" s="49"/>
      <c r="G12" s="49"/>
      <c r="H12" s="49"/>
      <c r="I12" s="49"/>
    </row>
    <row r="13" spans="1:9" x14ac:dyDescent="0.2">
      <c r="A13" s="41" t="s">
        <v>543</v>
      </c>
      <c r="B13" s="49">
        <v>0</v>
      </c>
      <c r="C13" s="49"/>
      <c r="D13" s="49"/>
      <c r="E13" s="49"/>
      <c r="F13" s="49"/>
      <c r="G13" s="49"/>
      <c r="H13" s="49"/>
      <c r="I13" s="49"/>
    </row>
    <row r="14" spans="1:9" x14ac:dyDescent="0.2">
      <c r="A14" s="41" t="s">
        <v>117</v>
      </c>
      <c r="B14" s="49">
        <v>610</v>
      </c>
      <c r="C14" s="49"/>
      <c r="D14" s="49"/>
      <c r="E14" s="49"/>
      <c r="F14" s="49"/>
      <c r="G14" s="49"/>
      <c r="H14" s="49"/>
      <c r="I14" s="49"/>
    </row>
    <row r="15" spans="1:9" x14ac:dyDescent="0.2">
      <c r="A15" s="41" t="s">
        <v>544</v>
      </c>
      <c r="B15" s="49" t="s">
        <v>347</v>
      </c>
      <c r="C15" s="49"/>
      <c r="D15" s="49"/>
      <c r="E15" s="49"/>
      <c r="F15" s="49"/>
      <c r="G15" s="49"/>
      <c r="H15" s="49"/>
      <c r="I15" s="49"/>
    </row>
    <row r="16" spans="1:9" x14ac:dyDescent="0.2">
      <c r="A16" s="41" t="s">
        <v>119</v>
      </c>
      <c r="B16" s="49" t="s">
        <v>334</v>
      </c>
      <c r="C16" s="49"/>
      <c r="D16" s="49"/>
      <c r="E16" s="49"/>
      <c r="F16" s="49"/>
      <c r="G16" s="49"/>
      <c r="H16" s="49"/>
      <c r="I16" s="49"/>
    </row>
    <row r="17" spans="1:9" x14ac:dyDescent="0.2">
      <c r="A17" s="42" t="s">
        <v>545</v>
      </c>
      <c r="B17" s="49"/>
      <c r="C17" s="49"/>
      <c r="D17" s="49"/>
      <c r="E17" s="49"/>
      <c r="F17" s="49"/>
      <c r="G17" s="49"/>
      <c r="H17" s="49"/>
      <c r="I17" s="49"/>
    </row>
    <row r="18" spans="1:9" x14ac:dyDescent="0.2">
      <c r="A18" s="41" t="s">
        <v>121</v>
      </c>
      <c r="B18" s="50">
        <v>45071</v>
      </c>
      <c r="C18" s="50"/>
      <c r="D18" s="50"/>
      <c r="E18" s="50"/>
      <c r="F18" s="50"/>
      <c r="G18" s="50"/>
      <c r="H18" s="50"/>
      <c r="I18" s="50"/>
    </row>
    <row r="19" spans="1:9" x14ac:dyDescent="0.2">
      <c r="A19" s="41" t="s">
        <v>122</v>
      </c>
      <c r="B19" s="49"/>
      <c r="C19" s="49"/>
      <c r="D19" s="49"/>
      <c r="E19" s="49"/>
      <c r="F19" s="49"/>
      <c r="G19" s="49"/>
      <c r="H19" s="49"/>
      <c r="I19" s="49"/>
    </row>
    <row r="20" spans="1:9" x14ac:dyDescent="0.2">
      <c r="A20" s="41" t="s">
        <v>123</v>
      </c>
      <c r="B20" s="49" t="s">
        <v>132</v>
      </c>
      <c r="C20" s="49"/>
      <c r="D20" s="49"/>
      <c r="E20" s="49"/>
      <c r="F20" s="49"/>
      <c r="G20" s="49"/>
      <c r="H20" s="49"/>
      <c r="I20" s="49"/>
    </row>
    <row r="21" spans="1:9" x14ac:dyDescent="0.2">
      <c r="A21" s="41" t="s">
        <v>546</v>
      </c>
      <c r="B21" s="49" t="s">
        <v>46</v>
      </c>
      <c r="C21" s="49"/>
      <c r="D21" s="49"/>
      <c r="E21" s="49"/>
      <c r="F21" s="49"/>
      <c r="G21" s="49"/>
      <c r="H21" s="49"/>
      <c r="I21" s="49"/>
    </row>
    <row r="23" spans="1:9" x14ac:dyDescent="0.2">
      <c r="A23" s="23" t="str">
        <f>HYPERLINK("#'Factor List'!A1", "Back to Factor List")</f>
        <v>Back to Factor List</v>
      </c>
      <c r="B23" s="23" t="str">
        <f>HYPERLINK("#'Assumptions'!A1", "Assumptions")</f>
        <v>Assumptions</v>
      </c>
    </row>
    <row r="26" spans="1:9" s="55" customFormat="1" x14ac:dyDescent="0.2">
      <c r="A26" s="54" t="s">
        <v>687</v>
      </c>
      <c r="B26" s="54" t="s">
        <v>671</v>
      </c>
      <c r="C26" s="54" t="s">
        <v>673</v>
      </c>
      <c r="D26" s="54" t="s">
        <v>675</v>
      </c>
      <c r="E26" s="54" t="s">
        <v>677</v>
      </c>
      <c r="F26" s="54" t="s">
        <v>672</v>
      </c>
      <c r="G26" s="54" t="s">
        <v>674</v>
      </c>
      <c r="H26" s="54" t="s">
        <v>676</v>
      </c>
      <c r="I26" s="54" t="s">
        <v>678</v>
      </c>
    </row>
    <row r="27" spans="1:9" x14ac:dyDescent="0.2">
      <c r="A27" s="44">
        <v>0</v>
      </c>
      <c r="B27" s="46">
        <v>1</v>
      </c>
      <c r="C27" s="46">
        <v>1</v>
      </c>
      <c r="D27" s="46">
        <v>1</v>
      </c>
      <c r="E27" s="46">
        <v>1</v>
      </c>
      <c r="F27" s="46">
        <v>1</v>
      </c>
      <c r="G27" s="46">
        <v>1</v>
      </c>
      <c r="H27" s="46">
        <v>1</v>
      </c>
      <c r="I27" s="46">
        <v>1</v>
      </c>
    </row>
    <row r="28" spans="1:9" x14ac:dyDescent="0.2">
      <c r="A28" s="44">
        <v>1</v>
      </c>
      <c r="B28" s="46">
        <v>0.94799999999999995</v>
      </c>
      <c r="C28" s="46">
        <v>0.94699999999999995</v>
      </c>
      <c r="D28" s="46">
        <v>0.94499999999999995</v>
      </c>
      <c r="E28" s="46">
        <v>0.94299999999999995</v>
      </c>
      <c r="F28" s="46">
        <v>0.94799999999999995</v>
      </c>
      <c r="G28" s="46">
        <v>0.94699999999999995</v>
      </c>
      <c r="H28" s="46">
        <v>0.94499999999999995</v>
      </c>
      <c r="I28" s="46">
        <v>0.94299999999999995</v>
      </c>
    </row>
    <row r="29" spans="1:9" x14ac:dyDescent="0.2">
      <c r="A29" s="44">
        <v>2</v>
      </c>
      <c r="B29" s="46">
        <v>0.90100000000000002</v>
      </c>
      <c r="C29" s="46">
        <v>0.89800000000000002</v>
      </c>
      <c r="D29" s="46">
        <v>0.89500000000000002</v>
      </c>
      <c r="E29" s="46">
        <v>0.89100000000000001</v>
      </c>
      <c r="F29" s="46">
        <v>0.90100000000000002</v>
      </c>
      <c r="G29" s="46">
        <v>0.89800000000000002</v>
      </c>
      <c r="H29" s="46">
        <v>0.89500000000000002</v>
      </c>
      <c r="I29" s="46">
        <v>0.89100000000000001</v>
      </c>
    </row>
    <row r="30" spans="1:9" x14ac:dyDescent="0.2">
      <c r="A30" s="44">
        <v>3</v>
      </c>
      <c r="B30" s="46">
        <v>0.85799999999999998</v>
      </c>
      <c r="C30" s="46">
        <v>0.85299999999999998</v>
      </c>
      <c r="D30" s="46">
        <v>0.84899999999999998</v>
      </c>
      <c r="E30" s="46">
        <v>0.84399999999999997</v>
      </c>
      <c r="F30" s="46">
        <v>0.85799999999999998</v>
      </c>
      <c r="G30" s="46">
        <v>0.85299999999999998</v>
      </c>
      <c r="H30" s="46">
        <v>0.84899999999999998</v>
      </c>
      <c r="I30" s="46">
        <v>0.84399999999999997</v>
      </c>
    </row>
    <row r="31" spans="1:9" x14ac:dyDescent="0.2">
      <c r="A31" s="44">
        <v>4</v>
      </c>
      <c r="B31" s="46">
        <v>0.81799999999999995</v>
      </c>
      <c r="C31" s="46">
        <v>0.81200000000000006</v>
      </c>
      <c r="D31" s="46">
        <v>0.80700000000000005</v>
      </c>
      <c r="E31" s="46">
        <v>0.80100000000000005</v>
      </c>
      <c r="F31" s="46">
        <v>0.81799999999999995</v>
      </c>
      <c r="G31" s="46">
        <v>0.81200000000000006</v>
      </c>
      <c r="H31" s="46">
        <v>0.80700000000000005</v>
      </c>
      <c r="I31" s="46">
        <v>0.80100000000000005</v>
      </c>
    </row>
    <row r="32" spans="1:9" x14ac:dyDescent="0.2">
      <c r="A32" s="44">
        <v>5</v>
      </c>
      <c r="B32" s="46">
        <v>0.78100000000000003</v>
      </c>
      <c r="C32" s="46">
        <v>0.77400000000000002</v>
      </c>
      <c r="D32" s="46">
        <v>0.76800000000000002</v>
      </c>
      <c r="E32" s="46">
        <v>0.76100000000000001</v>
      </c>
      <c r="F32" s="46">
        <v>0.78100000000000003</v>
      </c>
      <c r="G32" s="46">
        <v>0.77400000000000002</v>
      </c>
      <c r="H32" s="46">
        <v>0.76800000000000002</v>
      </c>
      <c r="I32" s="46">
        <v>0.76100000000000001</v>
      </c>
    </row>
    <row r="33" spans="1:9" x14ac:dyDescent="0.2">
      <c r="A33" s="44">
        <v>6</v>
      </c>
      <c r="B33" s="46">
        <v>0.746</v>
      </c>
      <c r="C33" s="46">
        <v>0.74</v>
      </c>
      <c r="D33" s="46">
        <v>0.73199999999999998</v>
      </c>
      <c r="E33" s="46">
        <v>0.72499999999999998</v>
      </c>
      <c r="F33" s="46">
        <v>0.746</v>
      </c>
      <c r="G33" s="46">
        <v>0.74</v>
      </c>
      <c r="H33" s="46">
        <v>0.73199999999999998</v>
      </c>
      <c r="I33" s="46">
        <v>0.72499999999999998</v>
      </c>
    </row>
    <row r="34" spans="1:9" x14ac:dyDescent="0.2">
      <c r="A34" s="44">
        <v>7</v>
      </c>
      <c r="B34" s="46">
        <v>0.71399999999999997</v>
      </c>
      <c r="C34" s="46">
        <v>0.70699999999999996</v>
      </c>
      <c r="D34" s="46">
        <v>0.69899999999999995</v>
      </c>
      <c r="E34" s="46">
        <v>0.69099999999999995</v>
      </c>
      <c r="F34" s="46">
        <v>0.71399999999999997</v>
      </c>
      <c r="G34" s="46">
        <v>0.70699999999999996</v>
      </c>
      <c r="H34" s="46">
        <v>0.69899999999999995</v>
      </c>
      <c r="I34" s="46">
        <v>0.69099999999999995</v>
      </c>
    </row>
    <row r="35" spans="1:9" x14ac:dyDescent="0.2">
      <c r="A35" s="44">
        <v>8</v>
      </c>
      <c r="B35" s="46">
        <v>0.68500000000000005</v>
      </c>
      <c r="C35" s="46">
        <v>0.67700000000000005</v>
      </c>
      <c r="D35" s="46">
        <v>0.66900000000000004</v>
      </c>
      <c r="E35" s="46">
        <v>0.66</v>
      </c>
      <c r="F35" s="46">
        <v>0.68500000000000005</v>
      </c>
      <c r="G35" s="46">
        <v>0.67700000000000005</v>
      </c>
      <c r="H35" s="46">
        <v>0.66900000000000004</v>
      </c>
      <c r="I35" s="46">
        <v>0.66</v>
      </c>
    </row>
    <row r="36" spans="1:9" x14ac:dyDescent="0.2">
      <c r="A36" s="44">
        <v>9</v>
      </c>
      <c r="B36" s="46">
        <v>0.65700000000000003</v>
      </c>
      <c r="C36" s="46">
        <v>0.64900000000000002</v>
      </c>
      <c r="D36" s="46">
        <v>0.64100000000000001</v>
      </c>
      <c r="E36" s="46">
        <v>0.63200000000000001</v>
      </c>
      <c r="F36" s="46">
        <v>0.65700000000000003</v>
      </c>
      <c r="G36" s="46">
        <v>0.64900000000000002</v>
      </c>
      <c r="H36" s="46">
        <v>0.64100000000000001</v>
      </c>
      <c r="I36" s="46">
        <v>0.63200000000000001</v>
      </c>
    </row>
    <row r="37" spans="1:9" x14ac:dyDescent="0.2">
      <c r="A37" s="44">
        <v>10</v>
      </c>
      <c r="B37" s="46">
        <v>0.63100000000000001</v>
      </c>
      <c r="C37" s="46">
        <v>0.623</v>
      </c>
      <c r="D37" s="46">
        <v>0.61399999999999999</v>
      </c>
      <c r="E37" s="46">
        <v>0.60499999999999998</v>
      </c>
      <c r="F37" s="46">
        <v>0.63100000000000001</v>
      </c>
      <c r="G37" s="46">
        <v>0.623</v>
      </c>
      <c r="H37" s="46">
        <v>0.61399999999999999</v>
      </c>
      <c r="I37" s="46">
        <v>0.60499999999999998</v>
      </c>
    </row>
    <row r="38" spans="1:9" x14ac:dyDescent="0.2">
      <c r="A38" s="44">
        <v>11</v>
      </c>
      <c r="B38" s="46">
        <v>0.60699999999999998</v>
      </c>
      <c r="C38" s="46">
        <v>0.59899999999999998</v>
      </c>
      <c r="D38" s="46">
        <v>0.59</v>
      </c>
      <c r="E38" s="46">
        <v>0.57999999999999996</v>
      </c>
      <c r="F38" s="46">
        <v>0.60699999999999998</v>
      </c>
      <c r="G38" s="46">
        <v>0.59899999999999998</v>
      </c>
      <c r="H38" s="46">
        <v>0.59</v>
      </c>
      <c r="I38" s="46">
        <v>0.57999999999999996</v>
      </c>
    </row>
    <row r="39" spans="1:9" x14ac:dyDescent="0.2">
      <c r="A39" s="44">
        <v>12</v>
      </c>
      <c r="B39" s="46">
        <v>0.58399999999999996</v>
      </c>
      <c r="C39" s="46">
        <v>0.57599999999999996</v>
      </c>
      <c r="D39" s="46">
        <v>0.56699999999999995</v>
      </c>
      <c r="E39" s="46">
        <v>0.55700000000000005</v>
      </c>
      <c r="F39" s="46">
        <v>0.58399999999999996</v>
      </c>
      <c r="G39" s="46">
        <v>0.57599999999999996</v>
      </c>
      <c r="H39" s="46">
        <v>0.56699999999999995</v>
      </c>
      <c r="I39" s="46">
        <v>0.55700000000000005</v>
      </c>
    </row>
    <row r="40" spans="1:9" x14ac:dyDescent="0.2">
      <c r="A40" s="44">
        <v>13</v>
      </c>
      <c r="B40" s="46">
        <v>0.56299999999999994</v>
      </c>
      <c r="C40" s="46">
        <v>0.55400000000000005</v>
      </c>
      <c r="D40" s="46">
        <v>0.54500000000000004</v>
      </c>
      <c r="E40" s="46">
        <v>0.53500000000000003</v>
      </c>
      <c r="F40" s="46">
        <v>0.56299999999999994</v>
      </c>
      <c r="G40" s="46">
        <v>0.55400000000000005</v>
      </c>
      <c r="H40" s="46">
        <v>0.54500000000000004</v>
      </c>
      <c r="I40" s="46">
        <v>0.53500000000000003</v>
      </c>
    </row>
    <row r="41" spans="1:9" x14ac:dyDescent="0.2">
      <c r="A41" s="44">
        <v>14</v>
      </c>
      <c r="B41" s="46">
        <v>0.54300000000000004</v>
      </c>
      <c r="C41" s="46">
        <v>0.53400000000000003</v>
      </c>
      <c r="D41" s="46">
        <v>0.52500000000000002</v>
      </c>
      <c r="E41" s="46">
        <v>0.51500000000000001</v>
      </c>
      <c r="F41" s="46">
        <v>0.54300000000000004</v>
      </c>
      <c r="G41" s="46">
        <v>0.53400000000000003</v>
      </c>
      <c r="H41" s="46">
        <v>0.52500000000000002</v>
      </c>
      <c r="I41" s="46">
        <v>0.51500000000000001</v>
      </c>
    </row>
    <row r="42" spans="1:9" x14ac:dyDescent="0.2">
      <c r="A42" s="44">
        <v>15</v>
      </c>
      <c r="B42" s="46">
        <v>0.52400000000000002</v>
      </c>
      <c r="C42" s="46">
        <v>0.51500000000000001</v>
      </c>
      <c r="D42" s="46">
        <v>0.50600000000000001</v>
      </c>
      <c r="E42" s="46">
        <v>0.496</v>
      </c>
      <c r="F42" s="46">
        <v>0.52400000000000002</v>
      </c>
      <c r="G42" s="46">
        <v>0.51500000000000001</v>
      </c>
      <c r="H42" s="46">
        <v>0.50600000000000001</v>
      </c>
      <c r="I42" s="46">
        <v>0.496</v>
      </c>
    </row>
    <row r="43" spans="1:9" x14ac:dyDescent="0.2">
      <c r="A43" s="44">
        <v>16</v>
      </c>
      <c r="B43" s="46">
        <v>0.50600000000000001</v>
      </c>
      <c r="C43" s="46">
        <v>0.497</v>
      </c>
      <c r="D43" s="46">
        <v>0.48799999999999999</v>
      </c>
      <c r="E43" s="46">
        <v>0.47799999999999998</v>
      </c>
      <c r="F43" s="46">
        <v>0.50600000000000001</v>
      </c>
      <c r="G43" s="46">
        <v>0.497</v>
      </c>
      <c r="H43" s="46">
        <v>0.48799999999999999</v>
      </c>
      <c r="I43" s="46">
        <v>0.47799999999999998</v>
      </c>
    </row>
    <row r="44" spans="1:9" x14ac:dyDescent="0.2">
      <c r="A44" s="44">
        <v>17</v>
      </c>
      <c r="B44" s="46">
        <v>0.48899999999999999</v>
      </c>
      <c r="C44" s="46">
        <v>0.48</v>
      </c>
      <c r="D44" s="46">
        <v>0.47099999999999997</v>
      </c>
      <c r="E44" s="46">
        <v>0.46100000000000002</v>
      </c>
      <c r="F44" s="46">
        <v>0.48899999999999999</v>
      </c>
      <c r="G44" s="46">
        <v>0.48</v>
      </c>
      <c r="H44" s="46">
        <v>0.47099999999999997</v>
      </c>
      <c r="I44" s="46">
        <v>0.46100000000000002</v>
      </c>
    </row>
    <row r="45" spans="1:9" x14ac:dyDescent="0.2">
      <c r="A45" s="44">
        <v>18</v>
      </c>
      <c r="B45" s="46">
        <v>0.47299999999999998</v>
      </c>
      <c r="C45" s="46">
        <v>0.46400000000000002</v>
      </c>
      <c r="D45" s="46">
        <v>0.45500000000000002</v>
      </c>
      <c r="E45" s="46">
        <v>0.44600000000000001</v>
      </c>
      <c r="F45" s="46">
        <v>0.47299999999999998</v>
      </c>
      <c r="G45" s="46">
        <v>0.46400000000000002</v>
      </c>
      <c r="H45" s="46">
        <v>0.45500000000000002</v>
      </c>
      <c r="I45" s="46">
        <v>0.44600000000000001</v>
      </c>
    </row>
    <row r="46" spans="1:9" x14ac:dyDescent="0.2">
      <c r="A46" s="44">
        <v>19</v>
      </c>
      <c r="B46" s="46">
        <v>0.45800000000000002</v>
      </c>
      <c r="C46" s="46">
        <v>0.44900000000000001</v>
      </c>
      <c r="D46" s="46">
        <v>0.44</v>
      </c>
      <c r="E46" s="46">
        <v>0.43099999999999999</v>
      </c>
      <c r="F46" s="46">
        <v>0.45800000000000002</v>
      </c>
      <c r="G46" s="46">
        <v>0.44900000000000001</v>
      </c>
      <c r="H46" s="46">
        <v>0.44</v>
      </c>
      <c r="I46" s="46">
        <v>0.43099999999999999</v>
      </c>
    </row>
    <row r="47" spans="1:9" x14ac:dyDescent="0.2">
      <c r="A47" s="44">
        <v>20</v>
      </c>
      <c r="B47" s="46">
        <v>0.44400000000000001</v>
      </c>
      <c r="C47" s="46">
        <v>0.435</v>
      </c>
      <c r="D47" s="46">
        <v>0.42599999999999999</v>
      </c>
      <c r="E47" s="46">
        <v>0.41599999999999998</v>
      </c>
      <c r="F47" s="46">
        <v>0.44400000000000001</v>
      </c>
      <c r="G47" s="46">
        <v>0.435</v>
      </c>
      <c r="H47" s="46">
        <v>0.42599999999999999</v>
      </c>
      <c r="I47" s="46">
        <v>0.41599999999999998</v>
      </c>
    </row>
    <row r="48" spans="1:9" x14ac:dyDescent="0.2">
      <c r="A48" s="44">
        <v>21</v>
      </c>
      <c r="B48" s="46">
        <v>0.43</v>
      </c>
      <c r="C48" s="46">
        <v>0.42099999999999999</v>
      </c>
      <c r="D48" s="46">
        <v>0.41199999999999998</v>
      </c>
      <c r="E48" s="46">
        <v>0.40300000000000002</v>
      </c>
      <c r="F48" s="46">
        <v>0.43</v>
      </c>
      <c r="G48" s="46">
        <v>0.42099999999999999</v>
      </c>
      <c r="H48" s="46">
        <v>0.41199999999999998</v>
      </c>
      <c r="I48" s="46">
        <v>0.40300000000000002</v>
      </c>
    </row>
    <row r="49" spans="1:9" x14ac:dyDescent="0.2">
      <c r="A49" s="44">
        <v>22</v>
      </c>
      <c r="B49" s="46">
        <v>0.41699999999999998</v>
      </c>
      <c r="C49" s="46">
        <v>0.40799999999999997</v>
      </c>
      <c r="D49" s="46">
        <v>0.4</v>
      </c>
      <c r="E49" s="46">
        <v>0.39</v>
      </c>
      <c r="F49" s="46">
        <v>0.41699999999999998</v>
      </c>
      <c r="G49" s="46">
        <v>0.40799999999999997</v>
      </c>
      <c r="H49" s="46">
        <v>0.4</v>
      </c>
      <c r="I49" s="46">
        <v>0.39</v>
      </c>
    </row>
    <row r="50" spans="1:9" x14ac:dyDescent="0.2">
      <c r="A50" s="44">
        <v>23</v>
      </c>
      <c r="B50" s="46">
        <v>0.40500000000000003</v>
      </c>
      <c r="C50" s="46">
        <v>0.39600000000000002</v>
      </c>
      <c r="D50" s="46">
        <v>0.38700000000000001</v>
      </c>
      <c r="E50" s="46">
        <v>0.378</v>
      </c>
      <c r="F50" s="46">
        <v>0.40500000000000003</v>
      </c>
      <c r="G50" s="46">
        <v>0.39600000000000002</v>
      </c>
      <c r="H50" s="46">
        <v>0.38700000000000001</v>
      </c>
      <c r="I50" s="46">
        <v>0.378</v>
      </c>
    </row>
    <row r="51" spans="1:9" x14ac:dyDescent="0.2">
      <c r="A51" s="44">
        <v>24</v>
      </c>
      <c r="B51" s="46">
        <v>0.39300000000000002</v>
      </c>
      <c r="C51" s="46">
        <v>0.38400000000000001</v>
      </c>
      <c r="D51" s="46">
        <v>0.376</v>
      </c>
      <c r="E51" s="46">
        <v>0.36699999999999999</v>
      </c>
      <c r="F51" s="46">
        <v>0.39300000000000002</v>
      </c>
      <c r="G51" s="46">
        <v>0.38400000000000001</v>
      </c>
      <c r="H51" s="46">
        <v>0.376</v>
      </c>
      <c r="I51" s="46">
        <v>0.36699999999999999</v>
      </c>
    </row>
    <row r="52" spans="1:9" x14ac:dyDescent="0.2">
      <c r="A52" s="44">
        <v>25</v>
      </c>
      <c r="B52" s="46">
        <v>0.38200000000000001</v>
      </c>
      <c r="C52" s="46">
        <v>0.373</v>
      </c>
      <c r="D52" s="46">
        <v>0.36499999999999999</v>
      </c>
      <c r="E52" s="46">
        <v>0.35599999999999998</v>
      </c>
      <c r="F52" s="46">
        <v>0.38200000000000001</v>
      </c>
      <c r="G52" s="46">
        <v>0.373</v>
      </c>
      <c r="H52" s="46">
        <v>0.36499999999999999</v>
      </c>
      <c r="I52" s="46">
        <v>0.35599999999999998</v>
      </c>
    </row>
    <row r="53" spans="1:9" x14ac:dyDescent="0.2">
      <c r="A53" s="44">
        <v>26</v>
      </c>
      <c r="B53" s="46">
        <v>0.371</v>
      </c>
      <c r="C53" s="46">
        <v>0.36299999999999999</v>
      </c>
      <c r="D53" s="46">
        <v>0.35399999999999998</v>
      </c>
      <c r="E53" s="46">
        <v>0.34499999999999997</v>
      </c>
      <c r="F53" s="46">
        <v>0.371</v>
      </c>
      <c r="G53" s="46">
        <v>0.36299999999999999</v>
      </c>
      <c r="H53" s="46">
        <v>0.35399999999999998</v>
      </c>
      <c r="I53" s="46">
        <v>0.34499999999999997</v>
      </c>
    </row>
    <row r="54" spans="1:9" x14ac:dyDescent="0.2">
      <c r="A54" s="44">
        <v>27</v>
      </c>
      <c r="B54" s="46">
        <v>0.36</v>
      </c>
      <c r="C54" s="46">
        <v>0.35199999999999998</v>
      </c>
      <c r="D54" s="46">
        <v>0.34399999999999997</v>
      </c>
      <c r="E54" s="46">
        <v>0.33500000000000002</v>
      </c>
      <c r="F54" s="46">
        <v>0.36</v>
      </c>
      <c r="G54" s="46">
        <v>0.35199999999999998</v>
      </c>
      <c r="H54" s="46">
        <v>0.34399999999999997</v>
      </c>
      <c r="I54" s="46">
        <v>0.33500000000000002</v>
      </c>
    </row>
    <row r="55" spans="1:9" x14ac:dyDescent="0.2">
      <c r="A55" s="44">
        <v>28</v>
      </c>
      <c r="B55" s="46">
        <v>0.35099999999999998</v>
      </c>
      <c r="C55" s="46">
        <v>0.34300000000000003</v>
      </c>
      <c r="D55" s="46">
        <v>0.33400000000000002</v>
      </c>
      <c r="E55" s="46">
        <v>0.32600000000000001</v>
      </c>
      <c r="F55" s="46">
        <v>0.35099999999999998</v>
      </c>
      <c r="G55" s="46">
        <v>0.34300000000000003</v>
      </c>
      <c r="H55" s="46">
        <v>0.33400000000000002</v>
      </c>
      <c r="I55" s="46">
        <v>0.32600000000000001</v>
      </c>
    </row>
    <row r="56" spans="1:9" x14ac:dyDescent="0.2">
      <c r="A56" s="44">
        <v>29</v>
      </c>
      <c r="B56" s="46">
        <v>0.34100000000000003</v>
      </c>
      <c r="C56" s="46">
        <v>0.33300000000000002</v>
      </c>
      <c r="D56" s="46">
        <v>0.32500000000000001</v>
      </c>
      <c r="E56" s="46">
        <v>0.317</v>
      </c>
      <c r="F56" s="46">
        <v>0.34100000000000003</v>
      </c>
      <c r="G56" s="46">
        <v>0.33300000000000002</v>
      </c>
      <c r="H56" s="46">
        <v>0.32500000000000001</v>
      </c>
      <c r="I56" s="46">
        <v>0.317</v>
      </c>
    </row>
    <row r="57" spans="1:9" x14ac:dyDescent="0.2">
      <c r="A57" s="44">
        <v>30</v>
      </c>
      <c r="B57" s="46">
        <v>0.33200000000000002</v>
      </c>
      <c r="C57" s="46">
        <v>0.32400000000000001</v>
      </c>
      <c r="D57" s="46">
        <v>0.316</v>
      </c>
      <c r="E57" s="46">
        <v>0.308</v>
      </c>
      <c r="F57" s="46">
        <v>0.33200000000000002</v>
      </c>
      <c r="G57" s="46">
        <v>0.32400000000000001</v>
      </c>
      <c r="H57" s="46">
        <v>0.316</v>
      </c>
      <c r="I57" s="46">
        <v>0.308</v>
      </c>
    </row>
    <row r="58" spans="1:9" x14ac:dyDescent="0.2">
      <c r="A58" s="44">
        <v>31</v>
      </c>
      <c r="B58" s="46">
        <v>0.32300000000000001</v>
      </c>
      <c r="C58" s="46">
        <v>0.316</v>
      </c>
      <c r="D58" s="46">
        <v>0.308</v>
      </c>
      <c r="E58" s="46">
        <v>0.3</v>
      </c>
      <c r="F58" s="46">
        <v>0.32300000000000001</v>
      </c>
      <c r="G58" s="46">
        <v>0.316</v>
      </c>
      <c r="H58" s="46">
        <v>0.308</v>
      </c>
      <c r="I58" s="46">
        <v>0.3</v>
      </c>
    </row>
    <row r="59" spans="1:9" x14ac:dyDescent="0.2">
      <c r="A59" s="44">
        <v>32</v>
      </c>
      <c r="B59" s="46">
        <v>0.315</v>
      </c>
      <c r="C59" s="46">
        <v>0.307</v>
      </c>
      <c r="D59" s="46">
        <v>0.3</v>
      </c>
      <c r="E59" s="46">
        <v>0.29199999999999998</v>
      </c>
      <c r="F59" s="46">
        <v>0.315</v>
      </c>
      <c r="G59" s="46">
        <v>0.307</v>
      </c>
      <c r="H59" s="46">
        <v>0.3</v>
      </c>
      <c r="I59" s="46">
        <v>0.29199999999999998</v>
      </c>
    </row>
    <row r="60" spans="1:9" x14ac:dyDescent="0.2">
      <c r="A60" s="44">
        <v>33</v>
      </c>
      <c r="B60" s="46">
        <v>0.307</v>
      </c>
      <c r="C60" s="46">
        <v>0.3</v>
      </c>
      <c r="D60" s="46">
        <v>0.29199999999999998</v>
      </c>
      <c r="E60" s="46">
        <v>0.28399999999999997</v>
      </c>
      <c r="F60" s="46">
        <v>0.307</v>
      </c>
      <c r="G60" s="46">
        <v>0.3</v>
      </c>
      <c r="H60" s="46">
        <v>0.29199999999999998</v>
      </c>
      <c r="I60" s="46">
        <v>0.28399999999999997</v>
      </c>
    </row>
    <row r="61" spans="1:9" x14ac:dyDescent="0.2">
      <c r="A61" s="44">
        <v>34</v>
      </c>
      <c r="B61" s="46">
        <v>0.29899999999999999</v>
      </c>
      <c r="C61" s="46">
        <v>0.29199999999999998</v>
      </c>
      <c r="D61" s="46">
        <v>0.28499999999999998</v>
      </c>
      <c r="E61" s="46">
        <v>0.27700000000000002</v>
      </c>
      <c r="F61" s="46">
        <v>0.29899999999999999</v>
      </c>
      <c r="G61" s="46">
        <v>0.29199999999999998</v>
      </c>
      <c r="H61" s="46">
        <v>0.28499999999999998</v>
      </c>
      <c r="I61" s="46">
        <v>0.27700000000000002</v>
      </c>
    </row>
    <row r="62" spans="1:9" x14ac:dyDescent="0.2">
      <c r="A62" s="44">
        <v>35</v>
      </c>
      <c r="B62" s="46">
        <v>0.29199999999999998</v>
      </c>
      <c r="C62" s="46">
        <v>0.28499999999999998</v>
      </c>
      <c r="D62" s="46">
        <v>0.27700000000000002</v>
      </c>
      <c r="E62" s="46">
        <v>0.27</v>
      </c>
      <c r="F62" s="46">
        <v>0.29199999999999998</v>
      </c>
      <c r="G62" s="46">
        <v>0.28499999999999998</v>
      </c>
      <c r="H62" s="46">
        <v>0.27700000000000002</v>
      </c>
      <c r="I62" s="46">
        <v>0.27</v>
      </c>
    </row>
    <row r="63" spans="1:9" x14ac:dyDescent="0.2">
      <c r="A63" s="44">
        <v>36</v>
      </c>
      <c r="B63" s="46">
        <v>0.28499999999999998</v>
      </c>
      <c r="C63" s="46">
        <v>0.27800000000000002</v>
      </c>
      <c r="D63" s="46">
        <v>0.27</v>
      </c>
      <c r="E63" s="46">
        <v>0.26300000000000001</v>
      </c>
      <c r="F63" s="46">
        <v>0.28499999999999998</v>
      </c>
      <c r="G63" s="46">
        <v>0.27800000000000002</v>
      </c>
      <c r="H63" s="46">
        <v>0.27</v>
      </c>
      <c r="I63" s="46">
        <v>0.26300000000000001</v>
      </c>
    </row>
    <row r="64" spans="1:9" x14ac:dyDescent="0.2">
      <c r="A64" s="44">
        <v>37</v>
      </c>
      <c r="B64" s="46">
        <v>0.27800000000000002</v>
      </c>
      <c r="C64" s="46">
        <v>0.27100000000000002</v>
      </c>
      <c r="D64" s="46">
        <v>0.26400000000000001</v>
      </c>
      <c r="E64" s="46">
        <v>0.25600000000000001</v>
      </c>
      <c r="F64" s="46">
        <v>0.27800000000000002</v>
      </c>
      <c r="G64" s="46">
        <v>0.27100000000000002</v>
      </c>
      <c r="H64" s="46">
        <v>0.26400000000000001</v>
      </c>
      <c r="I64" s="46">
        <v>0.25600000000000001</v>
      </c>
    </row>
    <row r="65" spans="1:9" x14ac:dyDescent="0.2">
      <c r="A65" s="44">
        <v>38</v>
      </c>
      <c r="B65" s="46">
        <v>0.27100000000000002</v>
      </c>
      <c r="C65" s="46">
        <v>0.26400000000000001</v>
      </c>
      <c r="D65" s="46">
        <v>0.25700000000000001</v>
      </c>
      <c r="E65" s="46">
        <v>0.25</v>
      </c>
      <c r="F65" s="46">
        <v>0.27100000000000002</v>
      </c>
      <c r="G65" s="46">
        <v>0.26400000000000001</v>
      </c>
      <c r="H65" s="46">
        <v>0.25700000000000001</v>
      </c>
      <c r="I65" s="46">
        <v>0.25</v>
      </c>
    </row>
    <row r="66" spans="1:9" x14ac:dyDescent="0.2">
      <c r="A66" s="44">
        <v>39</v>
      </c>
      <c r="B66" s="46">
        <v>0.26400000000000001</v>
      </c>
      <c r="C66" s="46">
        <v>0.25800000000000001</v>
      </c>
      <c r="D66" s="46">
        <v>0.251</v>
      </c>
      <c r="E66" s="46">
        <v>0.24399999999999999</v>
      </c>
      <c r="F66" s="46">
        <v>0.26400000000000001</v>
      </c>
      <c r="G66" s="46">
        <v>0.25800000000000001</v>
      </c>
      <c r="H66" s="46">
        <v>0.251</v>
      </c>
      <c r="I66" s="46">
        <v>0.24399999999999999</v>
      </c>
    </row>
    <row r="67" spans="1:9" x14ac:dyDescent="0.2">
      <c r="A67" s="44">
        <v>40</v>
      </c>
      <c r="B67" s="46">
        <v>0.25800000000000001</v>
      </c>
      <c r="C67" s="46">
        <v>0.252</v>
      </c>
      <c r="D67" s="46">
        <v>0.245</v>
      </c>
      <c r="E67" s="46">
        <v>0.23799999999999999</v>
      </c>
      <c r="F67" s="46">
        <v>0.25800000000000001</v>
      </c>
      <c r="G67" s="46">
        <v>0.252</v>
      </c>
      <c r="H67" s="46">
        <v>0.245</v>
      </c>
      <c r="I67" s="46">
        <v>0.23799999999999999</v>
      </c>
    </row>
    <row r="68" spans="1:9" x14ac:dyDescent="0.2">
      <c r="A68" s="44">
        <v>41</v>
      </c>
      <c r="B68" s="46">
        <v>0.252</v>
      </c>
      <c r="C68" s="46">
        <v>0.246</v>
      </c>
      <c r="D68" s="46">
        <v>0.23899999999999999</v>
      </c>
      <c r="E68" s="46">
        <v>0.23300000000000001</v>
      </c>
      <c r="F68" s="46">
        <v>0.252</v>
      </c>
      <c r="G68" s="46">
        <v>0.246</v>
      </c>
      <c r="H68" s="46">
        <v>0.23899999999999999</v>
      </c>
      <c r="I68" s="46">
        <v>0.23300000000000001</v>
      </c>
    </row>
    <row r="69" spans="1:9" x14ac:dyDescent="0.2">
      <c r="A69" s="44">
        <v>42</v>
      </c>
      <c r="B69" s="46">
        <v>0.246</v>
      </c>
      <c r="C69" s="46">
        <v>0.24</v>
      </c>
      <c r="D69" s="46">
        <v>0.23400000000000001</v>
      </c>
      <c r="E69" s="46">
        <v>0.22700000000000001</v>
      </c>
      <c r="F69" s="46">
        <v>0.246</v>
      </c>
      <c r="G69" s="46">
        <v>0.24</v>
      </c>
      <c r="H69" s="46">
        <v>0.23400000000000001</v>
      </c>
      <c r="I69" s="46">
        <v>0.22700000000000001</v>
      </c>
    </row>
    <row r="70" spans="1:9" x14ac:dyDescent="0.2">
      <c r="A70" s="44">
        <v>43</v>
      </c>
      <c r="B70" s="46">
        <v>0.24099999999999999</v>
      </c>
      <c r="C70" s="46">
        <v>0.23499999999999999</v>
      </c>
      <c r="D70" s="46">
        <v>0.22800000000000001</v>
      </c>
      <c r="E70" s="46">
        <v>0.222</v>
      </c>
      <c r="F70" s="46">
        <v>0.24099999999999999</v>
      </c>
      <c r="G70" s="46">
        <v>0.23499999999999999</v>
      </c>
      <c r="H70" s="46">
        <v>0.22800000000000001</v>
      </c>
      <c r="I70" s="46">
        <v>0.222</v>
      </c>
    </row>
    <row r="71" spans="1:9" x14ac:dyDescent="0.2">
      <c r="A71" s="44">
        <v>44</v>
      </c>
      <c r="B71" s="46">
        <v>0.23499999999999999</v>
      </c>
      <c r="C71" s="46">
        <v>0.22900000000000001</v>
      </c>
      <c r="D71" s="46">
        <v>0.223</v>
      </c>
      <c r="E71" s="46">
        <v>0.217</v>
      </c>
      <c r="F71" s="46">
        <v>0.23499999999999999</v>
      </c>
      <c r="G71" s="46">
        <v>0.22900000000000001</v>
      </c>
      <c r="H71" s="46">
        <v>0.223</v>
      </c>
      <c r="I71" s="46">
        <v>0.217</v>
      </c>
    </row>
    <row r="72" spans="1:9" x14ac:dyDescent="0.2">
      <c r="A72" s="44">
        <v>45</v>
      </c>
      <c r="B72" s="46">
        <v>0.23</v>
      </c>
      <c r="C72" s="46">
        <v>0.224</v>
      </c>
      <c r="D72" s="46">
        <v>0.218</v>
      </c>
      <c r="E72" s="46">
        <v>0.21199999999999999</v>
      </c>
      <c r="F72" s="46">
        <v>0.23</v>
      </c>
      <c r="G72" s="46">
        <v>0.224</v>
      </c>
      <c r="H72" s="46">
        <v>0.218</v>
      </c>
      <c r="I72" s="46">
        <v>0.21199999999999999</v>
      </c>
    </row>
    <row r="73" spans="1:9" x14ac:dyDescent="0.2">
      <c r="A73" s="44">
        <v>46</v>
      </c>
      <c r="B73" s="46">
        <v>0.22500000000000001</v>
      </c>
      <c r="C73" s="46">
        <v>0.219</v>
      </c>
      <c r="D73" s="46">
        <v>0.21299999999999999</v>
      </c>
      <c r="E73" s="46">
        <v>0.20699999999999999</v>
      </c>
      <c r="F73" s="46">
        <v>0.22500000000000001</v>
      </c>
      <c r="G73" s="46">
        <v>0.219</v>
      </c>
      <c r="H73" s="46">
        <v>0.21299999999999999</v>
      </c>
      <c r="I73" s="46">
        <v>0.20699999999999999</v>
      </c>
    </row>
    <row r="74" spans="1:9" x14ac:dyDescent="0.2">
      <c r="A74" s="44">
        <v>47</v>
      </c>
      <c r="B74" s="46">
        <v>0.22</v>
      </c>
      <c r="C74" s="46">
        <v>0.214</v>
      </c>
      <c r="D74" s="46">
        <v>0.20899999999999999</v>
      </c>
      <c r="E74" s="46">
        <v>0.20300000000000001</v>
      </c>
      <c r="F74" s="46">
        <v>0.22</v>
      </c>
      <c r="G74" s="46">
        <v>0.214</v>
      </c>
      <c r="H74" s="46">
        <v>0.20899999999999999</v>
      </c>
      <c r="I74" s="46">
        <v>0.20300000000000001</v>
      </c>
    </row>
    <row r="75" spans="1:9" x14ac:dyDescent="0.2">
      <c r="A75" s="44">
        <v>48</v>
      </c>
      <c r="B75" s="46">
        <v>0.215</v>
      </c>
      <c r="C75" s="46">
        <v>0.21</v>
      </c>
      <c r="D75" s="46">
        <v>0.20399999999999999</v>
      </c>
      <c r="E75" s="46">
        <v>0.19800000000000001</v>
      </c>
      <c r="F75" s="46">
        <v>0.215</v>
      </c>
      <c r="G75" s="46">
        <v>0.21</v>
      </c>
      <c r="H75" s="46">
        <v>0.20399999999999999</v>
      </c>
      <c r="I75" s="46">
        <v>0.19800000000000001</v>
      </c>
    </row>
    <row r="76" spans="1:9" x14ac:dyDescent="0.2">
      <c r="A76" s="44">
        <v>49</v>
      </c>
      <c r="B76" s="46">
        <v>0.21099999999999999</v>
      </c>
      <c r="C76" s="46">
        <v>0.20499999999999999</v>
      </c>
      <c r="D76" s="46">
        <v>0.2</v>
      </c>
      <c r="E76" s="46">
        <v>0.19400000000000001</v>
      </c>
      <c r="F76" s="46">
        <v>0.21099999999999999</v>
      </c>
      <c r="G76" s="46">
        <v>0.20499999999999999</v>
      </c>
      <c r="H76" s="46">
        <v>0.2</v>
      </c>
      <c r="I76" s="46">
        <v>0.19400000000000001</v>
      </c>
    </row>
    <row r="77" spans="1:9" x14ac:dyDescent="0.2">
      <c r="A77" s="44">
        <v>50</v>
      </c>
      <c r="B77" s="46">
        <v>0.20707441860465114</v>
      </c>
      <c r="C77" s="46">
        <v>0.20100000000000001</v>
      </c>
      <c r="D77" s="46">
        <v>0.19500000000000001</v>
      </c>
      <c r="E77" s="46">
        <v>0.19</v>
      </c>
      <c r="F77" s="46">
        <v>0.20707441860465114</v>
      </c>
      <c r="G77" s="46">
        <v>0.20100000000000001</v>
      </c>
      <c r="H77" s="46">
        <v>0.19500000000000001</v>
      </c>
      <c r="I77" s="46">
        <v>0.19</v>
      </c>
    </row>
  </sheetData>
  <sheetProtection algorithmName="SHA-512" hashValue="/hzKr371U8MGzu77nrdAf8HZH7pJihFVa69mDXuX/SCo44gOQkCPd8OQobhzhH6ijLkVVBThTKR5+YiHBlFJnw==" saltValue="WB96YfWHHxqVVP8UkRSZNQ==" spinCount="100000" sheet="1" objects="1" scenarios="1"/>
  <conditionalFormatting sqref="A6:A21">
    <cfRule type="expression" dxfId="511" priority="1" stopIfTrue="1">
      <formula>MOD(ROW(),2)=0</formula>
    </cfRule>
    <cfRule type="expression" dxfId="510" priority="2" stopIfTrue="1">
      <formula>MOD(ROW(),2)&lt;&gt;0</formula>
    </cfRule>
  </conditionalFormatting>
  <conditionalFormatting sqref="A26:A77">
    <cfRule type="expression" dxfId="509" priority="5" stopIfTrue="1">
      <formula>MOD(ROW(),2)=0</formula>
    </cfRule>
    <cfRule type="expression" dxfId="508" priority="6" stopIfTrue="1">
      <formula>MOD(ROW(),2)&lt;&gt;0</formula>
    </cfRule>
  </conditionalFormatting>
  <conditionalFormatting sqref="B6:I21">
    <cfRule type="expression" dxfId="507" priority="3" stopIfTrue="1">
      <formula>MOD(ROW(),2)=0</formula>
    </cfRule>
    <cfRule type="expression" dxfId="506" priority="4" stopIfTrue="1">
      <formula>MOD(ROW(),2)&lt;&gt;0</formula>
    </cfRule>
  </conditionalFormatting>
  <conditionalFormatting sqref="B26:I77">
    <cfRule type="expression" dxfId="505" priority="7" stopIfTrue="1">
      <formula>MOD(ROW(),2)=0</formula>
    </cfRule>
    <cfRule type="expression" dxfId="504" priority="8" stopIfTrue="1">
      <formula>MOD(ROW(),2)&lt;&gt;0</formula>
    </cfRule>
  </conditionalFormatting>
  <pageMargins left="0.7" right="0.7" top="0.75" bottom="0.75" header="0.3" footer="0.3"/>
  <tableParts count="1">
    <tablePart r:id="rId1"/>
  </tablePart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40B9D-75EE-4C21-8721-0D7AF96D9F2D}">
  <sheetPr codeName="Sheet68"/>
  <dimension ref="A1:B42"/>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Scheme pays AA LRF - x-611</v>
      </c>
    </row>
    <row r="6" spans="1:2" x14ac:dyDescent="0.2">
      <c r="A6" s="41" t="s">
        <v>540</v>
      </c>
      <c r="B6" s="49" t="s">
        <v>541</v>
      </c>
    </row>
    <row r="7" spans="1:2" ht="25.5" x14ac:dyDescent="0.2">
      <c r="A7" s="41" t="s">
        <v>542</v>
      </c>
      <c r="B7" s="49" t="s">
        <v>31</v>
      </c>
    </row>
    <row r="8" spans="1:2" x14ac:dyDescent="0.2">
      <c r="A8" s="41" t="s">
        <v>112</v>
      </c>
      <c r="B8" s="49" t="s">
        <v>125</v>
      </c>
    </row>
    <row r="9" spans="1:2" x14ac:dyDescent="0.2">
      <c r="A9" s="41" t="s">
        <v>113</v>
      </c>
      <c r="B9" s="49" t="s">
        <v>335</v>
      </c>
    </row>
    <row r="10" spans="1:2" ht="25.5" x14ac:dyDescent="0.2">
      <c r="A10" s="41" t="s">
        <v>6</v>
      </c>
      <c r="B10" s="49" t="s">
        <v>348</v>
      </c>
    </row>
    <row r="11" spans="1:2" x14ac:dyDescent="0.2">
      <c r="A11" s="41" t="s">
        <v>114</v>
      </c>
      <c r="B11" s="49" t="s">
        <v>165</v>
      </c>
    </row>
    <row r="12" spans="1:2" x14ac:dyDescent="0.2">
      <c r="A12" s="41" t="s">
        <v>115</v>
      </c>
      <c r="B12" s="49" t="s">
        <v>337</v>
      </c>
    </row>
    <row r="13" spans="1:2" x14ac:dyDescent="0.2">
      <c r="A13" s="41" t="s">
        <v>543</v>
      </c>
      <c r="B13" s="49">
        <v>0</v>
      </c>
    </row>
    <row r="14" spans="1:2" x14ac:dyDescent="0.2">
      <c r="A14" s="41" t="s">
        <v>117</v>
      </c>
      <c r="B14" s="49">
        <v>611</v>
      </c>
    </row>
    <row r="15" spans="1:2" x14ac:dyDescent="0.2">
      <c r="A15" s="41" t="s">
        <v>544</v>
      </c>
      <c r="B15" s="49" t="s">
        <v>349</v>
      </c>
    </row>
    <row r="16" spans="1:2" x14ac:dyDescent="0.2">
      <c r="A16" s="41" t="s">
        <v>119</v>
      </c>
      <c r="B16" s="49" t="s">
        <v>339</v>
      </c>
    </row>
    <row r="17" spans="1:2" x14ac:dyDescent="0.2">
      <c r="A17" s="42" t="s">
        <v>545</v>
      </c>
      <c r="B17" s="49"/>
    </row>
    <row r="18" spans="1:2" x14ac:dyDescent="0.2">
      <c r="A18" s="41" t="s">
        <v>121</v>
      </c>
      <c r="B18" s="50">
        <v>45071</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x14ac:dyDescent="0.2">
      <c r="A26" s="54" t="s">
        <v>688</v>
      </c>
      <c r="B26" s="54" t="s">
        <v>564</v>
      </c>
    </row>
    <row r="27" spans="1:2" x14ac:dyDescent="0.2">
      <c r="A27" s="44">
        <v>0</v>
      </c>
      <c r="B27" s="46">
        <v>1</v>
      </c>
    </row>
    <row r="28" spans="1:2" x14ac:dyDescent="0.2">
      <c r="A28" s="44">
        <v>1</v>
      </c>
      <c r="B28" s="46">
        <v>1.0549999999999999</v>
      </c>
    </row>
    <row r="29" spans="1:2" x14ac:dyDescent="0.2">
      <c r="A29" s="44">
        <v>2</v>
      </c>
      <c r="B29" s="46">
        <v>1.115</v>
      </c>
    </row>
    <row r="30" spans="1:2" x14ac:dyDescent="0.2">
      <c r="A30" s="44">
        <v>3</v>
      </c>
      <c r="B30" s="46">
        <v>1.18</v>
      </c>
    </row>
    <row r="31" spans="1:2" x14ac:dyDescent="0.2">
      <c r="A31" s="44">
        <v>4</v>
      </c>
      <c r="B31" s="46">
        <v>1.252</v>
      </c>
    </row>
    <row r="32" spans="1:2" x14ac:dyDescent="0.2">
      <c r="A32" s="44">
        <v>5</v>
      </c>
      <c r="B32" s="46">
        <v>1.3320000000000001</v>
      </c>
    </row>
    <row r="33" spans="1:2" x14ac:dyDescent="0.2">
      <c r="A33" s="44">
        <v>6</v>
      </c>
      <c r="B33" s="46">
        <v>1.419</v>
      </c>
    </row>
    <row r="34" spans="1:2" x14ac:dyDescent="0.2">
      <c r="A34" s="44">
        <v>7</v>
      </c>
      <c r="B34" s="46">
        <v>1.516</v>
      </c>
    </row>
    <row r="35" spans="1:2" x14ac:dyDescent="0.2">
      <c r="A35" s="44">
        <v>8</v>
      </c>
      <c r="B35" s="46">
        <v>1.6220000000000001</v>
      </c>
    </row>
    <row r="36" spans="1:2" x14ac:dyDescent="0.2">
      <c r="A36" s="44">
        <v>9</v>
      </c>
      <c r="B36" s="46">
        <v>1.738</v>
      </c>
    </row>
    <row r="37" spans="1:2" x14ac:dyDescent="0.2">
      <c r="A37" s="44">
        <v>10</v>
      </c>
      <c r="B37" s="46">
        <v>1.867</v>
      </c>
    </row>
    <row r="38" spans="1:2" x14ac:dyDescent="0.2">
      <c r="A38" s="44">
        <v>11</v>
      </c>
      <c r="B38" s="46">
        <v>2.0089999999999999</v>
      </c>
    </row>
    <row r="39" spans="1:2" x14ac:dyDescent="0.2">
      <c r="A39" s="44">
        <v>12</v>
      </c>
      <c r="B39" s="46">
        <v>2.1659999999999999</v>
      </c>
    </row>
    <row r="40" spans="1:2" x14ac:dyDescent="0.2">
      <c r="A40" s="44">
        <v>13</v>
      </c>
      <c r="B40" s="46">
        <v>2.3380000000000001</v>
      </c>
    </row>
    <row r="41" spans="1:2" x14ac:dyDescent="0.2">
      <c r="A41" s="44">
        <v>14</v>
      </c>
      <c r="B41" s="46">
        <v>2.5289999999999999</v>
      </c>
    </row>
    <row r="42" spans="1:2" x14ac:dyDescent="0.2">
      <c r="A42" s="44">
        <v>15</v>
      </c>
      <c r="B42" s="46">
        <v>2.7389999999999999</v>
      </c>
    </row>
  </sheetData>
  <sheetProtection algorithmName="SHA-512" hashValue="mxc20k6l8YfqB2ocelsS6MdGSrCxKhnZh2Yx7Hz12rOJRyk61MZY045XGq4MVjLNW1nPkeWibpH92JDQeZZbsA==" saltValue="QH9gTVn27i2hq1zpmwkbIg==" spinCount="100000" sheet="1" objects="1" scenarios="1"/>
  <conditionalFormatting sqref="A6:A21">
    <cfRule type="expression" dxfId="503" priority="1" stopIfTrue="1">
      <formula>MOD(ROW(),2)=0</formula>
    </cfRule>
    <cfRule type="expression" dxfId="502" priority="2" stopIfTrue="1">
      <formula>MOD(ROW(),2)&lt;&gt;0</formula>
    </cfRule>
  </conditionalFormatting>
  <conditionalFormatting sqref="A26:A42">
    <cfRule type="expression" dxfId="501" priority="5" stopIfTrue="1">
      <formula>MOD(ROW(),2)=0</formula>
    </cfRule>
    <cfRule type="expression" dxfId="500" priority="6" stopIfTrue="1">
      <formula>MOD(ROW(),2)&lt;&gt;0</formula>
    </cfRule>
  </conditionalFormatting>
  <conditionalFormatting sqref="B6:B21">
    <cfRule type="expression" dxfId="499" priority="3" stopIfTrue="1">
      <formula>MOD(ROW(),2)=0</formula>
    </cfRule>
    <cfRule type="expression" dxfId="498" priority="4" stopIfTrue="1">
      <formula>MOD(ROW(),2)&lt;&gt;0</formula>
    </cfRule>
  </conditionalFormatting>
  <conditionalFormatting sqref="B26:B42">
    <cfRule type="expression" dxfId="497" priority="7" stopIfTrue="1">
      <formula>MOD(ROW(),2)=0</formula>
    </cfRule>
    <cfRule type="expression" dxfId="496" priority="8" stopIfTrue="1">
      <formula>MOD(ROW(),2)&lt;&gt;0</formula>
    </cfRule>
  </conditionalFormatting>
  <pageMargins left="0.7" right="0.7" top="0.75" bottom="0.75" header="0.3" footer="0.3"/>
  <tableParts count="1">
    <tablePart r:id="rId1"/>
  </tablePart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4CEE9-36FA-47FA-93DC-70083CB62C1B}">
  <sheetPr codeName="Sheet69"/>
  <dimension ref="A1:C26"/>
  <sheetViews>
    <sheetView showGridLines="0" workbookViewId="0">
      <selection activeCell="A6" sqref="A6"/>
    </sheetView>
  </sheetViews>
  <sheetFormatPr defaultRowHeight="12.75" x14ac:dyDescent="0.2"/>
  <cols>
    <col min="1" max="1" width="30.5703125" customWidth="1"/>
    <col min="2" max="2" width="40.7109375" customWidth="1"/>
  </cols>
  <sheetData>
    <row r="1" spans="1:3" s="1" customFormat="1" ht="20.25" x14ac:dyDescent="0.3">
      <c r="A1" s="2" t="s">
        <v>0</v>
      </c>
    </row>
    <row r="2" spans="1:3" s="1" customFormat="1" ht="15.75" x14ac:dyDescent="0.25">
      <c r="A2" s="30" t="s">
        <v>1</v>
      </c>
      <c r="B2" s="3" t="str">
        <f>wb_title</f>
        <v>PCSPS_EW - Consolidated Factor Spreadsheet</v>
      </c>
    </row>
    <row r="3" spans="1:3" s="1" customFormat="1" ht="15.75" x14ac:dyDescent="0.25">
      <c r="A3" s="30" t="s">
        <v>2</v>
      </c>
      <c r="B3" s="3" t="str">
        <f>TABLE_FACTOR_TYPE_1 &amp; " - x-" &amp; TABLE_SERIES_NUMBER_1</f>
        <v>Scheme pays LTA - x-612</v>
      </c>
    </row>
    <row r="6" spans="1:3" x14ac:dyDescent="0.2">
      <c r="A6" s="41" t="s">
        <v>540</v>
      </c>
      <c r="B6" s="49" t="s">
        <v>541</v>
      </c>
      <c r="C6" s="58"/>
    </row>
    <row r="7" spans="1:3" x14ac:dyDescent="0.2">
      <c r="A7" s="41" t="s">
        <v>111</v>
      </c>
      <c r="B7" s="49" t="s">
        <v>31</v>
      </c>
      <c r="C7" s="59"/>
    </row>
    <row r="8" spans="1:3" x14ac:dyDescent="0.2">
      <c r="A8" s="41" t="s">
        <v>695</v>
      </c>
      <c r="B8" s="49" t="s">
        <v>125</v>
      </c>
      <c r="C8" s="59"/>
    </row>
    <row r="9" spans="1:3" x14ac:dyDescent="0.2">
      <c r="A9" s="41" t="s">
        <v>113</v>
      </c>
      <c r="B9" s="49" t="s">
        <v>350</v>
      </c>
      <c r="C9" s="59"/>
    </row>
    <row r="10" spans="1:3" ht="25.5" x14ac:dyDescent="0.2">
      <c r="A10" s="41" t="s">
        <v>6</v>
      </c>
      <c r="B10" s="49" t="s">
        <v>351</v>
      </c>
      <c r="C10" s="59"/>
    </row>
    <row r="11" spans="1:3" x14ac:dyDescent="0.2">
      <c r="A11" s="41" t="s">
        <v>114</v>
      </c>
      <c r="B11" s="49" t="s">
        <v>128</v>
      </c>
      <c r="C11" s="59"/>
    </row>
    <row r="12" spans="1:3" x14ac:dyDescent="0.2">
      <c r="A12" s="41" t="s">
        <v>115</v>
      </c>
      <c r="B12" s="49" t="s">
        <v>174</v>
      </c>
      <c r="C12" s="59"/>
    </row>
    <row r="13" spans="1:3" x14ac:dyDescent="0.2">
      <c r="A13" s="41" t="s">
        <v>696</v>
      </c>
      <c r="B13" s="49">
        <v>0</v>
      </c>
      <c r="C13" s="59"/>
    </row>
    <row r="14" spans="1:3" x14ac:dyDescent="0.2">
      <c r="A14" s="41" t="s">
        <v>117</v>
      </c>
      <c r="B14" s="49">
        <v>612</v>
      </c>
      <c r="C14" s="59"/>
    </row>
    <row r="15" spans="1:3" x14ac:dyDescent="0.2">
      <c r="A15" s="41" t="s">
        <v>544</v>
      </c>
      <c r="B15" s="49" t="s">
        <v>352</v>
      </c>
      <c r="C15" s="59"/>
    </row>
    <row r="16" spans="1:3" x14ac:dyDescent="0.2">
      <c r="A16" s="41" t="s">
        <v>697</v>
      </c>
      <c r="B16" s="49" t="s">
        <v>353</v>
      </c>
      <c r="C16" s="59"/>
    </row>
    <row r="17" spans="1:3" x14ac:dyDescent="0.2">
      <c r="A17" s="42" t="s">
        <v>120</v>
      </c>
      <c r="B17" s="49"/>
      <c r="C17" s="59"/>
    </row>
    <row r="18" spans="1:3" x14ac:dyDescent="0.2">
      <c r="A18" s="41" t="s">
        <v>121</v>
      </c>
      <c r="B18" s="50">
        <v>45071</v>
      </c>
      <c r="C18" s="59"/>
    </row>
    <row r="19" spans="1:3" x14ac:dyDescent="0.2">
      <c r="A19" s="41" t="s">
        <v>122</v>
      </c>
      <c r="B19" s="49"/>
      <c r="C19" s="59"/>
    </row>
    <row r="20" spans="1:3" x14ac:dyDescent="0.2">
      <c r="A20" s="41" t="s">
        <v>123</v>
      </c>
      <c r="B20" s="49" t="s">
        <v>354</v>
      </c>
      <c r="C20" s="59"/>
    </row>
    <row r="21" spans="1:3" x14ac:dyDescent="0.2">
      <c r="A21" s="41" t="s">
        <v>546</v>
      </c>
      <c r="B21" s="49" t="s">
        <v>46</v>
      </c>
      <c r="C21" s="59"/>
    </row>
    <row r="23" spans="1:3" x14ac:dyDescent="0.2">
      <c r="A23" s="23" t="str">
        <f>HYPERLINK("#'Factor List'!A1", "Back to Factor List")</f>
        <v>Back to Factor List</v>
      </c>
      <c r="B23" s="23" t="str">
        <f>HYPERLINK("#'Assumptions'!A1", "Assumptions")</f>
        <v>Assumptions</v>
      </c>
    </row>
    <row r="26" spans="1:3" s="55" customFormat="1" x14ac:dyDescent="0.2"/>
  </sheetData>
  <sheetProtection algorithmName="SHA-512" hashValue="cHRZUuJGya1Nirwhmhf65nuWmLs9tzhAU3wmYmjfYnC77P/HuGymJfd67CgVEscg1/TBfM0U1dfNrzp2Ly/4dA==" saltValue="ug8yr9D3fSWuuEW4CFIdFA==" spinCount="100000" sheet="1" objects="1" scenarios="1"/>
  <conditionalFormatting sqref="A6:A21">
    <cfRule type="expression" dxfId="495" priority="1" stopIfTrue="1">
      <formula>MOD(ROW(),2)=0</formula>
    </cfRule>
    <cfRule type="expression" dxfId="494" priority="2" stopIfTrue="1">
      <formula>MOD(ROW(),2)&lt;&gt;0</formula>
    </cfRule>
  </conditionalFormatting>
  <conditionalFormatting sqref="B6:B21">
    <cfRule type="expression" dxfId="493" priority="3" stopIfTrue="1">
      <formula>MOD(ROW(),2)=0</formula>
    </cfRule>
    <cfRule type="expression" dxfId="492" priority="4" stopIfTrue="1">
      <formula>MOD(ROW(),2)&lt;&gt;0</formula>
    </cfRule>
  </conditionalFormatting>
  <conditionalFormatting sqref="C6:C21">
    <cfRule type="expression" dxfId="491" priority="7" stopIfTrue="1">
      <formula>MOD(ROW(),2)=0</formula>
    </cfRule>
    <cfRule type="expression" dxfId="490" priority="8" stopIfTrue="1">
      <formula>MOD(ROW(),2)&lt;&gt;0</formula>
    </cfRule>
  </conditionalFormatting>
  <pageMargins left="0.7" right="0.7" top="0.75" bottom="0.75" header="0.3" footer="0.3"/>
  <tableParts count="1">
    <tablePart r:id="rId1"/>
  </tablePart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5B73F3-8557-4598-A16A-EBDF8614C23D}">
  <sheetPr codeName="Sheet70"/>
  <dimension ref="A1:C26"/>
  <sheetViews>
    <sheetView showGridLines="0" workbookViewId="0">
      <selection activeCell="A6" sqref="A6"/>
    </sheetView>
  </sheetViews>
  <sheetFormatPr defaultRowHeight="12.75" x14ac:dyDescent="0.2"/>
  <cols>
    <col min="1" max="1" width="30.5703125" customWidth="1"/>
    <col min="2" max="2" width="40.7109375" customWidth="1"/>
  </cols>
  <sheetData>
    <row r="1" spans="1:3" s="1" customFormat="1" ht="20.25" x14ac:dyDescent="0.3">
      <c r="A1" s="2" t="s">
        <v>0</v>
      </c>
    </row>
    <row r="2" spans="1:3" s="1" customFormat="1" ht="15.75" x14ac:dyDescent="0.25">
      <c r="A2" s="30" t="s">
        <v>1</v>
      </c>
      <c r="B2" s="3" t="str">
        <f>wb_title</f>
        <v>PCSPS_EW - Consolidated Factor Spreadsheet</v>
      </c>
    </row>
    <row r="3" spans="1:3" s="1" customFormat="1" ht="15.75" x14ac:dyDescent="0.25">
      <c r="A3" s="30" t="s">
        <v>2</v>
      </c>
      <c r="B3" s="3" t="str">
        <f>TABLE_FACTOR_TYPE_1 &amp; " - x-" &amp; TABLE_SERIES_NUMBER_1</f>
        <v>Scheme pays LTA - x-613</v>
      </c>
    </row>
    <row r="6" spans="1:3" x14ac:dyDescent="0.2">
      <c r="A6" s="41" t="s">
        <v>540</v>
      </c>
      <c r="B6" s="49" t="s">
        <v>541</v>
      </c>
      <c r="C6" s="58"/>
    </row>
    <row r="7" spans="1:3" x14ac:dyDescent="0.2">
      <c r="A7" s="41" t="s">
        <v>111</v>
      </c>
      <c r="B7" s="49" t="s">
        <v>31</v>
      </c>
      <c r="C7" s="59"/>
    </row>
    <row r="8" spans="1:3" x14ac:dyDescent="0.2">
      <c r="A8" s="41" t="s">
        <v>695</v>
      </c>
      <c r="B8" s="49" t="s">
        <v>125</v>
      </c>
      <c r="C8" s="59"/>
    </row>
    <row r="9" spans="1:3" x14ac:dyDescent="0.2">
      <c r="A9" s="41" t="s">
        <v>113</v>
      </c>
      <c r="B9" s="49" t="s">
        <v>350</v>
      </c>
      <c r="C9" s="59"/>
    </row>
    <row r="10" spans="1:3" ht="25.5" x14ac:dyDescent="0.2">
      <c r="A10" s="41" t="s">
        <v>6</v>
      </c>
      <c r="B10" s="49" t="s">
        <v>355</v>
      </c>
      <c r="C10" s="59"/>
    </row>
    <row r="11" spans="1:3" x14ac:dyDescent="0.2">
      <c r="A11" s="41" t="s">
        <v>114</v>
      </c>
      <c r="B11" s="49" t="s">
        <v>128</v>
      </c>
      <c r="C11" s="59"/>
    </row>
    <row r="12" spans="1:3" x14ac:dyDescent="0.2">
      <c r="A12" s="41" t="s">
        <v>115</v>
      </c>
      <c r="B12" s="49" t="s">
        <v>174</v>
      </c>
      <c r="C12" s="59"/>
    </row>
    <row r="13" spans="1:3" x14ac:dyDescent="0.2">
      <c r="A13" s="41" t="s">
        <v>696</v>
      </c>
      <c r="B13" s="49">
        <v>0</v>
      </c>
      <c r="C13" s="59"/>
    </row>
    <row r="14" spans="1:3" x14ac:dyDescent="0.2">
      <c r="A14" s="41" t="s">
        <v>117</v>
      </c>
      <c r="B14" s="49">
        <v>613</v>
      </c>
      <c r="C14" s="59"/>
    </row>
    <row r="15" spans="1:3" x14ac:dyDescent="0.2">
      <c r="A15" s="41" t="s">
        <v>544</v>
      </c>
      <c r="B15" s="49" t="s">
        <v>356</v>
      </c>
      <c r="C15" s="59"/>
    </row>
    <row r="16" spans="1:3" x14ac:dyDescent="0.2">
      <c r="A16" s="41" t="s">
        <v>697</v>
      </c>
      <c r="B16" s="49" t="s">
        <v>357</v>
      </c>
      <c r="C16" s="59"/>
    </row>
    <row r="17" spans="1:3" x14ac:dyDescent="0.2">
      <c r="A17" s="42" t="s">
        <v>120</v>
      </c>
      <c r="B17" s="49"/>
      <c r="C17" s="59"/>
    </row>
    <row r="18" spans="1:3" x14ac:dyDescent="0.2">
      <c r="A18" s="41" t="s">
        <v>121</v>
      </c>
      <c r="B18" s="50">
        <v>45071</v>
      </c>
      <c r="C18" s="59"/>
    </row>
    <row r="19" spans="1:3" x14ac:dyDescent="0.2">
      <c r="A19" s="41" t="s">
        <v>122</v>
      </c>
      <c r="B19" s="49"/>
      <c r="C19" s="59"/>
    </row>
    <row r="20" spans="1:3" x14ac:dyDescent="0.2">
      <c r="A20" s="41" t="s">
        <v>123</v>
      </c>
      <c r="B20" s="49" t="s">
        <v>354</v>
      </c>
      <c r="C20" s="59"/>
    </row>
    <row r="21" spans="1:3" x14ac:dyDescent="0.2">
      <c r="A21" s="41" t="s">
        <v>546</v>
      </c>
      <c r="B21" s="49" t="s">
        <v>46</v>
      </c>
      <c r="C21" s="59"/>
    </row>
    <row r="23" spans="1:3" x14ac:dyDescent="0.2">
      <c r="A23" s="23" t="str">
        <f>HYPERLINK("#'Factor List'!A1", "Back to Factor List")</f>
        <v>Back to Factor List</v>
      </c>
      <c r="B23" s="23" t="str">
        <f>HYPERLINK("#'Assumptions'!A1", "Assumptions")</f>
        <v>Assumptions</v>
      </c>
    </row>
    <row r="26" spans="1:3" s="55" customFormat="1" x14ac:dyDescent="0.2"/>
  </sheetData>
  <sheetProtection algorithmName="SHA-512" hashValue="j/hNxp7gZdNOLZVW7O6DT43+dA6sAJaGOmjP3aIQvrEye9uHSDCJ3/M21t8bbBFcFQUkgjvMbLjCz7XrAO5shw==" saltValue="SVJptrtSumoJot7H0p0U/A==" spinCount="100000" sheet="1" objects="1" scenarios="1"/>
  <conditionalFormatting sqref="A6:A21">
    <cfRule type="expression" dxfId="489" priority="1" stopIfTrue="1">
      <formula>MOD(ROW(),2)=0</formula>
    </cfRule>
    <cfRule type="expression" dxfId="488" priority="2" stopIfTrue="1">
      <formula>MOD(ROW(),2)&lt;&gt;0</formula>
    </cfRule>
  </conditionalFormatting>
  <conditionalFormatting sqref="B6:B21">
    <cfRule type="expression" dxfId="487" priority="3" stopIfTrue="1">
      <formula>MOD(ROW(),2)=0</formula>
    </cfRule>
    <cfRule type="expression" dxfId="486" priority="4" stopIfTrue="1">
      <formula>MOD(ROW(),2)&lt;&gt;0</formula>
    </cfRule>
  </conditionalFormatting>
  <conditionalFormatting sqref="C6:C21">
    <cfRule type="expression" dxfId="485" priority="5" stopIfTrue="1">
      <formula>MOD(ROW(),2)=0</formula>
    </cfRule>
    <cfRule type="expression" dxfId="484" priority="6" stopIfTrue="1">
      <formula>MOD(ROW(),2)&lt;&gt;0</formula>
    </cfRule>
  </conditionalFormatting>
  <pageMargins left="0.7" right="0.7" top="0.75" bottom="0.75" header="0.3" footer="0.3"/>
  <tableParts count="1">
    <tablePart r:id="rId1"/>
  </tablePart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3758A-7AA7-4747-BEA1-95EF95EA68C2}">
  <sheetPr codeName="Sheet71"/>
  <dimension ref="A1:C26"/>
  <sheetViews>
    <sheetView showGridLines="0" workbookViewId="0">
      <selection activeCell="A6" sqref="A6"/>
    </sheetView>
  </sheetViews>
  <sheetFormatPr defaultRowHeight="12.75" x14ac:dyDescent="0.2"/>
  <cols>
    <col min="1" max="1" width="30.5703125" customWidth="1"/>
    <col min="2" max="2" width="40.7109375" customWidth="1"/>
  </cols>
  <sheetData>
    <row r="1" spans="1:3" s="1" customFormat="1" ht="20.25" x14ac:dyDescent="0.3">
      <c r="A1" s="2" t="s">
        <v>0</v>
      </c>
    </row>
    <row r="2" spans="1:3" s="1" customFormat="1" ht="15.75" x14ac:dyDescent="0.25">
      <c r="A2" s="30" t="s">
        <v>1</v>
      </c>
      <c r="B2" s="3" t="str">
        <f>wb_title</f>
        <v>PCSPS_EW - Consolidated Factor Spreadsheet</v>
      </c>
    </row>
    <row r="3" spans="1:3" s="1" customFormat="1" ht="15.75" x14ac:dyDescent="0.25">
      <c r="A3" s="30" t="s">
        <v>2</v>
      </c>
      <c r="B3" s="3" t="str">
        <f>TABLE_FACTOR_TYPE_1 &amp; " - x-" &amp; TABLE_SERIES_NUMBER_1</f>
        <v>Scheme pays LTA - x-614</v>
      </c>
    </row>
    <row r="6" spans="1:3" x14ac:dyDescent="0.2">
      <c r="A6" s="41" t="s">
        <v>540</v>
      </c>
      <c r="B6" s="49" t="s">
        <v>541</v>
      </c>
      <c r="C6" s="58"/>
    </row>
    <row r="7" spans="1:3" x14ac:dyDescent="0.2">
      <c r="A7" s="41" t="s">
        <v>111</v>
      </c>
      <c r="B7" s="49" t="s">
        <v>32</v>
      </c>
      <c r="C7" s="59"/>
    </row>
    <row r="8" spans="1:3" x14ac:dyDescent="0.2">
      <c r="A8" s="41" t="s">
        <v>695</v>
      </c>
      <c r="B8" s="49" t="s">
        <v>197</v>
      </c>
      <c r="C8" s="59"/>
    </row>
    <row r="9" spans="1:3" x14ac:dyDescent="0.2">
      <c r="A9" s="41" t="s">
        <v>113</v>
      </c>
      <c r="B9" s="49" t="s">
        <v>350</v>
      </c>
      <c r="C9" s="59"/>
    </row>
    <row r="10" spans="1:3" ht="25.5" x14ac:dyDescent="0.2">
      <c r="A10" s="41" t="s">
        <v>6</v>
      </c>
      <c r="B10" s="49" t="s">
        <v>358</v>
      </c>
      <c r="C10" s="59"/>
    </row>
    <row r="11" spans="1:3" x14ac:dyDescent="0.2">
      <c r="A11" s="41" t="s">
        <v>114</v>
      </c>
      <c r="B11" s="49" t="s">
        <v>128</v>
      </c>
      <c r="C11" s="59"/>
    </row>
    <row r="12" spans="1:3" x14ac:dyDescent="0.2">
      <c r="A12" s="41" t="s">
        <v>115</v>
      </c>
      <c r="B12" s="49" t="s">
        <v>174</v>
      </c>
      <c r="C12" s="59"/>
    </row>
    <row r="13" spans="1:3" x14ac:dyDescent="0.2">
      <c r="A13" s="41" t="s">
        <v>696</v>
      </c>
      <c r="B13" s="49">
        <v>1</v>
      </c>
      <c r="C13" s="59"/>
    </row>
    <row r="14" spans="1:3" x14ac:dyDescent="0.2">
      <c r="A14" s="41" t="s">
        <v>117</v>
      </c>
      <c r="B14" s="49">
        <v>614</v>
      </c>
      <c r="C14" s="59"/>
    </row>
    <row r="15" spans="1:3" x14ac:dyDescent="0.2">
      <c r="A15" s="41" t="s">
        <v>544</v>
      </c>
      <c r="B15" s="49" t="s">
        <v>359</v>
      </c>
      <c r="C15" s="59"/>
    </row>
    <row r="16" spans="1:3" x14ac:dyDescent="0.2">
      <c r="A16" s="41" t="s">
        <v>697</v>
      </c>
      <c r="B16" s="49" t="s">
        <v>360</v>
      </c>
      <c r="C16" s="59"/>
    </row>
    <row r="17" spans="1:3" x14ac:dyDescent="0.2">
      <c r="A17" s="42" t="s">
        <v>120</v>
      </c>
      <c r="B17" s="49"/>
      <c r="C17" s="59"/>
    </row>
    <row r="18" spans="1:3" x14ac:dyDescent="0.2">
      <c r="A18" s="41" t="s">
        <v>121</v>
      </c>
      <c r="B18" s="50">
        <v>45071</v>
      </c>
      <c r="C18" s="59"/>
    </row>
    <row r="19" spans="1:3" x14ac:dyDescent="0.2">
      <c r="A19" s="41" t="s">
        <v>122</v>
      </c>
      <c r="B19" s="49"/>
      <c r="C19" s="59"/>
    </row>
    <row r="20" spans="1:3" x14ac:dyDescent="0.2">
      <c r="A20" s="41" t="s">
        <v>123</v>
      </c>
      <c r="B20" s="49" t="s">
        <v>354</v>
      </c>
      <c r="C20" s="59"/>
    </row>
    <row r="21" spans="1:3" x14ac:dyDescent="0.2">
      <c r="A21" s="41" t="s">
        <v>546</v>
      </c>
      <c r="B21" s="49" t="s">
        <v>46</v>
      </c>
      <c r="C21" s="59"/>
    </row>
    <row r="23" spans="1:3" x14ac:dyDescent="0.2">
      <c r="A23" s="23" t="str">
        <f>HYPERLINK("#'Factor List'!A1", "Back to Factor List")</f>
        <v>Back to Factor List</v>
      </c>
      <c r="B23" s="23" t="str">
        <f>HYPERLINK("#'Assumptions'!A1", "Assumptions")</f>
        <v>Assumptions</v>
      </c>
    </row>
    <row r="26" spans="1:3" s="55" customFormat="1" x14ac:dyDescent="0.2"/>
  </sheetData>
  <sheetProtection algorithmName="SHA-512" hashValue="FTASt07nJ1u06JrafKQXWc8FuDjJBzDGjtduJ2IvvudjPd/S4Weh7Gd4wt4zpHH52uuK7/ZLthGOmUWH8eD2xA==" saltValue="QtED/3k7BnIl4ChzJtFzsg==" spinCount="100000" sheet="1" objects="1" scenarios="1"/>
  <conditionalFormatting sqref="A6:A21">
    <cfRule type="expression" dxfId="483" priority="1" stopIfTrue="1">
      <formula>MOD(ROW(),2)=0</formula>
    </cfRule>
    <cfRule type="expression" dxfId="482" priority="2" stopIfTrue="1">
      <formula>MOD(ROW(),2)&lt;&gt;0</formula>
    </cfRule>
  </conditionalFormatting>
  <conditionalFormatting sqref="B6:B21">
    <cfRule type="expression" dxfId="481" priority="3" stopIfTrue="1">
      <formula>MOD(ROW(),2)=0</formula>
    </cfRule>
    <cfRule type="expression" dxfId="480" priority="4" stopIfTrue="1">
      <formula>MOD(ROW(),2)&lt;&gt;0</formula>
    </cfRule>
  </conditionalFormatting>
  <conditionalFormatting sqref="C6:C21">
    <cfRule type="expression" dxfId="479" priority="5" stopIfTrue="1">
      <formula>MOD(ROW(),2)=0</formula>
    </cfRule>
    <cfRule type="expression" dxfId="478" priority="6" stopIfTrue="1">
      <formula>MOD(ROW(),2)&lt;&gt;0</formula>
    </cfRule>
  </conditionalFormatting>
  <pageMargins left="0.7" right="0.7" top="0.75" bottom="0.75" header="0.3" footer="0.3"/>
  <tableParts count="1">
    <tablePart r:id="rId1"/>
  </tablePart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053CD-B253-4A35-A36C-187B015DDEDB}">
  <sheetPr codeName="Sheet72"/>
  <dimension ref="A1:C26"/>
  <sheetViews>
    <sheetView showGridLines="0" workbookViewId="0">
      <selection activeCell="A6" sqref="A6"/>
    </sheetView>
  </sheetViews>
  <sheetFormatPr defaultRowHeight="12.75" x14ac:dyDescent="0.2"/>
  <cols>
    <col min="1" max="1" width="30.5703125" customWidth="1"/>
    <col min="2" max="2" width="40.7109375" customWidth="1"/>
  </cols>
  <sheetData>
    <row r="1" spans="1:3" s="1" customFormat="1" ht="20.25" x14ac:dyDescent="0.3">
      <c r="A1" s="2" t="s">
        <v>0</v>
      </c>
    </row>
    <row r="2" spans="1:3" s="1" customFormat="1" ht="15.75" x14ac:dyDescent="0.25">
      <c r="A2" s="30" t="s">
        <v>1</v>
      </c>
      <c r="B2" s="3" t="str">
        <f>wb_title</f>
        <v>PCSPS_EW - Consolidated Factor Spreadsheet</v>
      </c>
    </row>
    <row r="3" spans="1:3" s="1" customFormat="1" ht="15.75" x14ac:dyDescent="0.25">
      <c r="A3" s="30" t="s">
        <v>2</v>
      </c>
      <c r="B3" s="3" t="str">
        <f>TABLE_FACTOR_TYPE_1 &amp; " - x-" &amp; TABLE_SERIES_NUMBER_1</f>
        <v>Scheme pays LTA - x-615</v>
      </c>
    </row>
    <row r="6" spans="1:3" x14ac:dyDescent="0.2">
      <c r="A6" s="41" t="s">
        <v>540</v>
      </c>
      <c r="B6" s="49" t="s">
        <v>541</v>
      </c>
      <c r="C6" s="58"/>
    </row>
    <row r="7" spans="1:3" x14ac:dyDescent="0.2">
      <c r="A7" s="41" t="s">
        <v>111</v>
      </c>
      <c r="B7" s="49" t="s">
        <v>32</v>
      </c>
      <c r="C7" s="59"/>
    </row>
    <row r="8" spans="1:3" x14ac:dyDescent="0.2">
      <c r="A8" s="41" t="s">
        <v>695</v>
      </c>
      <c r="B8" s="49" t="s">
        <v>197</v>
      </c>
      <c r="C8" s="59"/>
    </row>
    <row r="9" spans="1:3" x14ac:dyDescent="0.2">
      <c r="A9" s="41" t="s">
        <v>113</v>
      </c>
      <c r="B9" s="49" t="s">
        <v>350</v>
      </c>
      <c r="C9" s="59"/>
    </row>
    <row r="10" spans="1:3" ht="25.5" x14ac:dyDescent="0.2">
      <c r="A10" s="41" t="s">
        <v>6</v>
      </c>
      <c r="B10" s="49" t="s">
        <v>355</v>
      </c>
      <c r="C10" s="59"/>
    </row>
    <row r="11" spans="1:3" x14ac:dyDescent="0.2">
      <c r="A11" s="41" t="s">
        <v>114</v>
      </c>
      <c r="B11" s="49" t="s">
        <v>128</v>
      </c>
      <c r="C11" s="59"/>
    </row>
    <row r="12" spans="1:3" x14ac:dyDescent="0.2">
      <c r="A12" s="41" t="s">
        <v>115</v>
      </c>
      <c r="B12" s="49" t="s">
        <v>174</v>
      </c>
      <c r="C12" s="59"/>
    </row>
    <row r="13" spans="1:3" x14ac:dyDescent="0.2">
      <c r="A13" s="41" t="s">
        <v>696</v>
      </c>
      <c r="B13" s="49">
        <v>1</v>
      </c>
      <c r="C13" s="59"/>
    </row>
    <row r="14" spans="1:3" x14ac:dyDescent="0.2">
      <c r="A14" s="41" t="s">
        <v>117</v>
      </c>
      <c r="B14" s="49">
        <v>615</v>
      </c>
      <c r="C14" s="59"/>
    </row>
    <row r="15" spans="1:3" x14ac:dyDescent="0.2">
      <c r="A15" s="41" t="s">
        <v>544</v>
      </c>
      <c r="B15" s="49" t="s">
        <v>361</v>
      </c>
      <c r="C15" s="59"/>
    </row>
    <row r="16" spans="1:3" x14ac:dyDescent="0.2">
      <c r="A16" s="41" t="s">
        <v>697</v>
      </c>
      <c r="B16" s="49" t="s">
        <v>362</v>
      </c>
      <c r="C16" s="59"/>
    </row>
    <row r="17" spans="1:3" x14ac:dyDescent="0.2">
      <c r="A17" s="42" t="s">
        <v>120</v>
      </c>
      <c r="B17" s="49"/>
      <c r="C17" s="59"/>
    </row>
    <row r="18" spans="1:3" x14ac:dyDescent="0.2">
      <c r="A18" s="41" t="s">
        <v>121</v>
      </c>
      <c r="B18" s="50">
        <v>45071</v>
      </c>
      <c r="C18" s="59"/>
    </row>
    <row r="19" spans="1:3" x14ac:dyDescent="0.2">
      <c r="A19" s="41" t="s">
        <v>122</v>
      </c>
      <c r="B19" s="49"/>
      <c r="C19" s="59"/>
    </row>
    <row r="20" spans="1:3" x14ac:dyDescent="0.2">
      <c r="A20" s="41" t="s">
        <v>123</v>
      </c>
      <c r="B20" s="49" t="s">
        <v>354</v>
      </c>
      <c r="C20" s="59"/>
    </row>
    <row r="21" spans="1:3" x14ac:dyDescent="0.2">
      <c r="A21" s="41" t="s">
        <v>546</v>
      </c>
      <c r="B21" s="49" t="s">
        <v>46</v>
      </c>
      <c r="C21" s="59"/>
    </row>
    <row r="23" spans="1:3" x14ac:dyDescent="0.2">
      <c r="A23" s="23" t="str">
        <f>HYPERLINK("#'Factor List'!A1", "Back to Factor List")</f>
        <v>Back to Factor List</v>
      </c>
      <c r="B23" s="23" t="str">
        <f>HYPERLINK("#'Assumptions'!A1", "Assumptions")</f>
        <v>Assumptions</v>
      </c>
    </row>
    <row r="26" spans="1:3" s="55" customFormat="1" x14ac:dyDescent="0.2"/>
  </sheetData>
  <sheetProtection algorithmName="SHA-512" hashValue="L6vsMSDy6nEsAubVZtnVb1xZ0QgWpNaok8KMbXH8VvxJ0R0Ggs2dTioBej6M1kP7BcfZQpfhgaDByucc8qBUCw==" saltValue="JDijkAQTr9+lVGtr2wPhAA==" spinCount="100000" sheet="1" objects="1" scenarios="1"/>
  <conditionalFormatting sqref="A6:A21">
    <cfRule type="expression" dxfId="477" priority="1" stopIfTrue="1">
      <formula>MOD(ROW(),2)=0</formula>
    </cfRule>
    <cfRule type="expression" dxfId="476" priority="2" stopIfTrue="1">
      <formula>MOD(ROW(),2)&lt;&gt;0</formula>
    </cfRule>
  </conditionalFormatting>
  <conditionalFormatting sqref="B6:B21">
    <cfRule type="expression" dxfId="475" priority="3" stopIfTrue="1">
      <formula>MOD(ROW(),2)=0</formula>
    </cfRule>
    <cfRule type="expression" dxfId="474" priority="4" stopIfTrue="1">
      <formula>MOD(ROW(),2)&lt;&gt;0</formula>
    </cfRule>
  </conditionalFormatting>
  <conditionalFormatting sqref="C6:C21">
    <cfRule type="expression" dxfId="473" priority="5" stopIfTrue="1">
      <formula>MOD(ROW(),2)=0</formula>
    </cfRule>
    <cfRule type="expression" dxfId="472" priority="6" stopIfTrue="1">
      <formula>MOD(ROW(),2)&lt;&gt;0</formula>
    </cfRule>
  </conditionalFormatting>
  <pageMargins left="0.7" right="0.7" top="0.75" bottom="0.75" header="0.3" footer="0.3"/>
  <tableParts count="1">
    <tablePart r:id="rId1"/>
  </tablePart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45A15-3846-462C-B08B-28EF6B1F1647}">
  <sheetPr codeName="Sheet73"/>
  <dimension ref="A1:B77"/>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Scheme pays AA - x-616</v>
      </c>
    </row>
    <row r="6" spans="1:2" x14ac:dyDescent="0.2">
      <c r="A6" s="41" t="s">
        <v>540</v>
      </c>
      <c r="B6" s="49" t="s">
        <v>541</v>
      </c>
    </row>
    <row r="7" spans="1:2" ht="25.5" x14ac:dyDescent="0.2">
      <c r="A7" s="41" t="s">
        <v>542</v>
      </c>
      <c r="B7" s="49" t="s">
        <v>31</v>
      </c>
    </row>
    <row r="8" spans="1:2" x14ac:dyDescent="0.2">
      <c r="A8" s="41" t="s">
        <v>112</v>
      </c>
      <c r="B8" s="49" t="s">
        <v>125</v>
      </c>
    </row>
    <row r="9" spans="1:2" x14ac:dyDescent="0.2">
      <c r="A9" s="41" t="s">
        <v>113</v>
      </c>
      <c r="B9" s="49" t="s">
        <v>315</v>
      </c>
    </row>
    <row r="10" spans="1:2" x14ac:dyDescent="0.2">
      <c r="A10" s="41" t="s">
        <v>6</v>
      </c>
      <c r="B10" s="49" t="s">
        <v>164</v>
      </c>
    </row>
    <row r="11" spans="1:2" x14ac:dyDescent="0.2">
      <c r="A11" s="41" t="s">
        <v>114</v>
      </c>
      <c r="B11" s="49" t="s">
        <v>165</v>
      </c>
    </row>
    <row r="12" spans="1:2" ht="25.5" x14ac:dyDescent="0.2">
      <c r="A12" s="41" t="s">
        <v>115</v>
      </c>
      <c r="B12" s="49" t="s">
        <v>166</v>
      </c>
    </row>
    <row r="13" spans="1:2" x14ac:dyDescent="0.2">
      <c r="A13" s="41" t="s">
        <v>543</v>
      </c>
      <c r="B13" s="49">
        <v>0</v>
      </c>
    </row>
    <row r="14" spans="1:2" x14ac:dyDescent="0.2">
      <c r="A14" s="41" t="s">
        <v>117</v>
      </c>
      <c r="B14" s="49">
        <v>616</v>
      </c>
    </row>
    <row r="15" spans="1:2" x14ac:dyDescent="0.2">
      <c r="A15" s="41" t="s">
        <v>544</v>
      </c>
      <c r="B15" s="49" t="s">
        <v>363</v>
      </c>
    </row>
    <row r="16" spans="1:2" x14ac:dyDescent="0.2">
      <c r="A16" s="41" t="s">
        <v>119</v>
      </c>
      <c r="B16" s="49" t="s">
        <v>330</v>
      </c>
    </row>
    <row r="17" spans="1:2" x14ac:dyDescent="0.2">
      <c r="A17" s="42" t="s">
        <v>545</v>
      </c>
      <c r="B17" s="49"/>
    </row>
    <row r="18" spans="1:2" x14ac:dyDescent="0.2">
      <c r="A18" s="41" t="s">
        <v>121</v>
      </c>
      <c r="B18" s="50">
        <v>45071</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x14ac:dyDescent="0.2">
      <c r="A26" s="54" t="s">
        <v>687</v>
      </c>
      <c r="B26" s="54" t="s">
        <v>564</v>
      </c>
    </row>
    <row r="27" spans="1:2" x14ac:dyDescent="0.2">
      <c r="A27" s="44">
        <v>0</v>
      </c>
      <c r="B27" s="45">
        <v>1</v>
      </c>
    </row>
    <row r="28" spans="1:2" x14ac:dyDescent="0.2">
      <c r="A28" s="44">
        <v>1</v>
      </c>
      <c r="B28" s="45">
        <v>1.02</v>
      </c>
    </row>
    <row r="29" spans="1:2" x14ac:dyDescent="0.2">
      <c r="A29" s="44">
        <v>2</v>
      </c>
      <c r="B29" s="45">
        <v>1.04</v>
      </c>
    </row>
    <row r="30" spans="1:2" x14ac:dyDescent="0.2">
      <c r="A30" s="44">
        <v>3</v>
      </c>
      <c r="B30" s="45">
        <v>1.06</v>
      </c>
    </row>
    <row r="31" spans="1:2" x14ac:dyDescent="0.2">
      <c r="A31" s="44">
        <v>4</v>
      </c>
      <c r="B31" s="45">
        <v>1.08</v>
      </c>
    </row>
    <row r="32" spans="1:2" x14ac:dyDescent="0.2">
      <c r="A32" s="44">
        <v>5</v>
      </c>
      <c r="B32" s="45">
        <v>1.1000000000000001</v>
      </c>
    </row>
    <row r="33" spans="1:2" x14ac:dyDescent="0.2">
      <c r="A33" s="44">
        <v>6</v>
      </c>
      <c r="B33" s="45">
        <v>1.1299999999999999</v>
      </c>
    </row>
    <row r="34" spans="1:2" x14ac:dyDescent="0.2">
      <c r="A34" s="44">
        <v>7</v>
      </c>
      <c r="B34" s="45">
        <v>1.1499999999999999</v>
      </c>
    </row>
    <row r="35" spans="1:2" x14ac:dyDescent="0.2">
      <c r="A35" s="44">
        <v>8</v>
      </c>
      <c r="B35" s="45">
        <v>1.17</v>
      </c>
    </row>
    <row r="36" spans="1:2" x14ac:dyDescent="0.2">
      <c r="A36" s="44">
        <v>9</v>
      </c>
      <c r="B36" s="45">
        <v>1.2</v>
      </c>
    </row>
    <row r="37" spans="1:2" x14ac:dyDescent="0.2">
      <c r="A37" s="44">
        <v>10</v>
      </c>
      <c r="B37" s="45">
        <v>1.22</v>
      </c>
    </row>
    <row r="38" spans="1:2" x14ac:dyDescent="0.2">
      <c r="A38" s="44">
        <v>11</v>
      </c>
      <c r="B38" s="45">
        <v>1.24</v>
      </c>
    </row>
    <row r="39" spans="1:2" x14ac:dyDescent="0.2">
      <c r="A39" s="44">
        <v>12</v>
      </c>
      <c r="B39" s="45">
        <v>1.27</v>
      </c>
    </row>
    <row r="40" spans="1:2" x14ac:dyDescent="0.2">
      <c r="A40" s="44">
        <v>13</v>
      </c>
      <c r="B40" s="45">
        <v>1.29</v>
      </c>
    </row>
    <row r="41" spans="1:2" x14ac:dyDescent="0.2">
      <c r="A41" s="44">
        <v>14</v>
      </c>
      <c r="B41" s="45">
        <v>1.32</v>
      </c>
    </row>
    <row r="42" spans="1:2" x14ac:dyDescent="0.2">
      <c r="A42" s="44">
        <v>15</v>
      </c>
      <c r="B42" s="45">
        <v>1.35</v>
      </c>
    </row>
    <row r="43" spans="1:2" x14ac:dyDescent="0.2">
      <c r="A43" s="44">
        <v>16</v>
      </c>
      <c r="B43" s="45">
        <v>1.37</v>
      </c>
    </row>
    <row r="44" spans="1:2" x14ac:dyDescent="0.2">
      <c r="A44" s="44">
        <v>17</v>
      </c>
      <c r="B44" s="45">
        <v>1.4</v>
      </c>
    </row>
    <row r="45" spans="1:2" x14ac:dyDescent="0.2">
      <c r="A45" s="44">
        <v>18</v>
      </c>
      <c r="B45" s="45">
        <v>1.43</v>
      </c>
    </row>
    <row r="46" spans="1:2" x14ac:dyDescent="0.2">
      <c r="A46" s="44">
        <v>19</v>
      </c>
      <c r="B46" s="45">
        <v>1.46</v>
      </c>
    </row>
    <row r="47" spans="1:2" x14ac:dyDescent="0.2">
      <c r="A47" s="44">
        <v>20</v>
      </c>
      <c r="B47" s="45">
        <v>1.49</v>
      </c>
    </row>
    <row r="48" spans="1:2" x14ac:dyDescent="0.2">
      <c r="A48" s="44">
        <v>21</v>
      </c>
      <c r="B48" s="45">
        <v>1.52</v>
      </c>
    </row>
    <row r="49" spans="1:2" x14ac:dyDescent="0.2">
      <c r="A49" s="44">
        <v>22</v>
      </c>
      <c r="B49" s="45">
        <v>1.55</v>
      </c>
    </row>
    <row r="50" spans="1:2" x14ac:dyDescent="0.2">
      <c r="A50" s="44">
        <v>23</v>
      </c>
      <c r="B50" s="45">
        <v>1.58</v>
      </c>
    </row>
    <row r="51" spans="1:2" x14ac:dyDescent="0.2">
      <c r="A51" s="44">
        <v>24</v>
      </c>
      <c r="B51" s="45">
        <v>1.61</v>
      </c>
    </row>
    <row r="52" spans="1:2" x14ac:dyDescent="0.2">
      <c r="A52" s="44">
        <v>25</v>
      </c>
      <c r="B52" s="45">
        <v>1.64</v>
      </c>
    </row>
    <row r="53" spans="1:2" x14ac:dyDescent="0.2">
      <c r="A53" s="44">
        <v>26</v>
      </c>
      <c r="B53" s="45">
        <v>1.67</v>
      </c>
    </row>
    <row r="54" spans="1:2" x14ac:dyDescent="0.2">
      <c r="A54" s="44">
        <v>27</v>
      </c>
      <c r="B54" s="45">
        <v>1.71</v>
      </c>
    </row>
    <row r="55" spans="1:2" x14ac:dyDescent="0.2">
      <c r="A55" s="44">
        <v>28</v>
      </c>
      <c r="B55" s="45">
        <v>1.74</v>
      </c>
    </row>
    <row r="56" spans="1:2" x14ac:dyDescent="0.2">
      <c r="A56" s="44">
        <v>29</v>
      </c>
      <c r="B56" s="45">
        <v>1.78</v>
      </c>
    </row>
    <row r="57" spans="1:2" x14ac:dyDescent="0.2">
      <c r="A57" s="44">
        <v>30</v>
      </c>
      <c r="B57" s="45">
        <v>1.81</v>
      </c>
    </row>
    <row r="58" spans="1:2" x14ac:dyDescent="0.2">
      <c r="A58" s="44">
        <v>31</v>
      </c>
      <c r="B58" s="45">
        <v>1.85</v>
      </c>
    </row>
    <row r="59" spans="1:2" x14ac:dyDescent="0.2">
      <c r="A59" s="44">
        <v>32</v>
      </c>
      <c r="B59" s="45">
        <v>1.88</v>
      </c>
    </row>
    <row r="60" spans="1:2" x14ac:dyDescent="0.2">
      <c r="A60" s="44">
        <v>33</v>
      </c>
      <c r="B60" s="45">
        <v>1.92</v>
      </c>
    </row>
    <row r="61" spans="1:2" x14ac:dyDescent="0.2">
      <c r="A61" s="44">
        <v>34</v>
      </c>
      <c r="B61" s="45">
        <v>1.96</v>
      </c>
    </row>
    <row r="62" spans="1:2" x14ac:dyDescent="0.2">
      <c r="A62" s="44">
        <v>35</v>
      </c>
      <c r="B62" s="45">
        <v>2</v>
      </c>
    </row>
    <row r="63" spans="1:2" x14ac:dyDescent="0.2">
      <c r="A63" s="44">
        <v>36</v>
      </c>
      <c r="B63" s="45">
        <v>2.04</v>
      </c>
    </row>
    <row r="64" spans="1:2" x14ac:dyDescent="0.2">
      <c r="A64" s="44">
        <v>37</v>
      </c>
      <c r="B64" s="45">
        <v>2.08</v>
      </c>
    </row>
    <row r="65" spans="1:2" x14ac:dyDescent="0.2">
      <c r="A65" s="44">
        <v>38</v>
      </c>
      <c r="B65" s="45">
        <v>2.12</v>
      </c>
    </row>
    <row r="66" spans="1:2" x14ac:dyDescent="0.2">
      <c r="A66" s="44">
        <v>39</v>
      </c>
      <c r="B66" s="45">
        <v>2.16</v>
      </c>
    </row>
    <row r="67" spans="1:2" x14ac:dyDescent="0.2">
      <c r="A67" s="44">
        <v>40</v>
      </c>
      <c r="B67" s="45">
        <v>2.21</v>
      </c>
    </row>
    <row r="68" spans="1:2" x14ac:dyDescent="0.2">
      <c r="A68" s="44">
        <v>41</v>
      </c>
      <c r="B68" s="45">
        <v>2.25</v>
      </c>
    </row>
    <row r="69" spans="1:2" x14ac:dyDescent="0.2">
      <c r="A69" s="44">
        <v>42</v>
      </c>
      <c r="B69" s="45">
        <v>2.2999999999999998</v>
      </c>
    </row>
    <row r="70" spans="1:2" x14ac:dyDescent="0.2">
      <c r="A70" s="44">
        <v>43</v>
      </c>
      <c r="B70" s="45">
        <v>2.34</v>
      </c>
    </row>
    <row r="71" spans="1:2" x14ac:dyDescent="0.2">
      <c r="A71" s="44">
        <v>44</v>
      </c>
      <c r="B71" s="45">
        <v>2.39</v>
      </c>
    </row>
    <row r="72" spans="1:2" x14ac:dyDescent="0.2">
      <c r="A72" s="44">
        <v>45</v>
      </c>
      <c r="B72" s="45">
        <v>2.44</v>
      </c>
    </row>
    <row r="73" spans="1:2" x14ac:dyDescent="0.2">
      <c r="A73" s="44">
        <v>46</v>
      </c>
      <c r="B73" s="45">
        <v>2.4900000000000002</v>
      </c>
    </row>
    <row r="74" spans="1:2" x14ac:dyDescent="0.2">
      <c r="A74" s="44">
        <v>47</v>
      </c>
      <c r="B74" s="45">
        <v>2.54</v>
      </c>
    </row>
    <row r="75" spans="1:2" x14ac:dyDescent="0.2">
      <c r="A75" s="44">
        <v>48</v>
      </c>
      <c r="B75" s="45">
        <v>2.59</v>
      </c>
    </row>
    <row r="76" spans="1:2" x14ac:dyDescent="0.2">
      <c r="A76" s="44">
        <v>49</v>
      </c>
      <c r="B76" s="45">
        <v>2.64</v>
      </c>
    </row>
    <row r="77" spans="1:2" x14ac:dyDescent="0.2">
      <c r="A77" s="44">
        <v>50</v>
      </c>
      <c r="B77" s="45">
        <v>2.69</v>
      </c>
    </row>
  </sheetData>
  <sheetProtection algorithmName="SHA-512" hashValue="05ggpWgthEEOcj5GLhI8lrLoXtbYOhlmhRpkglLVWyXrnXiNsLYCD/fyfBDB5xt9DMVw6vPe2Cf8R/st5fYe9Q==" saltValue="0rlGBkx5LMxVvfZa/hoJTA==" spinCount="100000" sheet="1" objects="1" scenarios="1"/>
  <conditionalFormatting sqref="A6:A21">
    <cfRule type="expression" dxfId="471" priority="1" stopIfTrue="1">
      <formula>MOD(ROW(),2)=0</formula>
    </cfRule>
    <cfRule type="expression" dxfId="470" priority="2" stopIfTrue="1">
      <formula>MOD(ROW(),2)&lt;&gt;0</formula>
    </cfRule>
  </conditionalFormatting>
  <conditionalFormatting sqref="A26:A77">
    <cfRule type="expression" dxfId="469" priority="5" stopIfTrue="1">
      <formula>MOD(ROW(),2)=0</formula>
    </cfRule>
    <cfRule type="expression" dxfId="468" priority="6" stopIfTrue="1">
      <formula>MOD(ROW(),2)&lt;&gt;0</formula>
    </cfRule>
  </conditionalFormatting>
  <conditionalFormatting sqref="B6:B21">
    <cfRule type="expression" dxfId="467" priority="3" stopIfTrue="1">
      <formula>MOD(ROW(),2)=0</formula>
    </cfRule>
    <cfRule type="expression" dxfId="466" priority="4" stopIfTrue="1">
      <formula>MOD(ROW(),2)&lt;&gt;0</formula>
    </cfRule>
  </conditionalFormatting>
  <conditionalFormatting sqref="B26:B77">
    <cfRule type="expression" dxfId="465" priority="7" stopIfTrue="1">
      <formula>MOD(ROW(),2)=0</formula>
    </cfRule>
    <cfRule type="expression" dxfId="464" priority="8" stopIfTrue="1">
      <formula>MOD(ROW(),2)&lt;&gt;0</formula>
    </cfRule>
  </conditionalFormatting>
  <pageMargins left="0.7" right="0.7" top="0.75" bottom="0.75" header="0.3" footer="0.3"/>
  <tableParts count="1">
    <tablePart r:id="rId1"/>
  </tablePart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511ED-4B52-4155-93C1-D78DAA0351AE}">
  <sheetPr codeName="Sheet74"/>
  <dimension ref="A1:B77"/>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Scheme pays AA - x-617</v>
      </c>
    </row>
    <row r="6" spans="1:2" x14ac:dyDescent="0.2">
      <c r="A6" s="41" t="s">
        <v>540</v>
      </c>
      <c r="B6" s="49" t="s">
        <v>541</v>
      </c>
    </row>
    <row r="7" spans="1:2" ht="25.5" x14ac:dyDescent="0.2">
      <c r="A7" s="41" t="s">
        <v>542</v>
      </c>
      <c r="B7" s="49" t="s">
        <v>32</v>
      </c>
    </row>
    <row r="8" spans="1:2" x14ac:dyDescent="0.2">
      <c r="A8" s="41" t="s">
        <v>112</v>
      </c>
      <c r="B8" s="49" t="s">
        <v>152</v>
      </c>
    </row>
    <row r="9" spans="1:2" x14ac:dyDescent="0.2">
      <c r="A9" s="41" t="s">
        <v>113</v>
      </c>
      <c r="B9" s="49" t="s">
        <v>315</v>
      </c>
    </row>
    <row r="10" spans="1:2" x14ac:dyDescent="0.2">
      <c r="A10" s="41" t="s">
        <v>6</v>
      </c>
      <c r="B10" s="49" t="s">
        <v>169</v>
      </c>
    </row>
    <row r="11" spans="1:2" x14ac:dyDescent="0.2">
      <c r="A11" s="41" t="s">
        <v>114</v>
      </c>
      <c r="B11" s="49" t="s">
        <v>165</v>
      </c>
    </row>
    <row r="12" spans="1:2" ht="25.5" x14ac:dyDescent="0.2">
      <c r="A12" s="41" t="s">
        <v>115</v>
      </c>
      <c r="B12" s="49" t="s">
        <v>166</v>
      </c>
    </row>
    <row r="13" spans="1:2" x14ac:dyDescent="0.2">
      <c r="A13" s="41" t="s">
        <v>543</v>
      </c>
      <c r="B13" s="49">
        <v>1</v>
      </c>
    </row>
    <row r="14" spans="1:2" x14ac:dyDescent="0.2">
      <c r="A14" s="41" t="s">
        <v>117</v>
      </c>
      <c r="B14" s="49">
        <v>617</v>
      </c>
    </row>
    <row r="15" spans="1:2" x14ac:dyDescent="0.2">
      <c r="A15" s="41" t="s">
        <v>544</v>
      </c>
      <c r="B15" s="49" t="s">
        <v>364</v>
      </c>
    </row>
    <row r="16" spans="1:2" x14ac:dyDescent="0.2">
      <c r="A16" s="41" t="s">
        <v>119</v>
      </c>
      <c r="B16" s="49" t="s">
        <v>365</v>
      </c>
    </row>
    <row r="17" spans="1:2" x14ac:dyDescent="0.2">
      <c r="A17" s="42" t="s">
        <v>545</v>
      </c>
      <c r="B17" s="49"/>
    </row>
    <row r="18" spans="1:2" x14ac:dyDescent="0.2">
      <c r="A18" s="41" t="s">
        <v>121</v>
      </c>
      <c r="B18" s="50">
        <v>45071</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x14ac:dyDescent="0.2">
      <c r="A26" s="54" t="s">
        <v>687</v>
      </c>
      <c r="B26" s="54" t="s">
        <v>564</v>
      </c>
    </row>
    <row r="27" spans="1:2" x14ac:dyDescent="0.2">
      <c r="A27" s="44">
        <v>0</v>
      </c>
      <c r="B27" s="45">
        <v>1</v>
      </c>
    </row>
    <row r="28" spans="1:2" x14ac:dyDescent="0.2">
      <c r="A28" s="44">
        <v>1</v>
      </c>
      <c r="B28" s="45">
        <v>1.02</v>
      </c>
    </row>
    <row r="29" spans="1:2" x14ac:dyDescent="0.2">
      <c r="A29" s="44">
        <v>2</v>
      </c>
      <c r="B29" s="45">
        <v>1.04</v>
      </c>
    </row>
    <row r="30" spans="1:2" x14ac:dyDescent="0.2">
      <c r="A30" s="44">
        <v>3</v>
      </c>
      <c r="B30" s="45">
        <v>1.06</v>
      </c>
    </row>
    <row r="31" spans="1:2" x14ac:dyDescent="0.2">
      <c r="A31" s="44">
        <v>4</v>
      </c>
      <c r="B31" s="45">
        <v>1.08</v>
      </c>
    </row>
    <row r="32" spans="1:2" x14ac:dyDescent="0.2">
      <c r="A32" s="44">
        <v>5</v>
      </c>
      <c r="B32" s="45">
        <v>1.1000000000000001</v>
      </c>
    </row>
    <row r="33" spans="1:2" x14ac:dyDescent="0.2">
      <c r="A33" s="44">
        <v>6</v>
      </c>
      <c r="B33" s="45">
        <v>1.1299999999999999</v>
      </c>
    </row>
    <row r="34" spans="1:2" x14ac:dyDescent="0.2">
      <c r="A34" s="44">
        <v>7</v>
      </c>
      <c r="B34" s="45">
        <v>1.1499999999999999</v>
      </c>
    </row>
    <row r="35" spans="1:2" x14ac:dyDescent="0.2">
      <c r="A35" s="44">
        <v>8</v>
      </c>
      <c r="B35" s="45">
        <v>1.17</v>
      </c>
    </row>
    <row r="36" spans="1:2" x14ac:dyDescent="0.2">
      <c r="A36" s="44">
        <v>9</v>
      </c>
      <c r="B36" s="45">
        <v>1.2</v>
      </c>
    </row>
    <row r="37" spans="1:2" x14ac:dyDescent="0.2">
      <c r="A37" s="44">
        <v>10</v>
      </c>
      <c r="B37" s="45">
        <v>1.22</v>
      </c>
    </row>
    <row r="38" spans="1:2" x14ac:dyDescent="0.2">
      <c r="A38" s="44">
        <v>11</v>
      </c>
      <c r="B38" s="45">
        <v>1.24</v>
      </c>
    </row>
    <row r="39" spans="1:2" x14ac:dyDescent="0.2">
      <c r="A39" s="44">
        <v>12</v>
      </c>
      <c r="B39" s="45">
        <v>1.27</v>
      </c>
    </row>
    <row r="40" spans="1:2" x14ac:dyDescent="0.2">
      <c r="A40" s="44">
        <v>13</v>
      </c>
      <c r="B40" s="45">
        <v>1.29</v>
      </c>
    </row>
    <row r="41" spans="1:2" x14ac:dyDescent="0.2">
      <c r="A41" s="44">
        <v>14</v>
      </c>
      <c r="B41" s="45">
        <v>1.32</v>
      </c>
    </row>
    <row r="42" spans="1:2" x14ac:dyDescent="0.2">
      <c r="A42" s="44">
        <v>15</v>
      </c>
      <c r="B42" s="45">
        <v>1.35</v>
      </c>
    </row>
    <row r="43" spans="1:2" x14ac:dyDescent="0.2">
      <c r="A43" s="44">
        <v>16</v>
      </c>
      <c r="B43" s="45">
        <v>1.37</v>
      </c>
    </row>
    <row r="44" spans="1:2" x14ac:dyDescent="0.2">
      <c r="A44" s="44">
        <v>17</v>
      </c>
      <c r="B44" s="45">
        <v>1.4</v>
      </c>
    </row>
    <row r="45" spans="1:2" x14ac:dyDescent="0.2">
      <c r="A45" s="44">
        <v>18</v>
      </c>
      <c r="B45" s="45">
        <v>1.43</v>
      </c>
    </row>
    <row r="46" spans="1:2" x14ac:dyDescent="0.2">
      <c r="A46" s="44">
        <v>19</v>
      </c>
      <c r="B46" s="45">
        <v>1.46</v>
      </c>
    </row>
    <row r="47" spans="1:2" x14ac:dyDescent="0.2">
      <c r="A47" s="44">
        <v>20</v>
      </c>
      <c r="B47" s="45">
        <v>1.49</v>
      </c>
    </row>
    <row r="48" spans="1:2" x14ac:dyDescent="0.2">
      <c r="A48" s="44">
        <v>21</v>
      </c>
      <c r="B48" s="45">
        <v>1.52</v>
      </c>
    </row>
    <row r="49" spans="1:2" x14ac:dyDescent="0.2">
      <c r="A49" s="44">
        <v>22</v>
      </c>
      <c r="B49" s="45">
        <v>1.55</v>
      </c>
    </row>
    <row r="50" spans="1:2" x14ac:dyDescent="0.2">
      <c r="A50" s="44">
        <v>23</v>
      </c>
      <c r="B50" s="45">
        <v>1.58</v>
      </c>
    </row>
    <row r="51" spans="1:2" x14ac:dyDescent="0.2">
      <c r="A51" s="44">
        <v>24</v>
      </c>
      <c r="B51" s="45">
        <v>1.61</v>
      </c>
    </row>
    <row r="52" spans="1:2" x14ac:dyDescent="0.2">
      <c r="A52" s="44">
        <v>25</v>
      </c>
      <c r="B52" s="45">
        <v>1.64</v>
      </c>
    </row>
    <row r="53" spans="1:2" x14ac:dyDescent="0.2">
      <c r="A53" s="44">
        <v>26</v>
      </c>
      <c r="B53" s="45">
        <v>1.67</v>
      </c>
    </row>
    <row r="54" spans="1:2" x14ac:dyDescent="0.2">
      <c r="A54" s="44">
        <v>27</v>
      </c>
      <c r="B54" s="45">
        <v>1.71</v>
      </c>
    </row>
    <row r="55" spans="1:2" x14ac:dyDescent="0.2">
      <c r="A55" s="44">
        <v>28</v>
      </c>
      <c r="B55" s="45">
        <v>1.74</v>
      </c>
    </row>
    <row r="56" spans="1:2" x14ac:dyDescent="0.2">
      <c r="A56" s="44">
        <v>29</v>
      </c>
      <c r="B56" s="45">
        <v>1.78</v>
      </c>
    </row>
    <row r="57" spans="1:2" x14ac:dyDescent="0.2">
      <c r="A57" s="44">
        <v>30</v>
      </c>
      <c r="B57" s="45">
        <v>1.81</v>
      </c>
    </row>
    <row r="58" spans="1:2" x14ac:dyDescent="0.2">
      <c r="A58" s="44">
        <v>31</v>
      </c>
      <c r="B58" s="45">
        <v>1.85</v>
      </c>
    </row>
    <row r="59" spans="1:2" x14ac:dyDescent="0.2">
      <c r="A59" s="44">
        <v>32</v>
      </c>
      <c r="B59" s="45">
        <v>1.88</v>
      </c>
    </row>
    <row r="60" spans="1:2" x14ac:dyDescent="0.2">
      <c r="A60" s="44">
        <v>33</v>
      </c>
      <c r="B60" s="45">
        <v>1.92</v>
      </c>
    </row>
    <row r="61" spans="1:2" x14ac:dyDescent="0.2">
      <c r="A61" s="44">
        <v>34</v>
      </c>
      <c r="B61" s="45">
        <v>1.96</v>
      </c>
    </row>
    <row r="62" spans="1:2" x14ac:dyDescent="0.2">
      <c r="A62" s="44">
        <v>35</v>
      </c>
      <c r="B62" s="45">
        <v>2</v>
      </c>
    </row>
    <row r="63" spans="1:2" x14ac:dyDescent="0.2">
      <c r="A63" s="44">
        <v>36</v>
      </c>
      <c r="B63" s="45">
        <v>2.04</v>
      </c>
    </row>
    <row r="64" spans="1:2" x14ac:dyDescent="0.2">
      <c r="A64" s="44">
        <v>37</v>
      </c>
      <c r="B64" s="45">
        <v>2.08</v>
      </c>
    </row>
    <row r="65" spans="1:2" x14ac:dyDescent="0.2">
      <c r="A65" s="44">
        <v>38</v>
      </c>
      <c r="B65" s="45">
        <v>2.12</v>
      </c>
    </row>
    <row r="66" spans="1:2" x14ac:dyDescent="0.2">
      <c r="A66" s="44">
        <v>39</v>
      </c>
      <c r="B66" s="45">
        <v>2.16</v>
      </c>
    </row>
    <row r="67" spans="1:2" x14ac:dyDescent="0.2">
      <c r="A67" s="44">
        <v>40</v>
      </c>
      <c r="B67" s="45">
        <v>2.21</v>
      </c>
    </row>
    <row r="68" spans="1:2" x14ac:dyDescent="0.2">
      <c r="A68" s="44">
        <v>41</v>
      </c>
      <c r="B68" s="45">
        <v>2.25</v>
      </c>
    </row>
    <row r="69" spans="1:2" x14ac:dyDescent="0.2">
      <c r="A69" s="44">
        <v>42</v>
      </c>
      <c r="B69" s="45">
        <v>2.2999999999999998</v>
      </c>
    </row>
    <row r="70" spans="1:2" x14ac:dyDescent="0.2">
      <c r="A70" s="44">
        <v>43</v>
      </c>
      <c r="B70" s="45">
        <v>2.34</v>
      </c>
    </row>
    <row r="71" spans="1:2" x14ac:dyDescent="0.2">
      <c r="A71" s="44">
        <v>44</v>
      </c>
      <c r="B71" s="45">
        <v>2.39</v>
      </c>
    </row>
    <row r="72" spans="1:2" x14ac:dyDescent="0.2">
      <c r="A72" s="44">
        <v>45</v>
      </c>
      <c r="B72" s="45">
        <v>2.44</v>
      </c>
    </row>
    <row r="73" spans="1:2" x14ac:dyDescent="0.2">
      <c r="A73" s="44">
        <v>46</v>
      </c>
      <c r="B73" s="45">
        <v>2.4900000000000002</v>
      </c>
    </row>
    <row r="74" spans="1:2" x14ac:dyDescent="0.2">
      <c r="A74" s="44">
        <v>47</v>
      </c>
      <c r="B74" s="45">
        <v>2.54</v>
      </c>
    </row>
    <row r="75" spans="1:2" x14ac:dyDescent="0.2">
      <c r="A75" s="44">
        <v>48</v>
      </c>
      <c r="B75" s="45">
        <v>2.59</v>
      </c>
    </row>
    <row r="76" spans="1:2" x14ac:dyDescent="0.2">
      <c r="A76" s="44">
        <v>49</v>
      </c>
      <c r="B76" s="45">
        <v>2.64</v>
      </c>
    </row>
    <row r="77" spans="1:2" x14ac:dyDescent="0.2">
      <c r="A77" s="44">
        <v>50</v>
      </c>
      <c r="B77" s="45">
        <v>2.69</v>
      </c>
    </row>
  </sheetData>
  <sheetProtection algorithmName="SHA-512" hashValue="pG2wuzxLX61eCFWg+2PGcsW8OvO1eGGWG3H3h5Xy0htme3eqtCdMZkXOgyLvNp9/YQxcKp36krbud0zwMrLc3Q==" saltValue="fCW/u+6Nep9Q0HidvI6zVw==" spinCount="100000" sheet="1" objects="1" scenarios="1"/>
  <conditionalFormatting sqref="A6:A21">
    <cfRule type="expression" dxfId="463" priority="1" stopIfTrue="1">
      <formula>MOD(ROW(),2)=0</formula>
    </cfRule>
    <cfRule type="expression" dxfId="462" priority="2" stopIfTrue="1">
      <formula>MOD(ROW(),2)&lt;&gt;0</formula>
    </cfRule>
  </conditionalFormatting>
  <conditionalFormatting sqref="A26:A77">
    <cfRule type="expression" dxfId="461" priority="5" stopIfTrue="1">
      <formula>MOD(ROW(),2)=0</formula>
    </cfRule>
    <cfRule type="expression" dxfId="460" priority="6" stopIfTrue="1">
      <formula>MOD(ROW(),2)&lt;&gt;0</formula>
    </cfRule>
  </conditionalFormatting>
  <conditionalFormatting sqref="B6:B21">
    <cfRule type="expression" dxfId="459" priority="3" stopIfTrue="1">
      <formula>MOD(ROW(),2)=0</formula>
    </cfRule>
    <cfRule type="expression" dxfId="458" priority="4" stopIfTrue="1">
      <formula>MOD(ROW(),2)&lt;&gt;0</formula>
    </cfRule>
  </conditionalFormatting>
  <conditionalFormatting sqref="B26:B77">
    <cfRule type="expression" dxfId="457" priority="7" stopIfTrue="1">
      <formula>MOD(ROW(),2)=0</formula>
    </cfRule>
    <cfRule type="expression" dxfId="456" priority="8" stopIfTrue="1">
      <formula>MOD(ROW(),2)&lt;&gt;0</formula>
    </cfRule>
  </conditionalFormatting>
  <pageMargins left="0.7" right="0.7" top="0.75" bottom="0.75" header="0.3" footer="0.3"/>
  <tableParts count="1">
    <tablePart r:id="rId1"/>
  </tablePart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4324C-A64B-48F3-BD19-019ADDB24F0D}">
  <sheetPr codeName="Sheet75"/>
  <dimension ref="A1:G38"/>
  <sheetViews>
    <sheetView showGridLines="0" workbookViewId="0">
      <selection activeCell="A6" sqref="A6"/>
    </sheetView>
  </sheetViews>
  <sheetFormatPr defaultRowHeight="12.75" x14ac:dyDescent="0.2"/>
  <cols>
    <col min="1" max="1" width="31.5703125" customWidth="1"/>
    <col min="2" max="7" width="22.5703125" customWidth="1"/>
  </cols>
  <sheetData>
    <row r="1" spans="1:7" s="1" customFormat="1" ht="20.25" x14ac:dyDescent="0.3">
      <c r="A1" s="2" t="s">
        <v>0</v>
      </c>
    </row>
    <row r="2" spans="1:7" s="1" customFormat="1" ht="15.75" x14ac:dyDescent="0.25">
      <c r="A2" s="30" t="s">
        <v>1</v>
      </c>
      <c r="B2" s="3" t="str">
        <f>wb_title</f>
        <v>PCSPS_EW - Consolidated Factor Spreadsheet</v>
      </c>
    </row>
    <row r="3" spans="1:7" s="1" customFormat="1" ht="15.75" x14ac:dyDescent="0.25">
      <c r="A3" s="30" t="s">
        <v>2</v>
      </c>
      <c r="B3" s="3" t="str">
        <f>TABLE_FACTOR_TYPE_1 &amp; " - x-" &amp; TABLE_SERIES_NUMBER_1</f>
        <v>ARBO - x-701</v>
      </c>
    </row>
    <row r="6" spans="1:7" x14ac:dyDescent="0.2">
      <c r="A6" s="41" t="s">
        <v>540</v>
      </c>
      <c r="B6" s="49" t="s">
        <v>541</v>
      </c>
      <c r="C6" s="49"/>
      <c r="D6" s="49"/>
      <c r="E6" s="49"/>
      <c r="F6" s="49"/>
      <c r="G6" s="49"/>
    </row>
    <row r="7" spans="1:7" x14ac:dyDescent="0.2">
      <c r="A7" s="41" t="s">
        <v>542</v>
      </c>
      <c r="B7" s="49" t="s">
        <v>31</v>
      </c>
      <c r="C7" s="49"/>
      <c r="D7" s="49"/>
      <c r="E7" s="49"/>
      <c r="F7" s="49"/>
      <c r="G7" s="49"/>
    </row>
    <row r="8" spans="1:7" x14ac:dyDescent="0.2">
      <c r="A8" s="41" t="s">
        <v>112</v>
      </c>
      <c r="B8" s="49" t="s">
        <v>125</v>
      </c>
      <c r="C8" s="49"/>
      <c r="D8" s="49"/>
      <c r="E8" s="49"/>
      <c r="F8" s="49"/>
      <c r="G8" s="49"/>
    </row>
    <row r="9" spans="1:7" x14ac:dyDescent="0.2">
      <c r="A9" s="41" t="s">
        <v>113</v>
      </c>
      <c r="B9" s="49" t="s">
        <v>366</v>
      </c>
      <c r="C9" s="49"/>
      <c r="D9" s="49"/>
      <c r="E9" s="49"/>
      <c r="F9" s="49"/>
      <c r="G9" s="49"/>
    </row>
    <row r="10" spans="1:7" x14ac:dyDescent="0.2">
      <c r="A10" s="41" t="s">
        <v>6</v>
      </c>
      <c r="B10" s="49" t="s">
        <v>367</v>
      </c>
      <c r="C10" s="49"/>
      <c r="D10" s="49"/>
      <c r="E10" s="49"/>
      <c r="F10" s="49"/>
      <c r="G10" s="49"/>
    </row>
    <row r="11" spans="1:7" x14ac:dyDescent="0.2">
      <c r="A11" s="41" t="s">
        <v>114</v>
      </c>
      <c r="B11" s="49" t="s">
        <v>165</v>
      </c>
      <c r="C11" s="49"/>
      <c r="D11" s="49"/>
      <c r="E11" s="49"/>
      <c r="F11" s="49"/>
      <c r="G11" s="49"/>
    </row>
    <row r="12" spans="1:7" x14ac:dyDescent="0.2">
      <c r="A12" s="41" t="s">
        <v>115</v>
      </c>
      <c r="B12" s="49" t="s">
        <v>368</v>
      </c>
      <c r="C12" s="49"/>
      <c r="D12" s="49"/>
      <c r="E12" s="49"/>
      <c r="F12" s="49"/>
      <c r="G12" s="49"/>
    </row>
    <row r="13" spans="1:7" x14ac:dyDescent="0.2">
      <c r="A13" s="41" t="s">
        <v>543</v>
      </c>
      <c r="B13" s="49">
        <v>0</v>
      </c>
      <c r="C13" s="49"/>
      <c r="D13" s="49"/>
      <c r="E13" s="49"/>
      <c r="F13" s="49"/>
      <c r="G13" s="49"/>
    </row>
    <row r="14" spans="1:7" x14ac:dyDescent="0.2">
      <c r="A14" s="41" t="s">
        <v>117</v>
      </c>
      <c r="B14" s="49">
        <v>701</v>
      </c>
      <c r="C14" s="49"/>
      <c r="D14" s="49"/>
      <c r="E14" s="49"/>
      <c r="F14" s="49"/>
      <c r="G14" s="49"/>
    </row>
    <row r="15" spans="1:7" x14ac:dyDescent="0.2">
      <c r="A15" s="41" t="s">
        <v>544</v>
      </c>
      <c r="B15" s="49" t="s">
        <v>369</v>
      </c>
      <c r="C15" s="49"/>
      <c r="D15" s="49"/>
      <c r="E15" s="49"/>
      <c r="F15" s="49"/>
      <c r="G15" s="49"/>
    </row>
    <row r="16" spans="1:7" x14ac:dyDescent="0.2">
      <c r="A16" s="41" t="s">
        <v>119</v>
      </c>
      <c r="B16" s="49" t="s">
        <v>370</v>
      </c>
      <c r="C16" s="49"/>
      <c r="D16" s="49"/>
      <c r="E16" s="49"/>
      <c r="F16" s="49"/>
      <c r="G16" s="49"/>
    </row>
    <row r="17" spans="1:7" x14ac:dyDescent="0.2">
      <c r="A17" s="42" t="s">
        <v>545</v>
      </c>
      <c r="B17" s="49"/>
      <c r="C17" s="49"/>
      <c r="D17" s="49"/>
      <c r="E17" s="49"/>
      <c r="F17" s="49"/>
      <c r="G17" s="49"/>
    </row>
    <row r="18" spans="1:7" x14ac:dyDescent="0.2">
      <c r="A18" s="41" t="s">
        <v>121</v>
      </c>
      <c r="B18" s="50">
        <v>45135</v>
      </c>
      <c r="C18" s="50"/>
      <c r="D18" s="50"/>
      <c r="E18" s="50"/>
      <c r="F18" s="50"/>
      <c r="G18" s="50"/>
    </row>
    <row r="19" spans="1:7" x14ac:dyDescent="0.2">
      <c r="A19" s="41" t="s">
        <v>122</v>
      </c>
      <c r="B19" s="49"/>
      <c r="C19" s="49"/>
      <c r="D19" s="49"/>
      <c r="E19" s="49"/>
      <c r="F19" s="49"/>
      <c r="G19" s="49"/>
    </row>
    <row r="20" spans="1:7" x14ac:dyDescent="0.2">
      <c r="A20" s="41" t="s">
        <v>123</v>
      </c>
      <c r="B20" s="49" t="s">
        <v>132</v>
      </c>
      <c r="C20" s="49"/>
      <c r="D20" s="49"/>
      <c r="E20" s="49"/>
      <c r="F20" s="49"/>
      <c r="G20" s="49"/>
    </row>
    <row r="21" spans="1:7" x14ac:dyDescent="0.2">
      <c r="A21" s="41" t="s">
        <v>546</v>
      </c>
      <c r="B21" s="49" t="s">
        <v>46</v>
      </c>
      <c r="C21" s="49"/>
      <c r="D21" s="49"/>
      <c r="E21" s="49"/>
      <c r="F21" s="49"/>
      <c r="G21" s="49"/>
    </row>
    <row r="23" spans="1:7" x14ac:dyDescent="0.2">
      <c r="A23" s="23" t="str">
        <f>HYPERLINK("#'Factor List'!A1", "Back to Factor List")</f>
        <v>Back to Factor List</v>
      </c>
      <c r="B23" s="23" t="str">
        <f>HYPERLINK("#'Assumptions'!A1", "Assumptions")</f>
        <v>Assumptions</v>
      </c>
    </row>
    <row r="26" spans="1:7" s="55" customFormat="1" x14ac:dyDescent="0.2">
      <c r="A26" s="54" t="s">
        <v>594</v>
      </c>
      <c r="B26" s="54">
        <v>55</v>
      </c>
      <c r="C26" s="54">
        <v>56</v>
      </c>
      <c r="D26" s="54">
        <v>57</v>
      </c>
      <c r="E26" s="54">
        <v>58</v>
      </c>
      <c r="F26" s="54">
        <v>59</v>
      </c>
      <c r="G26" s="54">
        <v>60</v>
      </c>
    </row>
    <row r="27" spans="1:7" x14ac:dyDescent="0.2">
      <c r="A27" s="44">
        <v>0</v>
      </c>
      <c r="B27" s="45">
        <v>4.75</v>
      </c>
      <c r="C27" s="45">
        <v>3.84</v>
      </c>
      <c r="D27" s="45">
        <v>2.9</v>
      </c>
      <c r="E27" s="45">
        <v>1.95</v>
      </c>
      <c r="F27" s="45">
        <v>0.99</v>
      </c>
      <c r="G27" s="45">
        <v>0</v>
      </c>
    </row>
    <row r="28" spans="1:7" x14ac:dyDescent="0.2">
      <c r="A28" s="44">
        <v>1</v>
      </c>
      <c r="B28" s="45">
        <v>4.68</v>
      </c>
      <c r="C28" s="45">
        <v>3.76</v>
      </c>
      <c r="D28" s="45">
        <v>2.83</v>
      </c>
      <c r="E28" s="45">
        <v>1.87</v>
      </c>
      <c r="F28" s="45">
        <v>0.9</v>
      </c>
      <c r="G28" s="45"/>
    </row>
    <row r="29" spans="1:7" x14ac:dyDescent="0.2">
      <c r="A29" s="44">
        <v>2</v>
      </c>
      <c r="B29" s="45">
        <v>4.5999999999999996</v>
      </c>
      <c r="C29" s="45">
        <v>3.68</v>
      </c>
      <c r="D29" s="45">
        <v>2.75</v>
      </c>
      <c r="E29" s="45">
        <v>1.79</v>
      </c>
      <c r="F29" s="45">
        <v>0.82</v>
      </c>
      <c r="G29" s="45"/>
    </row>
    <row r="30" spans="1:7" x14ac:dyDescent="0.2">
      <c r="A30" s="44">
        <v>3</v>
      </c>
      <c r="B30" s="45">
        <v>4.5199999999999996</v>
      </c>
      <c r="C30" s="45">
        <v>3.6</v>
      </c>
      <c r="D30" s="45">
        <v>2.67</v>
      </c>
      <c r="E30" s="45">
        <v>1.71</v>
      </c>
      <c r="F30" s="45">
        <v>0.74</v>
      </c>
      <c r="G30" s="45"/>
    </row>
    <row r="31" spans="1:7" x14ac:dyDescent="0.2">
      <c r="A31" s="44">
        <v>4</v>
      </c>
      <c r="B31" s="45">
        <v>4.45</v>
      </c>
      <c r="C31" s="45">
        <v>3.53</v>
      </c>
      <c r="D31" s="45">
        <v>2.59</v>
      </c>
      <c r="E31" s="45">
        <v>1.63</v>
      </c>
      <c r="F31" s="45">
        <v>0.66</v>
      </c>
      <c r="G31" s="45"/>
    </row>
    <row r="32" spans="1:7" x14ac:dyDescent="0.2">
      <c r="A32" s="44">
        <v>5</v>
      </c>
      <c r="B32" s="45">
        <v>4.37</v>
      </c>
      <c r="C32" s="45">
        <v>3.45</v>
      </c>
      <c r="D32" s="45">
        <v>2.5099999999999998</v>
      </c>
      <c r="E32" s="45">
        <v>1.55</v>
      </c>
      <c r="F32" s="45">
        <v>0.57999999999999996</v>
      </c>
      <c r="G32" s="45"/>
    </row>
    <row r="33" spans="1:7" x14ac:dyDescent="0.2">
      <c r="A33" s="44">
        <v>6</v>
      </c>
      <c r="B33" s="45">
        <v>4.29</v>
      </c>
      <c r="C33" s="45">
        <v>3.37</v>
      </c>
      <c r="D33" s="45">
        <v>2.4300000000000002</v>
      </c>
      <c r="E33" s="45">
        <v>1.47</v>
      </c>
      <c r="F33" s="45">
        <v>0.49</v>
      </c>
      <c r="G33" s="45"/>
    </row>
    <row r="34" spans="1:7" x14ac:dyDescent="0.2">
      <c r="A34" s="44">
        <v>7</v>
      </c>
      <c r="B34" s="45">
        <v>4.22</v>
      </c>
      <c r="C34" s="45">
        <v>3.29</v>
      </c>
      <c r="D34" s="45">
        <v>2.35</v>
      </c>
      <c r="E34" s="45">
        <v>1.39</v>
      </c>
      <c r="F34" s="45">
        <v>0.41</v>
      </c>
      <c r="G34" s="45"/>
    </row>
    <row r="35" spans="1:7" x14ac:dyDescent="0.2">
      <c r="A35" s="44">
        <v>8</v>
      </c>
      <c r="B35" s="45">
        <v>4.1399999999999997</v>
      </c>
      <c r="C35" s="45">
        <v>3.22</v>
      </c>
      <c r="D35" s="45">
        <v>2.27</v>
      </c>
      <c r="E35" s="45">
        <v>1.31</v>
      </c>
      <c r="F35" s="45">
        <v>0.33</v>
      </c>
      <c r="G35" s="45"/>
    </row>
    <row r="36" spans="1:7" x14ac:dyDescent="0.2">
      <c r="A36" s="44">
        <v>9</v>
      </c>
      <c r="B36" s="45">
        <v>4.07</v>
      </c>
      <c r="C36" s="45">
        <v>3.14</v>
      </c>
      <c r="D36" s="45">
        <v>2.19</v>
      </c>
      <c r="E36" s="45">
        <v>1.23</v>
      </c>
      <c r="F36" s="45">
        <v>0.25</v>
      </c>
      <c r="G36" s="45"/>
    </row>
    <row r="37" spans="1:7" x14ac:dyDescent="0.2">
      <c r="A37" s="44">
        <v>10</v>
      </c>
      <c r="B37" s="45">
        <v>3.99</v>
      </c>
      <c r="C37" s="45">
        <v>3.06</v>
      </c>
      <c r="D37" s="45">
        <v>2.11</v>
      </c>
      <c r="E37" s="45">
        <v>1.1499999999999999</v>
      </c>
      <c r="F37" s="45">
        <v>0.16</v>
      </c>
      <c r="G37" s="45"/>
    </row>
    <row r="38" spans="1:7" x14ac:dyDescent="0.2">
      <c r="A38" s="44">
        <v>11</v>
      </c>
      <c r="B38" s="45">
        <v>3.91</v>
      </c>
      <c r="C38" s="45">
        <v>2.98</v>
      </c>
      <c r="D38" s="45">
        <v>2.0299999999999998</v>
      </c>
      <c r="E38" s="45">
        <v>1.07</v>
      </c>
      <c r="F38" s="45">
        <v>0.08</v>
      </c>
      <c r="G38" s="45"/>
    </row>
  </sheetData>
  <sheetProtection algorithmName="SHA-512" hashValue="njg7+nz7khaqDiO3VcwVzZ4/n+LbbMbJw5ZigddWzgi3u4qgoMAGxC6nASgsIV6QQNh6tqCvW7voJUsVh7keJw==" saltValue="vbSLOWIea1Ynj+SB2/cPwQ==" spinCount="100000" sheet="1" objects="1" scenarios="1"/>
  <conditionalFormatting sqref="A6:A21">
    <cfRule type="expression" dxfId="455" priority="1" stopIfTrue="1">
      <formula>MOD(ROW(),2)=0</formula>
    </cfRule>
    <cfRule type="expression" dxfId="454" priority="2" stopIfTrue="1">
      <formula>MOD(ROW(),2)&lt;&gt;0</formula>
    </cfRule>
  </conditionalFormatting>
  <conditionalFormatting sqref="A26:A38">
    <cfRule type="expression" dxfId="453" priority="5" stopIfTrue="1">
      <formula>MOD(ROW(),2)=0</formula>
    </cfRule>
    <cfRule type="expression" dxfId="452" priority="6" stopIfTrue="1">
      <formula>MOD(ROW(),2)&lt;&gt;0</formula>
    </cfRule>
  </conditionalFormatting>
  <conditionalFormatting sqref="B6:G21">
    <cfRule type="expression" dxfId="451" priority="3" stopIfTrue="1">
      <formula>MOD(ROW(),2)=0</formula>
    </cfRule>
    <cfRule type="expression" dxfId="450" priority="4" stopIfTrue="1">
      <formula>MOD(ROW(),2)&lt;&gt;0</formula>
    </cfRule>
  </conditionalFormatting>
  <conditionalFormatting sqref="B26:G38">
    <cfRule type="expression" dxfId="449" priority="7" stopIfTrue="1">
      <formula>MOD(ROW(),2)=0</formula>
    </cfRule>
    <cfRule type="expression" dxfId="448" priority="8" stopIfTrue="1">
      <formula>MOD(ROW(),2)&lt;&gt;0</formula>
    </cfRule>
  </conditionalFormatting>
  <pageMargins left="0.7" right="0.7" top="0.75" bottom="0.75" header="0.3" footer="0.3"/>
  <tableParts count="1">
    <tablePart r:id="rId1"/>
  </tablePart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DE4C5-6749-4727-97A9-B0FEBBBEB1E5}">
  <sheetPr codeName="Sheet76"/>
  <dimension ref="A1:L38"/>
  <sheetViews>
    <sheetView showGridLines="0" workbookViewId="0">
      <selection activeCell="A6" sqref="A6"/>
    </sheetView>
  </sheetViews>
  <sheetFormatPr defaultRowHeight="12.75" x14ac:dyDescent="0.2"/>
  <cols>
    <col min="1" max="1" width="31.5703125" customWidth="1"/>
    <col min="2" max="12" width="22.5703125" customWidth="1"/>
  </cols>
  <sheetData>
    <row r="1" spans="1:12" s="1" customFormat="1" ht="20.25" x14ac:dyDescent="0.3">
      <c r="A1" s="2" t="s">
        <v>0</v>
      </c>
    </row>
    <row r="2" spans="1:12" s="1" customFormat="1" ht="15.75" x14ac:dyDescent="0.25">
      <c r="A2" s="30" t="s">
        <v>1</v>
      </c>
      <c r="B2" s="3" t="str">
        <f>wb_title</f>
        <v>PCSPS_EW - Consolidated Factor Spreadsheet</v>
      </c>
    </row>
    <row r="3" spans="1:12" s="1" customFormat="1" ht="15.75" x14ac:dyDescent="0.25">
      <c r="A3" s="30" t="s">
        <v>2</v>
      </c>
      <c r="B3" s="3" t="str">
        <f>TABLE_FACTOR_TYPE_1 &amp; " - x-" &amp; TABLE_SERIES_NUMBER_1</f>
        <v>ARBO - x-702</v>
      </c>
    </row>
    <row r="6" spans="1:12" x14ac:dyDescent="0.2">
      <c r="A6" s="41" t="s">
        <v>540</v>
      </c>
      <c r="B6" s="49" t="s">
        <v>541</v>
      </c>
      <c r="C6" s="49"/>
      <c r="D6" s="49"/>
      <c r="E6" s="49"/>
      <c r="F6" s="49"/>
      <c r="G6" s="49"/>
      <c r="H6" s="49"/>
      <c r="I6" s="49"/>
      <c r="J6" s="49"/>
      <c r="K6" s="49"/>
      <c r="L6" s="49"/>
    </row>
    <row r="7" spans="1:12" x14ac:dyDescent="0.2">
      <c r="A7" s="41" t="s">
        <v>542</v>
      </c>
      <c r="B7" s="49" t="s">
        <v>31</v>
      </c>
      <c r="C7" s="49"/>
      <c r="D7" s="49"/>
      <c r="E7" s="49"/>
      <c r="F7" s="49"/>
      <c r="G7" s="49"/>
      <c r="H7" s="49"/>
      <c r="I7" s="49"/>
      <c r="J7" s="49"/>
      <c r="K7" s="49"/>
      <c r="L7" s="49"/>
    </row>
    <row r="8" spans="1:12" x14ac:dyDescent="0.2">
      <c r="A8" s="41" t="s">
        <v>112</v>
      </c>
      <c r="B8" s="49" t="s">
        <v>125</v>
      </c>
      <c r="C8" s="49"/>
      <c r="D8" s="49"/>
      <c r="E8" s="49"/>
      <c r="F8" s="49"/>
      <c r="G8" s="49"/>
      <c r="H8" s="49"/>
      <c r="I8" s="49"/>
      <c r="J8" s="49"/>
      <c r="K8" s="49"/>
      <c r="L8" s="49"/>
    </row>
    <row r="9" spans="1:12" x14ac:dyDescent="0.2">
      <c r="A9" s="41" t="s">
        <v>113</v>
      </c>
      <c r="B9" s="49" t="s">
        <v>366</v>
      </c>
      <c r="C9" s="49"/>
      <c r="D9" s="49"/>
      <c r="E9" s="49"/>
      <c r="F9" s="49"/>
      <c r="G9" s="49"/>
      <c r="H9" s="49"/>
      <c r="I9" s="49"/>
      <c r="J9" s="49"/>
      <c r="K9" s="49"/>
      <c r="L9" s="49"/>
    </row>
    <row r="10" spans="1:12" x14ac:dyDescent="0.2">
      <c r="A10" s="41" t="s">
        <v>6</v>
      </c>
      <c r="B10" s="49" t="s">
        <v>371</v>
      </c>
      <c r="C10" s="49"/>
      <c r="D10" s="49"/>
      <c r="E10" s="49"/>
      <c r="F10" s="49"/>
      <c r="G10" s="49"/>
      <c r="H10" s="49"/>
      <c r="I10" s="49"/>
      <c r="J10" s="49"/>
      <c r="K10" s="49"/>
      <c r="L10" s="49"/>
    </row>
    <row r="11" spans="1:12" x14ac:dyDescent="0.2">
      <c r="A11" s="41" t="s">
        <v>114</v>
      </c>
      <c r="B11" s="49" t="s">
        <v>165</v>
      </c>
      <c r="C11" s="49"/>
      <c r="D11" s="49"/>
      <c r="E11" s="49"/>
      <c r="F11" s="49"/>
      <c r="G11" s="49"/>
      <c r="H11" s="49"/>
      <c r="I11" s="49"/>
      <c r="J11" s="49"/>
      <c r="K11" s="49"/>
      <c r="L11" s="49"/>
    </row>
    <row r="12" spans="1:12" x14ac:dyDescent="0.2">
      <c r="A12" s="41" t="s">
        <v>115</v>
      </c>
      <c r="B12" s="49" t="s">
        <v>368</v>
      </c>
      <c r="C12" s="49"/>
      <c r="D12" s="49"/>
      <c r="E12" s="49"/>
      <c r="F12" s="49"/>
      <c r="G12" s="49"/>
      <c r="H12" s="49"/>
      <c r="I12" s="49"/>
      <c r="J12" s="49"/>
      <c r="K12" s="49"/>
      <c r="L12" s="49"/>
    </row>
    <row r="13" spans="1:12" x14ac:dyDescent="0.2">
      <c r="A13" s="41" t="s">
        <v>543</v>
      </c>
      <c r="B13" s="49">
        <v>0</v>
      </c>
      <c r="C13" s="49"/>
      <c r="D13" s="49"/>
      <c r="E13" s="49"/>
      <c r="F13" s="49"/>
      <c r="G13" s="49"/>
      <c r="H13" s="49"/>
      <c r="I13" s="49"/>
      <c r="J13" s="49"/>
      <c r="K13" s="49"/>
      <c r="L13" s="49"/>
    </row>
    <row r="14" spans="1:12" x14ac:dyDescent="0.2">
      <c r="A14" s="41" t="s">
        <v>117</v>
      </c>
      <c r="B14" s="49">
        <v>702</v>
      </c>
      <c r="C14" s="49"/>
      <c r="D14" s="49"/>
      <c r="E14" s="49"/>
      <c r="F14" s="49"/>
      <c r="G14" s="49"/>
      <c r="H14" s="49"/>
      <c r="I14" s="49"/>
      <c r="J14" s="49"/>
      <c r="K14" s="49"/>
      <c r="L14" s="49"/>
    </row>
    <row r="15" spans="1:12" x14ac:dyDescent="0.2">
      <c r="A15" s="41" t="s">
        <v>544</v>
      </c>
      <c r="B15" s="49" t="s">
        <v>372</v>
      </c>
      <c r="C15" s="49"/>
      <c r="D15" s="49"/>
      <c r="E15" s="49"/>
      <c r="F15" s="49"/>
      <c r="G15" s="49"/>
      <c r="H15" s="49"/>
      <c r="I15" s="49"/>
      <c r="J15" s="49"/>
      <c r="K15" s="49"/>
      <c r="L15" s="49"/>
    </row>
    <row r="16" spans="1:12" x14ac:dyDescent="0.2">
      <c r="A16" s="41" t="s">
        <v>119</v>
      </c>
      <c r="B16" s="49" t="s">
        <v>373</v>
      </c>
      <c r="C16" s="49"/>
      <c r="D16" s="49"/>
      <c r="E16" s="49"/>
      <c r="F16" s="49"/>
      <c r="G16" s="49"/>
      <c r="H16" s="49"/>
      <c r="I16" s="49"/>
      <c r="J16" s="49"/>
      <c r="K16" s="49"/>
      <c r="L16" s="49"/>
    </row>
    <row r="17" spans="1:12" x14ac:dyDescent="0.2">
      <c r="A17" s="42" t="s">
        <v>545</v>
      </c>
      <c r="B17" s="49"/>
      <c r="C17" s="49"/>
      <c r="D17" s="49"/>
      <c r="E17" s="49"/>
      <c r="F17" s="49"/>
      <c r="G17" s="49"/>
      <c r="H17" s="49"/>
      <c r="I17" s="49"/>
      <c r="J17" s="49"/>
      <c r="K17" s="49"/>
      <c r="L17" s="49"/>
    </row>
    <row r="18" spans="1:12" x14ac:dyDescent="0.2">
      <c r="A18" s="41" t="s">
        <v>121</v>
      </c>
      <c r="B18" s="50">
        <v>45135</v>
      </c>
      <c r="C18" s="50"/>
      <c r="D18" s="50"/>
      <c r="E18" s="50"/>
      <c r="F18" s="50"/>
      <c r="G18" s="50"/>
      <c r="H18" s="50"/>
      <c r="I18" s="50"/>
      <c r="J18" s="50"/>
      <c r="K18" s="50"/>
      <c r="L18" s="50"/>
    </row>
    <row r="19" spans="1:12" x14ac:dyDescent="0.2">
      <c r="A19" s="41" t="s">
        <v>122</v>
      </c>
      <c r="B19" s="49"/>
      <c r="C19" s="49"/>
      <c r="D19" s="49"/>
      <c r="E19" s="49"/>
      <c r="F19" s="49"/>
      <c r="G19" s="49"/>
      <c r="H19" s="49"/>
      <c r="I19" s="49"/>
      <c r="J19" s="49"/>
      <c r="K19" s="49"/>
      <c r="L19" s="49"/>
    </row>
    <row r="20" spans="1:12" x14ac:dyDescent="0.2">
      <c r="A20" s="41" t="s">
        <v>123</v>
      </c>
      <c r="B20" s="49" t="s">
        <v>132</v>
      </c>
      <c r="C20" s="49"/>
      <c r="D20" s="49"/>
      <c r="E20" s="49"/>
      <c r="F20" s="49"/>
      <c r="G20" s="49"/>
      <c r="H20" s="49"/>
      <c r="I20" s="49"/>
      <c r="J20" s="49"/>
      <c r="K20" s="49"/>
      <c r="L20" s="49"/>
    </row>
    <row r="21" spans="1:12" x14ac:dyDescent="0.2">
      <c r="A21" s="41" t="s">
        <v>546</v>
      </c>
      <c r="B21" s="49" t="s">
        <v>46</v>
      </c>
      <c r="C21" s="49"/>
      <c r="D21" s="49"/>
      <c r="E21" s="49"/>
      <c r="F21" s="49"/>
      <c r="G21" s="49"/>
      <c r="H21" s="49"/>
      <c r="I21" s="49"/>
      <c r="J21" s="49"/>
      <c r="K21" s="49"/>
      <c r="L21" s="49"/>
    </row>
    <row r="23" spans="1:12" x14ac:dyDescent="0.2">
      <c r="A23" s="23" t="str">
        <f>HYPERLINK("#'Factor List'!A1", "Back to Factor List")</f>
        <v>Back to Factor List</v>
      </c>
      <c r="B23" s="23" t="str">
        <f>HYPERLINK("#'Assumptions'!A1", "Assumptions")</f>
        <v>Assumptions</v>
      </c>
    </row>
    <row r="26" spans="1:12" s="55" customFormat="1" x14ac:dyDescent="0.2">
      <c r="A26" s="54" t="s">
        <v>594</v>
      </c>
      <c r="B26" s="54">
        <v>55</v>
      </c>
      <c r="C26" s="54">
        <v>56</v>
      </c>
      <c r="D26" s="54">
        <v>57</v>
      </c>
      <c r="E26" s="54">
        <v>58</v>
      </c>
      <c r="F26" s="54">
        <v>59</v>
      </c>
      <c r="G26" s="54">
        <v>60</v>
      </c>
      <c r="H26" s="54">
        <v>61</v>
      </c>
      <c r="I26" s="54">
        <v>62</v>
      </c>
      <c r="J26" s="54">
        <v>63</v>
      </c>
      <c r="K26" s="54">
        <v>64</v>
      </c>
      <c r="L26" s="54">
        <v>65</v>
      </c>
    </row>
    <row r="27" spans="1:12" x14ac:dyDescent="0.2">
      <c r="A27" s="44">
        <v>0</v>
      </c>
      <c r="B27" s="45">
        <v>9.0399999999999991</v>
      </c>
      <c r="C27" s="45">
        <v>8.1999999999999993</v>
      </c>
      <c r="D27" s="45">
        <v>7.36</v>
      </c>
      <c r="E27" s="45">
        <v>6.49</v>
      </c>
      <c r="F27" s="45">
        <v>5.62</v>
      </c>
      <c r="G27" s="45">
        <v>4.72</v>
      </c>
      <c r="H27" s="45">
        <v>3.82</v>
      </c>
      <c r="I27" s="45">
        <v>2.89</v>
      </c>
      <c r="J27" s="45">
        <v>1.95</v>
      </c>
      <c r="K27" s="45">
        <v>0.98</v>
      </c>
      <c r="L27" s="45">
        <v>0</v>
      </c>
    </row>
    <row r="28" spans="1:12" x14ac:dyDescent="0.2">
      <c r="A28" s="44">
        <v>1</v>
      </c>
      <c r="B28" s="45">
        <v>8.9700000000000006</v>
      </c>
      <c r="C28" s="45">
        <v>8.1300000000000008</v>
      </c>
      <c r="D28" s="45">
        <v>7.28</v>
      </c>
      <c r="E28" s="45">
        <v>6.42</v>
      </c>
      <c r="F28" s="45">
        <v>5.54</v>
      </c>
      <c r="G28" s="45">
        <v>4.6500000000000004</v>
      </c>
      <c r="H28" s="45">
        <v>3.74</v>
      </c>
      <c r="I28" s="45">
        <v>2.81</v>
      </c>
      <c r="J28" s="45">
        <v>1.87</v>
      </c>
      <c r="K28" s="45">
        <v>0.9</v>
      </c>
      <c r="L28" s="45"/>
    </row>
    <row r="29" spans="1:12" x14ac:dyDescent="0.2">
      <c r="A29" s="44">
        <v>2</v>
      </c>
      <c r="B29" s="45">
        <v>8.9</v>
      </c>
      <c r="C29" s="45">
        <v>8.06</v>
      </c>
      <c r="D29" s="45">
        <v>7.21</v>
      </c>
      <c r="E29" s="45">
        <v>6.35</v>
      </c>
      <c r="F29" s="45">
        <v>5.47</v>
      </c>
      <c r="G29" s="45">
        <v>4.57</v>
      </c>
      <c r="H29" s="45">
        <v>3.66</v>
      </c>
      <c r="I29" s="45">
        <v>2.73</v>
      </c>
      <c r="J29" s="45">
        <v>1.79</v>
      </c>
      <c r="K29" s="45">
        <v>0.82</v>
      </c>
      <c r="L29" s="45"/>
    </row>
    <row r="30" spans="1:12" x14ac:dyDescent="0.2">
      <c r="A30" s="44">
        <v>3</v>
      </c>
      <c r="B30" s="45">
        <v>8.83</v>
      </c>
      <c r="C30" s="45">
        <v>7.99</v>
      </c>
      <c r="D30" s="45">
        <v>7.14</v>
      </c>
      <c r="E30" s="45">
        <v>6.27</v>
      </c>
      <c r="F30" s="45">
        <v>5.39</v>
      </c>
      <c r="G30" s="45">
        <v>4.5</v>
      </c>
      <c r="H30" s="45">
        <v>3.58</v>
      </c>
      <c r="I30" s="45">
        <v>2.65</v>
      </c>
      <c r="J30" s="45">
        <v>1.71</v>
      </c>
      <c r="K30" s="45">
        <v>0.74</v>
      </c>
      <c r="L30" s="45"/>
    </row>
    <row r="31" spans="1:12" x14ac:dyDescent="0.2">
      <c r="A31" s="44">
        <v>4</v>
      </c>
      <c r="B31" s="45">
        <v>8.76</v>
      </c>
      <c r="C31" s="45">
        <v>7.92</v>
      </c>
      <c r="D31" s="45">
        <v>7.07</v>
      </c>
      <c r="E31" s="45">
        <v>6.2</v>
      </c>
      <c r="F31" s="45">
        <v>5.32</v>
      </c>
      <c r="G31" s="45">
        <v>4.42</v>
      </c>
      <c r="H31" s="45">
        <v>3.51</v>
      </c>
      <c r="I31" s="45">
        <v>2.58</v>
      </c>
      <c r="J31" s="45">
        <v>1.63</v>
      </c>
      <c r="K31" s="45">
        <v>0.66</v>
      </c>
      <c r="L31" s="45"/>
    </row>
    <row r="32" spans="1:12" x14ac:dyDescent="0.2">
      <c r="A32" s="44">
        <v>5</v>
      </c>
      <c r="B32" s="45">
        <v>8.69</v>
      </c>
      <c r="C32" s="45">
        <v>7.85</v>
      </c>
      <c r="D32" s="45">
        <v>7</v>
      </c>
      <c r="E32" s="45">
        <v>6.13</v>
      </c>
      <c r="F32" s="45">
        <v>5.24</v>
      </c>
      <c r="G32" s="45">
        <v>4.3499999999999996</v>
      </c>
      <c r="H32" s="45">
        <v>3.43</v>
      </c>
      <c r="I32" s="45">
        <v>2.5</v>
      </c>
      <c r="J32" s="45">
        <v>1.55</v>
      </c>
      <c r="K32" s="45">
        <v>0.56999999999999995</v>
      </c>
      <c r="L32" s="45"/>
    </row>
    <row r="33" spans="1:12" x14ac:dyDescent="0.2">
      <c r="A33" s="44">
        <v>6</v>
      </c>
      <c r="B33" s="45">
        <v>8.6199999999999992</v>
      </c>
      <c r="C33" s="45">
        <v>7.78</v>
      </c>
      <c r="D33" s="45">
        <v>6.92</v>
      </c>
      <c r="E33" s="45">
        <v>6.06</v>
      </c>
      <c r="F33" s="45">
        <v>5.17</v>
      </c>
      <c r="G33" s="45">
        <v>4.2699999999999996</v>
      </c>
      <c r="H33" s="45">
        <v>3.35</v>
      </c>
      <c r="I33" s="45">
        <v>2.42</v>
      </c>
      <c r="J33" s="45">
        <v>1.46</v>
      </c>
      <c r="K33" s="45">
        <v>0.49</v>
      </c>
      <c r="L33" s="45"/>
    </row>
    <row r="34" spans="1:12" x14ac:dyDescent="0.2">
      <c r="A34" s="44">
        <v>7</v>
      </c>
      <c r="B34" s="45">
        <v>8.5500000000000007</v>
      </c>
      <c r="C34" s="45">
        <v>7.71</v>
      </c>
      <c r="D34" s="45">
        <v>6.85</v>
      </c>
      <c r="E34" s="45">
        <v>5.98</v>
      </c>
      <c r="F34" s="45">
        <v>5.0999999999999996</v>
      </c>
      <c r="G34" s="45">
        <v>4.1900000000000004</v>
      </c>
      <c r="H34" s="45">
        <v>3.28</v>
      </c>
      <c r="I34" s="45">
        <v>2.34</v>
      </c>
      <c r="J34" s="45">
        <v>1.38</v>
      </c>
      <c r="K34" s="45">
        <v>0.41</v>
      </c>
      <c r="L34" s="45"/>
    </row>
    <row r="35" spans="1:12" x14ac:dyDescent="0.2">
      <c r="A35" s="44">
        <v>8</v>
      </c>
      <c r="B35" s="45">
        <v>8.48</v>
      </c>
      <c r="C35" s="45">
        <v>7.64</v>
      </c>
      <c r="D35" s="45">
        <v>6.78</v>
      </c>
      <c r="E35" s="45">
        <v>5.91</v>
      </c>
      <c r="F35" s="45">
        <v>5.0199999999999996</v>
      </c>
      <c r="G35" s="45">
        <v>4.12</v>
      </c>
      <c r="H35" s="45">
        <v>3.2</v>
      </c>
      <c r="I35" s="45">
        <v>2.2599999999999998</v>
      </c>
      <c r="J35" s="45">
        <v>1.3</v>
      </c>
      <c r="K35" s="45">
        <v>0.33</v>
      </c>
      <c r="L35" s="45"/>
    </row>
    <row r="36" spans="1:12" x14ac:dyDescent="0.2">
      <c r="A36" s="44">
        <v>9</v>
      </c>
      <c r="B36" s="45">
        <v>8.41</v>
      </c>
      <c r="C36" s="45">
        <v>7.57</v>
      </c>
      <c r="D36" s="45">
        <v>6.71</v>
      </c>
      <c r="E36" s="45">
        <v>5.84</v>
      </c>
      <c r="F36" s="45">
        <v>4.95</v>
      </c>
      <c r="G36" s="45">
        <v>4.04</v>
      </c>
      <c r="H36" s="45">
        <v>3.12</v>
      </c>
      <c r="I36" s="45">
        <v>2.1800000000000002</v>
      </c>
      <c r="J36" s="45">
        <v>1.22</v>
      </c>
      <c r="K36" s="45">
        <v>0.25</v>
      </c>
      <c r="L36" s="45"/>
    </row>
    <row r="37" spans="1:12" x14ac:dyDescent="0.2">
      <c r="A37" s="44">
        <v>10</v>
      </c>
      <c r="B37" s="45">
        <v>8.34</v>
      </c>
      <c r="C37" s="45">
        <v>7.5</v>
      </c>
      <c r="D37" s="45">
        <v>6.64</v>
      </c>
      <c r="E37" s="45">
        <v>5.76</v>
      </c>
      <c r="F37" s="45">
        <v>4.87</v>
      </c>
      <c r="G37" s="45">
        <v>3.97</v>
      </c>
      <c r="H37" s="45">
        <v>3.04</v>
      </c>
      <c r="I37" s="45">
        <v>2.1</v>
      </c>
      <c r="J37" s="45">
        <v>1.1399999999999999</v>
      </c>
      <c r="K37" s="45">
        <v>0.16</v>
      </c>
      <c r="L37" s="45"/>
    </row>
    <row r="38" spans="1:12" x14ac:dyDescent="0.2">
      <c r="A38" s="44">
        <v>11</v>
      </c>
      <c r="B38" s="45">
        <v>8.27</v>
      </c>
      <c r="C38" s="45">
        <v>7.43</v>
      </c>
      <c r="D38" s="45">
        <v>6.57</v>
      </c>
      <c r="E38" s="45">
        <v>5.69</v>
      </c>
      <c r="F38" s="45">
        <v>4.8</v>
      </c>
      <c r="G38" s="45">
        <v>3.89</v>
      </c>
      <c r="H38" s="45">
        <v>2.97</v>
      </c>
      <c r="I38" s="45">
        <v>2.02</v>
      </c>
      <c r="J38" s="45">
        <v>1.06</v>
      </c>
      <c r="K38" s="45">
        <v>0.08</v>
      </c>
      <c r="L38" s="45"/>
    </row>
  </sheetData>
  <sheetProtection algorithmName="SHA-512" hashValue="ykCz2iyW0FKxRERXofMYl+CxmPja7gDCHjFgrLGxxhuIbn76dwCri8B5DhmvRB7l4IqOvrx1isDdQaLw/AqlrQ==" saltValue="X5bXC9CHhhy5NLcW5ERxmw==" spinCount="100000" sheet="1" objects="1" scenarios="1"/>
  <conditionalFormatting sqref="A6:A21">
    <cfRule type="expression" dxfId="447" priority="1" stopIfTrue="1">
      <formula>MOD(ROW(),2)=0</formula>
    </cfRule>
    <cfRule type="expression" dxfId="446" priority="2" stopIfTrue="1">
      <formula>MOD(ROW(),2)&lt;&gt;0</formula>
    </cfRule>
  </conditionalFormatting>
  <conditionalFormatting sqref="A26:A38">
    <cfRule type="expression" dxfId="445" priority="5" stopIfTrue="1">
      <formula>MOD(ROW(),2)=0</formula>
    </cfRule>
    <cfRule type="expression" dxfId="444" priority="6" stopIfTrue="1">
      <formula>MOD(ROW(),2)&lt;&gt;0</formula>
    </cfRule>
  </conditionalFormatting>
  <conditionalFormatting sqref="B6:L21">
    <cfRule type="expression" dxfId="443" priority="3" stopIfTrue="1">
      <formula>MOD(ROW(),2)=0</formula>
    </cfRule>
    <cfRule type="expression" dxfId="442" priority="4" stopIfTrue="1">
      <formula>MOD(ROW(),2)&lt;&gt;0</formula>
    </cfRule>
  </conditionalFormatting>
  <conditionalFormatting sqref="B26:L38">
    <cfRule type="expression" dxfId="441" priority="7" stopIfTrue="1">
      <formula>MOD(ROW(),2)=0</formula>
    </cfRule>
    <cfRule type="expression" dxfId="440" priority="8" stopIfTrue="1">
      <formula>MOD(ROW(),2)&lt;&gt;0</formula>
    </cfRule>
  </conditionalFormatting>
  <pageMargins left="0.7" right="0.7" top="0.75" bottom="0.75" header="0.3" footer="0.3"/>
  <tableParts count="1">
    <tablePart r:id="rId1"/>
  </tablePart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0D9A8-3547-4D5F-81EF-5A268CF04643}">
  <sheetPr codeName="Sheet77"/>
  <dimension ref="A1:M38"/>
  <sheetViews>
    <sheetView showGridLines="0" workbookViewId="0">
      <selection activeCell="A6" sqref="A6"/>
    </sheetView>
  </sheetViews>
  <sheetFormatPr defaultRowHeight="12.75" x14ac:dyDescent="0.2"/>
  <cols>
    <col min="1" max="1" width="31.5703125" customWidth="1"/>
    <col min="2" max="13" width="22.5703125"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ARBO - x-703</v>
      </c>
    </row>
    <row r="6" spans="1:13" x14ac:dyDescent="0.2">
      <c r="A6" s="41" t="s">
        <v>540</v>
      </c>
      <c r="B6" s="49" t="s">
        <v>541</v>
      </c>
      <c r="C6" s="49"/>
      <c r="D6" s="49"/>
      <c r="E6" s="49"/>
      <c r="F6" s="49"/>
      <c r="G6" s="49"/>
      <c r="H6" s="49"/>
      <c r="I6" s="49"/>
      <c r="J6" s="49"/>
      <c r="K6" s="49"/>
      <c r="L6" s="49"/>
      <c r="M6" s="49"/>
    </row>
    <row r="7" spans="1:13" x14ac:dyDescent="0.2">
      <c r="A7" s="41" t="s">
        <v>542</v>
      </c>
      <c r="B7" s="49" t="s">
        <v>31</v>
      </c>
      <c r="C7" s="49"/>
      <c r="D7" s="49"/>
      <c r="E7" s="49"/>
      <c r="F7" s="49"/>
      <c r="G7" s="49"/>
      <c r="H7" s="49"/>
      <c r="I7" s="49"/>
      <c r="J7" s="49"/>
      <c r="K7" s="49"/>
      <c r="L7" s="49"/>
      <c r="M7" s="49"/>
    </row>
    <row r="8" spans="1:13" x14ac:dyDescent="0.2">
      <c r="A8" s="41" t="s">
        <v>112</v>
      </c>
      <c r="B8" s="49" t="s">
        <v>125</v>
      </c>
      <c r="C8" s="49"/>
      <c r="D8" s="49"/>
      <c r="E8" s="49"/>
      <c r="F8" s="49"/>
      <c r="G8" s="49"/>
      <c r="H8" s="49"/>
      <c r="I8" s="49"/>
      <c r="J8" s="49"/>
      <c r="K8" s="49"/>
      <c r="L8" s="49"/>
      <c r="M8" s="49"/>
    </row>
    <row r="9" spans="1:13" x14ac:dyDescent="0.2">
      <c r="A9" s="41" t="s">
        <v>113</v>
      </c>
      <c r="B9" s="49" t="s">
        <v>366</v>
      </c>
      <c r="C9" s="49"/>
      <c r="D9" s="49"/>
      <c r="E9" s="49"/>
      <c r="F9" s="49"/>
      <c r="G9" s="49"/>
      <c r="H9" s="49"/>
      <c r="I9" s="49"/>
      <c r="J9" s="49"/>
      <c r="K9" s="49"/>
      <c r="L9" s="49"/>
      <c r="M9" s="49"/>
    </row>
    <row r="10" spans="1:13" x14ac:dyDescent="0.2">
      <c r="A10" s="41" t="s">
        <v>6</v>
      </c>
      <c r="B10" s="49" t="s">
        <v>374</v>
      </c>
      <c r="C10" s="49"/>
      <c r="D10" s="49"/>
      <c r="E10" s="49"/>
      <c r="F10" s="49"/>
      <c r="G10" s="49"/>
      <c r="H10" s="49"/>
      <c r="I10" s="49"/>
      <c r="J10" s="49"/>
      <c r="K10" s="49"/>
      <c r="L10" s="49"/>
      <c r="M10" s="49"/>
    </row>
    <row r="11" spans="1:13" x14ac:dyDescent="0.2">
      <c r="A11" s="41" t="s">
        <v>114</v>
      </c>
      <c r="B11" s="49" t="s">
        <v>165</v>
      </c>
      <c r="C11" s="49"/>
      <c r="D11" s="49"/>
      <c r="E11" s="49"/>
      <c r="F11" s="49"/>
      <c r="G11" s="49"/>
      <c r="H11" s="49"/>
      <c r="I11" s="49"/>
      <c r="J11" s="49"/>
      <c r="K11" s="49"/>
      <c r="L11" s="49"/>
      <c r="M11" s="49"/>
    </row>
    <row r="12" spans="1:13" x14ac:dyDescent="0.2">
      <c r="A12" s="41" t="s">
        <v>115</v>
      </c>
      <c r="B12" s="49" t="s">
        <v>368</v>
      </c>
      <c r="C12" s="49"/>
      <c r="D12" s="49"/>
      <c r="E12" s="49"/>
      <c r="F12" s="49"/>
      <c r="G12" s="49"/>
      <c r="H12" s="49"/>
      <c r="I12" s="49"/>
      <c r="J12" s="49"/>
      <c r="K12" s="49"/>
      <c r="L12" s="49"/>
      <c r="M12" s="49"/>
    </row>
    <row r="13" spans="1:13" x14ac:dyDescent="0.2">
      <c r="A13" s="41" t="s">
        <v>543</v>
      </c>
      <c r="B13" s="49">
        <v>0</v>
      </c>
      <c r="C13" s="49"/>
      <c r="D13" s="49"/>
      <c r="E13" s="49"/>
      <c r="F13" s="49"/>
      <c r="G13" s="49"/>
      <c r="H13" s="49"/>
      <c r="I13" s="49"/>
      <c r="J13" s="49"/>
      <c r="K13" s="49"/>
      <c r="L13" s="49"/>
      <c r="M13" s="49"/>
    </row>
    <row r="14" spans="1:13" x14ac:dyDescent="0.2">
      <c r="A14" s="41" t="s">
        <v>117</v>
      </c>
      <c r="B14" s="49">
        <v>703</v>
      </c>
      <c r="C14" s="49"/>
      <c r="D14" s="49"/>
      <c r="E14" s="49"/>
      <c r="F14" s="49"/>
      <c r="G14" s="49"/>
      <c r="H14" s="49"/>
      <c r="I14" s="49"/>
      <c r="J14" s="49"/>
      <c r="K14" s="49"/>
      <c r="L14" s="49"/>
      <c r="M14" s="49"/>
    </row>
    <row r="15" spans="1:13" x14ac:dyDescent="0.2">
      <c r="A15" s="41" t="s">
        <v>544</v>
      </c>
      <c r="B15" s="49" t="s">
        <v>375</v>
      </c>
      <c r="C15" s="49"/>
      <c r="D15" s="49"/>
      <c r="E15" s="49"/>
      <c r="F15" s="49"/>
      <c r="G15" s="49"/>
      <c r="H15" s="49"/>
      <c r="I15" s="49"/>
      <c r="J15" s="49"/>
      <c r="K15" s="49"/>
      <c r="L15" s="49"/>
      <c r="M15" s="49"/>
    </row>
    <row r="16" spans="1:13" x14ac:dyDescent="0.2">
      <c r="A16" s="41" t="s">
        <v>119</v>
      </c>
      <c r="B16" s="49" t="s">
        <v>376</v>
      </c>
      <c r="C16" s="49"/>
      <c r="D16" s="49"/>
      <c r="E16" s="49"/>
      <c r="F16" s="49"/>
      <c r="G16" s="49"/>
      <c r="H16" s="49"/>
      <c r="I16" s="49"/>
      <c r="J16" s="49"/>
      <c r="K16" s="49"/>
      <c r="L16" s="49"/>
      <c r="M16" s="49"/>
    </row>
    <row r="17" spans="1:13" x14ac:dyDescent="0.2">
      <c r="A17" s="42" t="s">
        <v>545</v>
      </c>
      <c r="B17" s="49"/>
      <c r="C17" s="49"/>
      <c r="D17" s="49"/>
      <c r="E17" s="49"/>
      <c r="F17" s="49"/>
      <c r="G17" s="49"/>
      <c r="H17" s="49"/>
      <c r="I17" s="49"/>
      <c r="J17" s="49"/>
      <c r="K17" s="49"/>
      <c r="L17" s="49"/>
      <c r="M17" s="49"/>
    </row>
    <row r="18" spans="1:13" x14ac:dyDescent="0.2">
      <c r="A18" s="41" t="s">
        <v>121</v>
      </c>
      <c r="B18" s="50">
        <v>45135</v>
      </c>
      <c r="C18" s="50"/>
      <c r="D18" s="50"/>
      <c r="E18" s="50"/>
      <c r="F18" s="50"/>
      <c r="G18" s="50"/>
      <c r="H18" s="50"/>
      <c r="I18" s="50"/>
      <c r="J18" s="50"/>
      <c r="K18" s="50"/>
      <c r="L18" s="50"/>
      <c r="M18" s="50"/>
    </row>
    <row r="19" spans="1:13" x14ac:dyDescent="0.2">
      <c r="A19" s="41" t="s">
        <v>122</v>
      </c>
      <c r="B19" s="49"/>
      <c r="C19" s="49"/>
      <c r="D19" s="49"/>
      <c r="E19" s="49"/>
      <c r="F19" s="49"/>
      <c r="G19" s="49"/>
      <c r="H19" s="49"/>
      <c r="I19" s="49"/>
      <c r="J19" s="49"/>
      <c r="K19" s="49"/>
      <c r="L19" s="49"/>
      <c r="M19" s="49"/>
    </row>
    <row r="20" spans="1:13" x14ac:dyDescent="0.2">
      <c r="A20" s="41" t="s">
        <v>123</v>
      </c>
      <c r="B20" s="49" t="s">
        <v>132</v>
      </c>
      <c r="C20" s="49"/>
      <c r="D20" s="49"/>
      <c r="E20" s="49"/>
      <c r="F20" s="49"/>
      <c r="G20" s="49"/>
      <c r="H20" s="49"/>
      <c r="I20" s="49"/>
      <c r="J20" s="49"/>
      <c r="K20" s="49"/>
      <c r="L20" s="49"/>
      <c r="M20" s="49"/>
    </row>
    <row r="21" spans="1:13" x14ac:dyDescent="0.2">
      <c r="A21" s="41" t="s">
        <v>546</v>
      </c>
      <c r="B21" s="49" t="s">
        <v>46</v>
      </c>
      <c r="C21" s="49"/>
      <c r="D21" s="49"/>
      <c r="E21" s="49"/>
      <c r="F21" s="49"/>
      <c r="G21" s="49"/>
      <c r="H21" s="49"/>
      <c r="I21" s="49"/>
      <c r="J21" s="49"/>
      <c r="K21" s="49"/>
      <c r="L21" s="49"/>
      <c r="M21" s="49"/>
    </row>
    <row r="23" spans="1:13" x14ac:dyDescent="0.2">
      <c r="A23" s="23" t="str">
        <f>HYPERLINK("#'Factor List'!A1", "Back to Factor List")</f>
        <v>Back to Factor List</v>
      </c>
      <c r="B23" s="23" t="str">
        <f>HYPERLINK("#'Assumptions'!A1", "Assumptions")</f>
        <v>Assumptions</v>
      </c>
    </row>
    <row r="26" spans="1:13" s="55" customFormat="1" x14ac:dyDescent="0.2">
      <c r="A26" s="54" t="s">
        <v>594</v>
      </c>
      <c r="B26" s="54">
        <v>55</v>
      </c>
      <c r="C26" s="54">
        <v>56</v>
      </c>
      <c r="D26" s="54">
        <v>57</v>
      </c>
      <c r="E26" s="54">
        <v>58</v>
      </c>
      <c r="F26" s="54">
        <v>59</v>
      </c>
      <c r="G26" s="54">
        <v>60</v>
      </c>
      <c r="H26" s="54">
        <v>61</v>
      </c>
      <c r="I26" s="54">
        <v>62</v>
      </c>
      <c r="J26" s="54">
        <v>63</v>
      </c>
      <c r="K26" s="54">
        <v>64</v>
      </c>
      <c r="L26" s="54">
        <v>65</v>
      </c>
      <c r="M26" s="54">
        <v>66</v>
      </c>
    </row>
    <row r="27" spans="1:13" x14ac:dyDescent="0.2">
      <c r="A27" s="44">
        <v>0</v>
      </c>
      <c r="B27" s="45">
        <v>9.84</v>
      </c>
      <c r="C27" s="45">
        <v>9.02</v>
      </c>
      <c r="D27" s="45">
        <v>8.19</v>
      </c>
      <c r="E27" s="45">
        <v>7.34</v>
      </c>
      <c r="F27" s="45">
        <v>6.48</v>
      </c>
      <c r="G27" s="45">
        <v>5.61</v>
      </c>
      <c r="H27" s="45">
        <v>4.72</v>
      </c>
      <c r="I27" s="45">
        <v>3.81</v>
      </c>
      <c r="J27" s="45">
        <v>2.89</v>
      </c>
      <c r="K27" s="45">
        <v>1.94</v>
      </c>
      <c r="L27" s="45">
        <v>0.98</v>
      </c>
      <c r="M27" s="45">
        <v>0</v>
      </c>
    </row>
    <row r="28" spans="1:13" x14ac:dyDescent="0.2">
      <c r="A28" s="44">
        <v>1</v>
      </c>
      <c r="B28" s="45">
        <v>9.77</v>
      </c>
      <c r="C28" s="45">
        <v>8.9499999999999993</v>
      </c>
      <c r="D28" s="45">
        <v>8.1199999999999992</v>
      </c>
      <c r="E28" s="45">
        <v>7.27</v>
      </c>
      <c r="F28" s="45">
        <v>6.41</v>
      </c>
      <c r="G28" s="45">
        <v>5.53</v>
      </c>
      <c r="H28" s="45">
        <v>4.6399999999999997</v>
      </c>
      <c r="I28" s="45">
        <v>3.73</v>
      </c>
      <c r="J28" s="45">
        <v>2.81</v>
      </c>
      <c r="K28" s="45">
        <v>1.86</v>
      </c>
      <c r="L28" s="45">
        <v>0.9</v>
      </c>
      <c r="M28" s="45"/>
    </row>
    <row r="29" spans="1:13" x14ac:dyDescent="0.2">
      <c r="A29" s="44">
        <v>2</v>
      </c>
      <c r="B29" s="45">
        <v>9.6999999999999993</v>
      </c>
      <c r="C29" s="45">
        <v>8.8800000000000008</v>
      </c>
      <c r="D29" s="45">
        <v>8.0500000000000007</v>
      </c>
      <c r="E29" s="45">
        <v>7.2</v>
      </c>
      <c r="F29" s="45">
        <v>6.34</v>
      </c>
      <c r="G29" s="45">
        <v>5.46</v>
      </c>
      <c r="H29" s="45">
        <v>4.57</v>
      </c>
      <c r="I29" s="45">
        <v>3.66</v>
      </c>
      <c r="J29" s="45">
        <v>2.73</v>
      </c>
      <c r="K29" s="45">
        <v>1.78</v>
      </c>
      <c r="L29" s="45">
        <v>0.82</v>
      </c>
      <c r="M29" s="45"/>
    </row>
    <row r="30" spans="1:13" x14ac:dyDescent="0.2">
      <c r="A30" s="44">
        <v>3</v>
      </c>
      <c r="B30" s="45">
        <v>9.6300000000000008</v>
      </c>
      <c r="C30" s="45">
        <v>8.81</v>
      </c>
      <c r="D30" s="45">
        <v>7.98</v>
      </c>
      <c r="E30" s="45">
        <v>7.13</v>
      </c>
      <c r="F30" s="45">
        <v>6.26</v>
      </c>
      <c r="G30" s="45">
        <v>5.38</v>
      </c>
      <c r="H30" s="45">
        <v>4.49</v>
      </c>
      <c r="I30" s="45">
        <v>3.58</v>
      </c>
      <c r="J30" s="45">
        <v>2.65</v>
      </c>
      <c r="K30" s="45">
        <v>1.7</v>
      </c>
      <c r="L30" s="45">
        <v>0.74</v>
      </c>
      <c r="M30" s="45"/>
    </row>
    <row r="31" spans="1:13" x14ac:dyDescent="0.2">
      <c r="A31" s="44">
        <v>4</v>
      </c>
      <c r="B31" s="45">
        <v>9.57</v>
      </c>
      <c r="C31" s="45">
        <v>8.74</v>
      </c>
      <c r="D31" s="45">
        <v>7.91</v>
      </c>
      <c r="E31" s="45">
        <v>7.06</v>
      </c>
      <c r="F31" s="45">
        <v>6.19</v>
      </c>
      <c r="G31" s="45">
        <v>5.31</v>
      </c>
      <c r="H31" s="45">
        <v>4.41</v>
      </c>
      <c r="I31" s="45">
        <v>3.5</v>
      </c>
      <c r="J31" s="45">
        <v>2.57</v>
      </c>
      <c r="K31" s="45">
        <v>1.62</v>
      </c>
      <c r="L31" s="45">
        <v>0.66</v>
      </c>
      <c r="M31" s="45"/>
    </row>
    <row r="32" spans="1:13" x14ac:dyDescent="0.2">
      <c r="A32" s="44">
        <v>5</v>
      </c>
      <c r="B32" s="45">
        <v>9.5</v>
      </c>
      <c r="C32" s="45">
        <v>8.67</v>
      </c>
      <c r="D32" s="45">
        <v>7.84</v>
      </c>
      <c r="E32" s="45">
        <v>6.98</v>
      </c>
      <c r="F32" s="45">
        <v>6.12</v>
      </c>
      <c r="G32" s="45">
        <v>5.24</v>
      </c>
      <c r="H32" s="45">
        <v>4.34</v>
      </c>
      <c r="I32" s="45">
        <v>3.43</v>
      </c>
      <c r="J32" s="45">
        <v>2.4900000000000002</v>
      </c>
      <c r="K32" s="45">
        <v>1.54</v>
      </c>
      <c r="L32" s="45">
        <v>0.56999999999999995</v>
      </c>
      <c r="M32" s="45"/>
    </row>
    <row r="33" spans="1:13" x14ac:dyDescent="0.2">
      <c r="A33" s="44">
        <v>6</v>
      </c>
      <c r="B33" s="45">
        <v>9.43</v>
      </c>
      <c r="C33" s="45">
        <v>8.6</v>
      </c>
      <c r="D33" s="45">
        <v>7.77</v>
      </c>
      <c r="E33" s="45">
        <v>6.91</v>
      </c>
      <c r="F33" s="45">
        <v>6.05</v>
      </c>
      <c r="G33" s="45">
        <v>5.16</v>
      </c>
      <c r="H33" s="45">
        <v>4.26</v>
      </c>
      <c r="I33" s="45">
        <v>3.35</v>
      </c>
      <c r="J33" s="45">
        <v>2.42</v>
      </c>
      <c r="K33" s="45">
        <v>1.46</v>
      </c>
      <c r="L33" s="45">
        <v>0.49</v>
      </c>
      <c r="M33" s="45"/>
    </row>
    <row r="34" spans="1:13" x14ac:dyDescent="0.2">
      <c r="A34" s="44">
        <v>7</v>
      </c>
      <c r="B34" s="45">
        <v>9.36</v>
      </c>
      <c r="C34" s="45">
        <v>8.5399999999999991</v>
      </c>
      <c r="D34" s="45">
        <v>7.7</v>
      </c>
      <c r="E34" s="45">
        <v>6.84</v>
      </c>
      <c r="F34" s="45">
        <v>5.97</v>
      </c>
      <c r="G34" s="45">
        <v>5.09</v>
      </c>
      <c r="H34" s="45">
        <v>4.1900000000000004</v>
      </c>
      <c r="I34" s="45">
        <v>3.27</v>
      </c>
      <c r="J34" s="45">
        <v>2.34</v>
      </c>
      <c r="K34" s="45">
        <v>1.38</v>
      </c>
      <c r="L34" s="45">
        <v>0.41</v>
      </c>
      <c r="M34" s="45"/>
    </row>
    <row r="35" spans="1:13" x14ac:dyDescent="0.2">
      <c r="A35" s="44">
        <v>8</v>
      </c>
      <c r="B35" s="45">
        <v>9.2899999999999991</v>
      </c>
      <c r="C35" s="45">
        <v>8.4700000000000006</v>
      </c>
      <c r="D35" s="45">
        <v>7.62</v>
      </c>
      <c r="E35" s="45">
        <v>6.77</v>
      </c>
      <c r="F35" s="45">
        <v>5.9</v>
      </c>
      <c r="G35" s="45">
        <v>5.01</v>
      </c>
      <c r="H35" s="45">
        <v>4.1100000000000003</v>
      </c>
      <c r="I35" s="45">
        <v>3.19</v>
      </c>
      <c r="J35" s="45">
        <v>2.2599999999999998</v>
      </c>
      <c r="K35" s="45">
        <v>1.3</v>
      </c>
      <c r="L35" s="45">
        <v>0.33</v>
      </c>
      <c r="M35" s="45"/>
    </row>
    <row r="36" spans="1:13" x14ac:dyDescent="0.2">
      <c r="A36" s="44">
        <v>9</v>
      </c>
      <c r="B36" s="45">
        <v>9.23</v>
      </c>
      <c r="C36" s="45">
        <v>8.4</v>
      </c>
      <c r="D36" s="45">
        <v>7.55</v>
      </c>
      <c r="E36" s="45">
        <v>6.7</v>
      </c>
      <c r="F36" s="45">
        <v>5.83</v>
      </c>
      <c r="G36" s="45">
        <v>4.9400000000000004</v>
      </c>
      <c r="H36" s="45">
        <v>4.04</v>
      </c>
      <c r="I36" s="45">
        <v>3.12</v>
      </c>
      <c r="J36" s="45">
        <v>2.1800000000000002</v>
      </c>
      <c r="K36" s="45">
        <v>1.22</v>
      </c>
      <c r="L36" s="45">
        <v>0.25</v>
      </c>
      <c r="M36" s="45"/>
    </row>
    <row r="37" spans="1:13" x14ac:dyDescent="0.2">
      <c r="A37" s="44">
        <v>10</v>
      </c>
      <c r="B37" s="45">
        <v>9.16</v>
      </c>
      <c r="C37" s="45">
        <v>8.33</v>
      </c>
      <c r="D37" s="45">
        <v>7.48</v>
      </c>
      <c r="E37" s="45">
        <v>6.63</v>
      </c>
      <c r="F37" s="45">
        <v>5.75</v>
      </c>
      <c r="G37" s="45">
        <v>4.87</v>
      </c>
      <c r="H37" s="45">
        <v>3.96</v>
      </c>
      <c r="I37" s="45">
        <v>3.04</v>
      </c>
      <c r="J37" s="45">
        <v>2.1</v>
      </c>
      <c r="K37" s="45">
        <v>1.1399999999999999</v>
      </c>
      <c r="L37" s="45">
        <v>0.16</v>
      </c>
      <c r="M37" s="45"/>
    </row>
    <row r="38" spans="1:13" x14ac:dyDescent="0.2">
      <c r="A38" s="44">
        <v>11</v>
      </c>
      <c r="B38" s="45">
        <v>9.09</v>
      </c>
      <c r="C38" s="45">
        <v>8.26</v>
      </c>
      <c r="D38" s="45">
        <v>7.41</v>
      </c>
      <c r="E38" s="45">
        <v>6.55</v>
      </c>
      <c r="F38" s="45">
        <v>5.68</v>
      </c>
      <c r="G38" s="45">
        <v>4.79</v>
      </c>
      <c r="H38" s="45">
        <v>3.89</v>
      </c>
      <c r="I38" s="45">
        <v>2.96</v>
      </c>
      <c r="J38" s="45">
        <v>2.02</v>
      </c>
      <c r="K38" s="45">
        <v>1.06</v>
      </c>
      <c r="L38" s="45">
        <v>0.08</v>
      </c>
      <c r="M38" s="45"/>
    </row>
  </sheetData>
  <sheetProtection algorithmName="SHA-512" hashValue="z80lsdpIE5Hvb4OJbXTA5rJHhaYJFEj0ow/8vx8FXgtW6qUN0gYof1SUpGBh8noc8ImgZv59xQTtaPyVdwTorg==" saltValue="ke/Ekx+lr+WWh8HFLKxt7Q==" spinCount="100000" sheet="1" objects="1" scenarios="1"/>
  <conditionalFormatting sqref="A6:A21">
    <cfRule type="expression" dxfId="439" priority="1" stopIfTrue="1">
      <formula>MOD(ROW(),2)=0</formula>
    </cfRule>
    <cfRule type="expression" dxfId="438" priority="2" stopIfTrue="1">
      <formula>MOD(ROW(),2)&lt;&gt;0</formula>
    </cfRule>
  </conditionalFormatting>
  <conditionalFormatting sqref="A26:A38">
    <cfRule type="expression" dxfId="437" priority="5" stopIfTrue="1">
      <formula>MOD(ROW(),2)=0</formula>
    </cfRule>
    <cfRule type="expression" dxfId="436" priority="6" stopIfTrue="1">
      <formula>MOD(ROW(),2)&lt;&gt;0</formula>
    </cfRule>
  </conditionalFormatting>
  <conditionalFormatting sqref="B6:M21">
    <cfRule type="expression" dxfId="435" priority="3" stopIfTrue="1">
      <formula>MOD(ROW(),2)=0</formula>
    </cfRule>
    <cfRule type="expression" dxfId="434" priority="4" stopIfTrue="1">
      <formula>MOD(ROW(),2)&lt;&gt;0</formula>
    </cfRule>
  </conditionalFormatting>
  <conditionalFormatting sqref="B26:M38">
    <cfRule type="expression" dxfId="433" priority="7" stopIfTrue="1">
      <formula>MOD(ROW(),2)=0</formula>
    </cfRule>
    <cfRule type="expression" dxfId="432" priority="8" stopIfTrue="1">
      <formula>MOD(ROW(),2)&lt;&gt;0</formula>
    </cfRule>
  </conditionalFormatting>
  <pageMargins left="0.7" right="0.7" top="0.75" bottom="0.75" header="0.3" footer="0.3"/>
  <tableParts count="1">
    <tablePart r:id="rId1"/>
  </tablePart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0C6E2-BD03-477E-AAB4-2C09D9DD3960}">
  <sheetPr codeName="Sheet78"/>
  <dimension ref="A1:N38"/>
  <sheetViews>
    <sheetView showGridLines="0" workbookViewId="0">
      <selection activeCell="A6" sqref="A6"/>
    </sheetView>
  </sheetViews>
  <sheetFormatPr defaultRowHeight="12.75" x14ac:dyDescent="0.2"/>
  <cols>
    <col min="1" max="1" width="31.5703125" customWidth="1"/>
    <col min="2" max="14" width="22.5703125"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ARBO - x-704</v>
      </c>
    </row>
    <row r="6" spans="1:13" x14ac:dyDescent="0.2">
      <c r="A6" s="41" t="s">
        <v>540</v>
      </c>
      <c r="B6" s="49" t="s">
        <v>541</v>
      </c>
      <c r="C6" s="49"/>
      <c r="D6" s="49"/>
      <c r="E6" s="49"/>
      <c r="F6" s="49"/>
      <c r="G6" s="49"/>
      <c r="H6" s="49"/>
      <c r="I6" s="49"/>
      <c r="J6" s="49"/>
      <c r="K6" s="49"/>
      <c r="L6" s="49"/>
      <c r="M6" s="49"/>
    </row>
    <row r="7" spans="1:13" x14ac:dyDescent="0.2">
      <c r="A7" s="41" t="s">
        <v>542</v>
      </c>
      <c r="B7" s="49" t="s">
        <v>31</v>
      </c>
      <c r="C7" s="49"/>
      <c r="D7" s="49"/>
      <c r="E7" s="49"/>
      <c r="F7" s="49"/>
      <c r="G7" s="49"/>
      <c r="H7" s="49"/>
      <c r="I7" s="49"/>
      <c r="J7" s="49"/>
      <c r="K7" s="49"/>
      <c r="L7" s="49"/>
      <c r="M7" s="49"/>
    </row>
    <row r="8" spans="1:13" x14ac:dyDescent="0.2">
      <c r="A8" s="41" t="s">
        <v>112</v>
      </c>
      <c r="B8" s="49" t="s">
        <v>125</v>
      </c>
      <c r="C8" s="49"/>
      <c r="D8" s="49"/>
      <c r="E8" s="49"/>
      <c r="F8" s="49"/>
      <c r="G8" s="49"/>
      <c r="H8" s="49"/>
      <c r="I8" s="49"/>
      <c r="J8" s="49"/>
      <c r="K8" s="49"/>
      <c r="L8" s="49"/>
      <c r="M8" s="49"/>
    </row>
    <row r="9" spans="1:13" x14ac:dyDescent="0.2">
      <c r="A9" s="41" t="s">
        <v>113</v>
      </c>
      <c r="B9" s="49" t="s">
        <v>366</v>
      </c>
      <c r="C9" s="49"/>
      <c r="D9" s="49"/>
      <c r="E9" s="49"/>
      <c r="F9" s="49"/>
      <c r="G9" s="49"/>
      <c r="H9" s="49"/>
      <c r="I9" s="49"/>
      <c r="J9" s="49"/>
      <c r="K9" s="49"/>
      <c r="L9" s="49"/>
      <c r="M9" s="49"/>
    </row>
    <row r="10" spans="1:13" x14ac:dyDescent="0.2">
      <c r="A10" s="41" t="s">
        <v>6</v>
      </c>
      <c r="B10" s="49" t="s">
        <v>377</v>
      </c>
      <c r="C10" s="49"/>
      <c r="D10" s="49"/>
      <c r="E10" s="49"/>
      <c r="F10" s="49"/>
      <c r="G10" s="49"/>
      <c r="H10" s="49"/>
      <c r="I10" s="49"/>
      <c r="J10" s="49"/>
      <c r="K10" s="49"/>
      <c r="L10" s="49"/>
      <c r="M10" s="49"/>
    </row>
    <row r="11" spans="1:13" x14ac:dyDescent="0.2">
      <c r="A11" s="41" t="s">
        <v>114</v>
      </c>
      <c r="B11" s="49" t="s">
        <v>165</v>
      </c>
      <c r="C11" s="49"/>
      <c r="D11" s="49"/>
      <c r="E11" s="49"/>
      <c r="F11" s="49"/>
      <c r="G11" s="49"/>
      <c r="H11" s="49"/>
      <c r="I11" s="49"/>
      <c r="J11" s="49"/>
      <c r="K11" s="49"/>
      <c r="L11" s="49"/>
      <c r="M11" s="49"/>
    </row>
    <row r="12" spans="1:13" x14ac:dyDescent="0.2">
      <c r="A12" s="41" t="s">
        <v>115</v>
      </c>
      <c r="B12" s="49" t="s">
        <v>368</v>
      </c>
      <c r="C12" s="49"/>
      <c r="D12" s="49"/>
      <c r="E12" s="49"/>
      <c r="F12" s="49"/>
      <c r="G12" s="49"/>
      <c r="H12" s="49"/>
      <c r="I12" s="49"/>
      <c r="J12" s="49"/>
      <c r="K12" s="49"/>
      <c r="L12" s="49"/>
      <c r="M12" s="49"/>
    </row>
    <row r="13" spans="1:13" x14ac:dyDescent="0.2">
      <c r="A13" s="41" t="s">
        <v>543</v>
      </c>
      <c r="B13" s="49">
        <v>0</v>
      </c>
      <c r="C13" s="49"/>
      <c r="D13" s="49"/>
      <c r="E13" s="49"/>
      <c r="F13" s="49"/>
      <c r="G13" s="49"/>
      <c r="H13" s="49"/>
      <c r="I13" s="49"/>
      <c r="J13" s="49"/>
      <c r="K13" s="49"/>
      <c r="L13" s="49"/>
      <c r="M13" s="49"/>
    </row>
    <row r="14" spans="1:13" x14ac:dyDescent="0.2">
      <c r="A14" s="41" t="s">
        <v>117</v>
      </c>
      <c r="B14" s="49">
        <v>704</v>
      </c>
      <c r="C14" s="49"/>
      <c r="D14" s="49"/>
      <c r="E14" s="49"/>
      <c r="F14" s="49"/>
      <c r="G14" s="49"/>
      <c r="H14" s="49"/>
      <c r="I14" s="49"/>
      <c r="J14" s="49"/>
      <c r="K14" s="49"/>
      <c r="L14" s="49"/>
      <c r="M14" s="49"/>
    </row>
    <row r="15" spans="1:13" x14ac:dyDescent="0.2">
      <c r="A15" s="41" t="s">
        <v>544</v>
      </c>
      <c r="B15" s="49" t="s">
        <v>378</v>
      </c>
      <c r="C15" s="49"/>
      <c r="D15" s="49"/>
      <c r="E15" s="49"/>
      <c r="F15" s="49"/>
      <c r="G15" s="49"/>
      <c r="H15" s="49"/>
      <c r="I15" s="49"/>
      <c r="J15" s="49"/>
      <c r="K15" s="49"/>
      <c r="L15" s="49"/>
      <c r="M15" s="49"/>
    </row>
    <row r="16" spans="1:13" x14ac:dyDescent="0.2">
      <c r="A16" s="41" t="s">
        <v>119</v>
      </c>
      <c r="B16" s="49" t="s">
        <v>379</v>
      </c>
      <c r="C16" s="49"/>
      <c r="D16" s="49"/>
      <c r="E16" s="49"/>
      <c r="F16" s="49"/>
      <c r="G16" s="49"/>
      <c r="H16" s="49"/>
      <c r="I16" s="49"/>
      <c r="J16" s="49"/>
      <c r="K16" s="49"/>
      <c r="L16" s="49"/>
      <c r="M16" s="49"/>
    </row>
    <row r="17" spans="1:14" x14ac:dyDescent="0.2">
      <c r="A17" s="42" t="s">
        <v>545</v>
      </c>
      <c r="B17" s="49"/>
      <c r="C17" s="49"/>
      <c r="D17" s="49"/>
      <c r="E17" s="49"/>
      <c r="F17" s="49"/>
      <c r="G17" s="49"/>
      <c r="H17" s="49"/>
      <c r="I17" s="49"/>
      <c r="J17" s="49"/>
      <c r="K17" s="49"/>
      <c r="L17" s="49"/>
      <c r="M17" s="49"/>
    </row>
    <row r="18" spans="1:14" x14ac:dyDescent="0.2">
      <c r="A18" s="41" t="s">
        <v>121</v>
      </c>
      <c r="B18" s="50">
        <v>45135</v>
      </c>
      <c r="C18" s="50"/>
      <c r="D18" s="50"/>
      <c r="E18" s="50"/>
      <c r="F18" s="50"/>
      <c r="G18" s="50"/>
      <c r="H18" s="50"/>
      <c r="I18" s="50"/>
      <c r="J18" s="50"/>
      <c r="K18" s="50"/>
      <c r="L18" s="50"/>
      <c r="M18" s="50"/>
    </row>
    <row r="19" spans="1:14" x14ac:dyDescent="0.2">
      <c r="A19" s="41" t="s">
        <v>122</v>
      </c>
      <c r="B19" s="49"/>
      <c r="C19" s="49"/>
      <c r="D19" s="49"/>
      <c r="E19" s="49"/>
      <c r="F19" s="49"/>
      <c r="G19" s="49"/>
      <c r="H19" s="49"/>
      <c r="I19" s="49"/>
      <c r="J19" s="49"/>
      <c r="K19" s="49"/>
      <c r="L19" s="49"/>
      <c r="M19" s="49"/>
    </row>
    <row r="20" spans="1:14" x14ac:dyDescent="0.2">
      <c r="A20" s="41" t="s">
        <v>123</v>
      </c>
      <c r="B20" s="49" t="s">
        <v>132</v>
      </c>
      <c r="C20" s="49"/>
      <c r="D20" s="49"/>
      <c r="E20" s="49"/>
      <c r="F20" s="49"/>
      <c r="G20" s="49"/>
      <c r="H20" s="49"/>
      <c r="I20" s="49"/>
      <c r="J20" s="49"/>
      <c r="K20" s="49"/>
      <c r="L20" s="49"/>
      <c r="M20" s="49"/>
    </row>
    <row r="21" spans="1:14" x14ac:dyDescent="0.2">
      <c r="A21" s="41" t="s">
        <v>546</v>
      </c>
      <c r="B21" s="49" t="s">
        <v>46</v>
      </c>
      <c r="C21" s="49"/>
      <c r="D21" s="49"/>
      <c r="E21" s="49"/>
      <c r="F21" s="49"/>
      <c r="G21" s="49"/>
      <c r="H21" s="49"/>
      <c r="I21" s="49"/>
      <c r="J21" s="49"/>
      <c r="K21" s="49"/>
      <c r="L21" s="49"/>
      <c r="M21" s="49"/>
    </row>
    <row r="23" spans="1:14" x14ac:dyDescent="0.2">
      <c r="A23" s="23" t="str">
        <f>HYPERLINK("#'Factor List'!A1", "Back to Factor List")</f>
        <v>Back to Factor List</v>
      </c>
      <c r="B23" s="23" t="str">
        <f>HYPERLINK("#'Assumptions'!A1", "Assumptions")</f>
        <v>Assumptions</v>
      </c>
    </row>
    <row r="26" spans="1:14" s="55" customFormat="1" x14ac:dyDescent="0.2">
      <c r="A26" s="54" t="s">
        <v>594</v>
      </c>
      <c r="B26" s="54">
        <v>55</v>
      </c>
      <c r="C26" s="54">
        <v>56</v>
      </c>
      <c r="D26" s="54">
        <v>57</v>
      </c>
      <c r="E26" s="54">
        <v>58</v>
      </c>
      <c r="F26" s="54">
        <v>59</v>
      </c>
      <c r="G26" s="54">
        <v>60</v>
      </c>
      <c r="H26" s="54">
        <v>61</v>
      </c>
      <c r="I26" s="54">
        <v>62</v>
      </c>
      <c r="J26" s="54">
        <v>63</v>
      </c>
      <c r="K26" s="54">
        <v>64</v>
      </c>
      <c r="L26" s="54">
        <v>65</v>
      </c>
      <c r="M26" s="54">
        <v>66</v>
      </c>
      <c r="N26" s="54">
        <v>67</v>
      </c>
    </row>
    <row r="27" spans="1:14" x14ac:dyDescent="0.2">
      <c r="A27" s="44">
        <v>0</v>
      </c>
      <c r="B27" s="45">
        <v>10.62</v>
      </c>
      <c r="C27" s="45">
        <v>9.82</v>
      </c>
      <c r="D27" s="45">
        <v>9</v>
      </c>
      <c r="E27" s="45">
        <v>8.17</v>
      </c>
      <c r="F27" s="45">
        <v>7.33</v>
      </c>
      <c r="G27" s="45">
        <v>6.47</v>
      </c>
      <c r="H27" s="45">
        <v>5.6</v>
      </c>
      <c r="I27" s="45">
        <v>4.71</v>
      </c>
      <c r="J27" s="45">
        <v>3.8</v>
      </c>
      <c r="K27" s="45">
        <v>2.88</v>
      </c>
      <c r="L27" s="45">
        <v>1.94</v>
      </c>
      <c r="M27" s="45">
        <v>0.98</v>
      </c>
      <c r="N27" s="45">
        <v>0</v>
      </c>
    </row>
    <row r="28" spans="1:14" x14ac:dyDescent="0.2">
      <c r="A28" s="44">
        <v>1</v>
      </c>
      <c r="B28" s="45">
        <v>10.56</v>
      </c>
      <c r="C28" s="45">
        <v>9.75</v>
      </c>
      <c r="D28" s="45">
        <v>8.93</v>
      </c>
      <c r="E28" s="45">
        <v>8.1</v>
      </c>
      <c r="F28" s="45">
        <v>7.26</v>
      </c>
      <c r="G28" s="45">
        <v>6.4</v>
      </c>
      <c r="H28" s="45">
        <v>5.52</v>
      </c>
      <c r="I28" s="45">
        <v>4.63</v>
      </c>
      <c r="J28" s="45">
        <v>3.73</v>
      </c>
      <c r="K28" s="45">
        <v>2.8</v>
      </c>
      <c r="L28" s="45">
        <v>1.86</v>
      </c>
      <c r="M28" s="45">
        <v>0.9</v>
      </c>
      <c r="N28" s="45"/>
    </row>
    <row r="29" spans="1:14" x14ac:dyDescent="0.2">
      <c r="A29" s="44">
        <v>2</v>
      </c>
      <c r="B29" s="45">
        <v>10.49</v>
      </c>
      <c r="C29" s="45">
        <v>9.68</v>
      </c>
      <c r="D29" s="45">
        <v>8.86</v>
      </c>
      <c r="E29" s="45">
        <v>8.0299999999999994</v>
      </c>
      <c r="F29" s="45">
        <v>7.19</v>
      </c>
      <c r="G29" s="45">
        <v>6.32</v>
      </c>
      <c r="H29" s="45">
        <v>5.45</v>
      </c>
      <c r="I29" s="45">
        <v>4.5599999999999996</v>
      </c>
      <c r="J29" s="45">
        <v>3.65</v>
      </c>
      <c r="K29" s="45">
        <v>2.73</v>
      </c>
      <c r="L29" s="45">
        <v>1.78</v>
      </c>
      <c r="M29" s="45">
        <v>0.82</v>
      </c>
      <c r="N29" s="45"/>
    </row>
    <row r="30" spans="1:14" x14ac:dyDescent="0.2">
      <c r="A30" s="44">
        <v>3</v>
      </c>
      <c r="B30" s="45">
        <v>10.42</v>
      </c>
      <c r="C30" s="45">
        <v>9.61</v>
      </c>
      <c r="D30" s="45">
        <v>8.7899999999999991</v>
      </c>
      <c r="E30" s="45">
        <v>7.96</v>
      </c>
      <c r="F30" s="45">
        <v>7.11</v>
      </c>
      <c r="G30" s="45">
        <v>6.25</v>
      </c>
      <c r="H30" s="45">
        <v>5.38</v>
      </c>
      <c r="I30" s="45">
        <v>4.4800000000000004</v>
      </c>
      <c r="J30" s="45">
        <v>3.57</v>
      </c>
      <c r="K30" s="45">
        <v>2.65</v>
      </c>
      <c r="L30" s="45">
        <v>1.7</v>
      </c>
      <c r="M30" s="45">
        <v>0.74</v>
      </c>
      <c r="N30" s="45"/>
    </row>
    <row r="31" spans="1:14" x14ac:dyDescent="0.2">
      <c r="A31" s="44">
        <v>4</v>
      </c>
      <c r="B31" s="45">
        <v>10.35</v>
      </c>
      <c r="C31" s="45">
        <v>9.5500000000000007</v>
      </c>
      <c r="D31" s="45">
        <v>8.73</v>
      </c>
      <c r="E31" s="45">
        <v>7.89</v>
      </c>
      <c r="F31" s="45">
        <v>7.04</v>
      </c>
      <c r="G31" s="45">
        <v>6.18</v>
      </c>
      <c r="H31" s="45">
        <v>5.3</v>
      </c>
      <c r="I31" s="45">
        <v>4.41</v>
      </c>
      <c r="J31" s="45">
        <v>3.5</v>
      </c>
      <c r="K31" s="45">
        <v>2.57</v>
      </c>
      <c r="L31" s="45">
        <v>1.62</v>
      </c>
      <c r="M31" s="45">
        <v>0.65</v>
      </c>
      <c r="N31" s="45"/>
    </row>
    <row r="32" spans="1:14" x14ac:dyDescent="0.2">
      <c r="A32" s="44">
        <v>5</v>
      </c>
      <c r="B32" s="45">
        <v>10.29</v>
      </c>
      <c r="C32" s="45">
        <v>9.48</v>
      </c>
      <c r="D32" s="45">
        <v>8.66</v>
      </c>
      <c r="E32" s="45">
        <v>7.82</v>
      </c>
      <c r="F32" s="45">
        <v>6.97</v>
      </c>
      <c r="G32" s="45">
        <v>6.11</v>
      </c>
      <c r="H32" s="45">
        <v>5.23</v>
      </c>
      <c r="I32" s="45">
        <v>4.33</v>
      </c>
      <c r="J32" s="45">
        <v>3.42</v>
      </c>
      <c r="K32" s="45">
        <v>2.4900000000000002</v>
      </c>
      <c r="L32" s="45">
        <v>1.54</v>
      </c>
      <c r="M32" s="45">
        <v>0.56999999999999995</v>
      </c>
      <c r="N32" s="45"/>
    </row>
    <row r="33" spans="1:14" x14ac:dyDescent="0.2">
      <c r="A33" s="44">
        <v>6</v>
      </c>
      <c r="B33" s="45">
        <v>10.220000000000001</v>
      </c>
      <c r="C33" s="45">
        <v>9.41</v>
      </c>
      <c r="D33" s="45">
        <v>8.59</v>
      </c>
      <c r="E33" s="45">
        <v>7.75</v>
      </c>
      <c r="F33" s="45">
        <v>6.9</v>
      </c>
      <c r="G33" s="45">
        <v>6.03</v>
      </c>
      <c r="H33" s="45">
        <v>5.15</v>
      </c>
      <c r="I33" s="45">
        <v>4.26</v>
      </c>
      <c r="J33" s="45">
        <v>3.34</v>
      </c>
      <c r="K33" s="45">
        <v>2.41</v>
      </c>
      <c r="L33" s="45">
        <v>1.46</v>
      </c>
      <c r="M33" s="45">
        <v>0.49</v>
      </c>
      <c r="N33" s="45"/>
    </row>
    <row r="34" spans="1:14" x14ac:dyDescent="0.2">
      <c r="A34" s="44">
        <v>7</v>
      </c>
      <c r="B34" s="45">
        <v>10.15</v>
      </c>
      <c r="C34" s="45">
        <v>9.34</v>
      </c>
      <c r="D34" s="45">
        <v>8.52</v>
      </c>
      <c r="E34" s="45">
        <v>7.68</v>
      </c>
      <c r="F34" s="45">
        <v>6.83</v>
      </c>
      <c r="G34" s="45">
        <v>5.96</v>
      </c>
      <c r="H34" s="45">
        <v>5.08</v>
      </c>
      <c r="I34" s="45">
        <v>4.18</v>
      </c>
      <c r="J34" s="45">
        <v>3.27</v>
      </c>
      <c r="K34" s="45">
        <v>2.33</v>
      </c>
      <c r="L34" s="45">
        <v>1.38</v>
      </c>
      <c r="M34" s="45">
        <v>0.41</v>
      </c>
      <c r="N34" s="45"/>
    </row>
    <row r="35" spans="1:14" x14ac:dyDescent="0.2">
      <c r="A35" s="44">
        <v>8</v>
      </c>
      <c r="B35" s="45">
        <v>10.09</v>
      </c>
      <c r="C35" s="45">
        <v>9.27</v>
      </c>
      <c r="D35" s="45">
        <v>8.4499999999999993</v>
      </c>
      <c r="E35" s="45">
        <v>7.61</v>
      </c>
      <c r="F35" s="45">
        <v>6.76</v>
      </c>
      <c r="G35" s="45">
        <v>5.89</v>
      </c>
      <c r="H35" s="45">
        <v>5</v>
      </c>
      <c r="I35" s="45">
        <v>4.1100000000000003</v>
      </c>
      <c r="J35" s="45">
        <v>3.19</v>
      </c>
      <c r="K35" s="45">
        <v>2.2599999999999998</v>
      </c>
      <c r="L35" s="45">
        <v>1.3</v>
      </c>
      <c r="M35" s="45">
        <v>0.33</v>
      </c>
      <c r="N35" s="45"/>
    </row>
    <row r="36" spans="1:14" x14ac:dyDescent="0.2">
      <c r="A36" s="44">
        <v>9</v>
      </c>
      <c r="B36" s="45">
        <v>10.02</v>
      </c>
      <c r="C36" s="45">
        <v>9.2100000000000009</v>
      </c>
      <c r="D36" s="45">
        <v>8.3800000000000008</v>
      </c>
      <c r="E36" s="45">
        <v>7.54</v>
      </c>
      <c r="F36" s="45">
        <v>6.68</v>
      </c>
      <c r="G36" s="45">
        <v>5.82</v>
      </c>
      <c r="H36" s="45">
        <v>4.93</v>
      </c>
      <c r="I36" s="45">
        <v>4.03</v>
      </c>
      <c r="J36" s="45">
        <v>3.11</v>
      </c>
      <c r="K36" s="45">
        <v>2.1800000000000002</v>
      </c>
      <c r="L36" s="45">
        <v>1.22</v>
      </c>
      <c r="M36" s="45">
        <v>0.25</v>
      </c>
      <c r="N36" s="45"/>
    </row>
    <row r="37" spans="1:14" x14ac:dyDescent="0.2">
      <c r="A37" s="44">
        <v>10</v>
      </c>
      <c r="B37" s="45">
        <v>9.9499999999999993</v>
      </c>
      <c r="C37" s="45">
        <v>9.14</v>
      </c>
      <c r="D37" s="45">
        <v>8.31</v>
      </c>
      <c r="E37" s="45">
        <v>7.47</v>
      </c>
      <c r="F37" s="45">
        <v>6.61</v>
      </c>
      <c r="G37" s="45">
        <v>5.74</v>
      </c>
      <c r="H37" s="45">
        <v>4.8600000000000003</v>
      </c>
      <c r="I37" s="45">
        <v>3.96</v>
      </c>
      <c r="J37" s="45">
        <v>3.04</v>
      </c>
      <c r="K37" s="45">
        <v>2.1</v>
      </c>
      <c r="L37" s="45">
        <v>1.1399999999999999</v>
      </c>
      <c r="M37" s="45">
        <v>0.16</v>
      </c>
      <c r="N37" s="45"/>
    </row>
    <row r="38" spans="1:14" x14ac:dyDescent="0.2">
      <c r="A38" s="44">
        <v>11</v>
      </c>
      <c r="B38" s="45">
        <v>9.89</v>
      </c>
      <c r="C38" s="45">
        <v>9.07</v>
      </c>
      <c r="D38" s="45">
        <v>8.24</v>
      </c>
      <c r="E38" s="45">
        <v>7.4</v>
      </c>
      <c r="F38" s="45">
        <v>6.54</v>
      </c>
      <c r="G38" s="45">
        <v>5.67</v>
      </c>
      <c r="H38" s="45">
        <v>4.78</v>
      </c>
      <c r="I38" s="45">
        <v>3.88</v>
      </c>
      <c r="J38" s="45">
        <v>2.96</v>
      </c>
      <c r="K38" s="45">
        <v>2.02</v>
      </c>
      <c r="L38" s="45">
        <v>1.06</v>
      </c>
      <c r="M38" s="45">
        <v>0.08</v>
      </c>
      <c r="N38" s="45"/>
    </row>
  </sheetData>
  <sheetProtection algorithmName="SHA-512" hashValue="ilDdGlnwYzRbXyva5cToqDIET1refDlKKNxmMMxMUY9hpNFckgCSqNUvQi6XoWBqRSfHOj+NeKsxmy/iy6sW3g==" saltValue="BopPoxaPTD2liO83DXsm2A==" spinCount="100000" sheet="1" objects="1" scenarios="1"/>
  <conditionalFormatting sqref="A6:A21">
    <cfRule type="expression" dxfId="431" priority="1" stopIfTrue="1">
      <formula>MOD(ROW(),2)=0</formula>
    </cfRule>
    <cfRule type="expression" dxfId="430" priority="2" stopIfTrue="1">
      <formula>MOD(ROW(),2)&lt;&gt;0</formula>
    </cfRule>
  </conditionalFormatting>
  <conditionalFormatting sqref="A26:A38">
    <cfRule type="expression" dxfId="429" priority="5" stopIfTrue="1">
      <formula>MOD(ROW(),2)=0</formula>
    </cfRule>
    <cfRule type="expression" dxfId="428" priority="6" stopIfTrue="1">
      <formula>MOD(ROW(),2)&lt;&gt;0</formula>
    </cfRule>
  </conditionalFormatting>
  <conditionalFormatting sqref="B6:M21">
    <cfRule type="expression" dxfId="427" priority="3" stopIfTrue="1">
      <formula>MOD(ROW(),2)=0</formula>
    </cfRule>
    <cfRule type="expression" dxfId="426" priority="4" stopIfTrue="1">
      <formula>MOD(ROW(),2)&lt;&gt;0</formula>
    </cfRule>
  </conditionalFormatting>
  <conditionalFormatting sqref="B26:N38">
    <cfRule type="expression" dxfId="425" priority="7" stopIfTrue="1">
      <formula>MOD(ROW(),2)=0</formula>
    </cfRule>
    <cfRule type="expression" dxfId="424" priority="8" stopIfTrue="1">
      <formula>MOD(ROW(),2)&lt;&gt;0</formula>
    </cfRule>
  </conditionalFormatting>
  <pageMargins left="0.7" right="0.7" top="0.75" bottom="0.75" header="0.3" footer="0.3"/>
  <tableParts count="1">
    <tablePart r:id="rId1"/>
  </tablePart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1EE49-942E-4453-932C-C7E145AA3681}">
  <sheetPr codeName="Sheet79"/>
  <dimension ref="A1:O38"/>
  <sheetViews>
    <sheetView showGridLines="0" workbookViewId="0">
      <selection activeCell="A6" sqref="A6"/>
    </sheetView>
  </sheetViews>
  <sheetFormatPr defaultRowHeight="12.75" x14ac:dyDescent="0.2"/>
  <cols>
    <col min="1" max="1" width="31.5703125" customWidth="1"/>
    <col min="2" max="15" width="22.5703125"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ARBO - x-705</v>
      </c>
    </row>
    <row r="6" spans="1:13" x14ac:dyDescent="0.2">
      <c r="A6" s="41" t="s">
        <v>540</v>
      </c>
      <c r="B6" s="49" t="s">
        <v>541</v>
      </c>
      <c r="C6" s="49"/>
      <c r="D6" s="49"/>
      <c r="E6" s="49"/>
      <c r="F6" s="49"/>
      <c r="G6" s="49"/>
      <c r="H6" s="49"/>
      <c r="I6" s="49"/>
      <c r="J6" s="49"/>
      <c r="K6" s="49"/>
      <c r="L6" s="49"/>
      <c r="M6" s="49"/>
    </row>
    <row r="7" spans="1:13" x14ac:dyDescent="0.2">
      <c r="A7" s="41" t="s">
        <v>542</v>
      </c>
      <c r="B7" s="49" t="s">
        <v>31</v>
      </c>
      <c r="C7" s="49"/>
      <c r="D7" s="49"/>
      <c r="E7" s="49"/>
      <c r="F7" s="49"/>
      <c r="G7" s="49"/>
      <c r="H7" s="49"/>
      <c r="I7" s="49"/>
      <c r="J7" s="49"/>
      <c r="K7" s="49"/>
      <c r="L7" s="49"/>
      <c r="M7" s="49"/>
    </row>
    <row r="8" spans="1:13" x14ac:dyDescent="0.2">
      <c r="A8" s="41" t="s">
        <v>112</v>
      </c>
      <c r="B8" s="49" t="s">
        <v>125</v>
      </c>
      <c r="C8" s="49"/>
      <c r="D8" s="49"/>
      <c r="E8" s="49"/>
      <c r="F8" s="49"/>
      <c r="G8" s="49"/>
      <c r="H8" s="49"/>
      <c r="I8" s="49"/>
      <c r="J8" s="49"/>
      <c r="K8" s="49"/>
      <c r="L8" s="49"/>
      <c r="M8" s="49"/>
    </row>
    <row r="9" spans="1:13" x14ac:dyDescent="0.2">
      <c r="A9" s="41" t="s">
        <v>113</v>
      </c>
      <c r="B9" s="49" t="s">
        <v>366</v>
      </c>
      <c r="C9" s="49"/>
      <c r="D9" s="49"/>
      <c r="E9" s="49"/>
      <c r="F9" s="49"/>
      <c r="G9" s="49"/>
      <c r="H9" s="49"/>
      <c r="I9" s="49"/>
      <c r="J9" s="49"/>
      <c r="K9" s="49"/>
      <c r="L9" s="49"/>
      <c r="M9" s="49"/>
    </row>
    <row r="10" spans="1:13" x14ac:dyDescent="0.2">
      <c r="A10" s="41" t="s">
        <v>6</v>
      </c>
      <c r="B10" s="49" t="s">
        <v>380</v>
      </c>
      <c r="C10" s="49"/>
      <c r="D10" s="49"/>
      <c r="E10" s="49"/>
      <c r="F10" s="49"/>
      <c r="G10" s="49"/>
      <c r="H10" s="49"/>
      <c r="I10" s="49"/>
      <c r="J10" s="49"/>
      <c r="K10" s="49"/>
      <c r="L10" s="49"/>
      <c r="M10" s="49"/>
    </row>
    <row r="11" spans="1:13" x14ac:dyDescent="0.2">
      <c r="A11" s="41" t="s">
        <v>114</v>
      </c>
      <c r="B11" s="49" t="s">
        <v>165</v>
      </c>
      <c r="C11" s="49"/>
      <c r="D11" s="49"/>
      <c r="E11" s="49"/>
      <c r="F11" s="49"/>
      <c r="G11" s="49"/>
      <c r="H11" s="49"/>
      <c r="I11" s="49"/>
      <c r="J11" s="49"/>
      <c r="K11" s="49"/>
      <c r="L11" s="49"/>
      <c r="M11" s="49"/>
    </row>
    <row r="12" spans="1:13" x14ac:dyDescent="0.2">
      <c r="A12" s="41" t="s">
        <v>115</v>
      </c>
      <c r="B12" s="49" t="s">
        <v>368</v>
      </c>
      <c r="C12" s="49"/>
      <c r="D12" s="49"/>
      <c r="E12" s="49"/>
      <c r="F12" s="49"/>
      <c r="G12" s="49"/>
      <c r="H12" s="49"/>
      <c r="I12" s="49"/>
      <c r="J12" s="49"/>
      <c r="K12" s="49"/>
      <c r="L12" s="49"/>
      <c r="M12" s="49"/>
    </row>
    <row r="13" spans="1:13" x14ac:dyDescent="0.2">
      <c r="A13" s="41" t="s">
        <v>543</v>
      </c>
      <c r="B13" s="49">
        <v>0</v>
      </c>
      <c r="C13" s="49"/>
      <c r="D13" s="49"/>
      <c r="E13" s="49"/>
      <c r="F13" s="49"/>
      <c r="G13" s="49"/>
      <c r="H13" s="49"/>
      <c r="I13" s="49"/>
      <c r="J13" s="49"/>
      <c r="K13" s="49"/>
      <c r="L13" s="49"/>
      <c r="M13" s="49"/>
    </row>
    <row r="14" spans="1:13" x14ac:dyDescent="0.2">
      <c r="A14" s="41" t="s">
        <v>117</v>
      </c>
      <c r="B14" s="49">
        <v>705</v>
      </c>
      <c r="C14" s="49"/>
      <c r="D14" s="49"/>
      <c r="E14" s="49"/>
      <c r="F14" s="49"/>
      <c r="G14" s="49"/>
      <c r="H14" s="49"/>
      <c r="I14" s="49"/>
      <c r="J14" s="49"/>
      <c r="K14" s="49"/>
      <c r="L14" s="49"/>
      <c r="M14" s="49"/>
    </row>
    <row r="15" spans="1:13" x14ac:dyDescent="0.2">
      <c r="A15" s="41" t="s">
        <v>544</v>
      </c>
      <c r="B15" s="49" t="s">
        <v>381</v>
      </c>
      <c r="C15" s="49"/>
      <c r="D15" s="49"/>
      <c r="E15" s="49"/>
      <c r="F15" s="49"/>
      <c r="G15" s="49"/>
      <c r="H15" s="49"/>
      <c r="I15" s="49"/>
      <c r="J15" s="49"/>
      <c r="K15" s="49"/>
      <c r="L15" s="49"/>
      <c r="M15" s="49"/>
    </row>
    <row r="16" spans="1:13" x14ac:dyDescent="0.2">
      <c r="A16" s="41" t="s">
        <v>119</v>
      </c>
      <c r="B16" s="49" t="s">
        <v>382</v>
      </c>
      <c r="C16" s="49"/>
      <c r="D16" s="49"/>
      <c r="E16" s="49"/>
      <c r="F16" s="49"/>
      <c r="G16" s="49"/>
      <c r="H16" s="49"/>
      <c r="I16" s="49"/>
      <c r="J16" s="49"/>
      <c r="K16" s="49"/>
      <c r="L16" s="49"/>
      <c r="M16" s="49"/>
    </row>
    <row r="17" spans="1:15" x14ac:dyDescent="0.2">
      <c r="A17" s="42" t="s">
        <v>545</v>
      </c>
      <c r="B17" s="49"/>
      <c r="C17" s="49"/>
      <c r="D17" s="49"/>
      <c r="E17" s="49"/>
      <c r="F17" s="49"/>
      <c r="G17" s="49"/>
      <c r="H17" s="49"/>
      <c r="I17" s="49"/>
      <c r="J17" s="49"/>
      <c r="K17" s="49"/>
      <c r="L17" s="49"/>
      <c r="M17" s="49"/>
    </row>
    <row r="18" spans="1:15" x14ac:dyDescent="0.2">
      <c r="A18" s="41" t="s">
        <v>121</v>
      </c>
      <c r="B18" s="50">
        <v>45135</v>
      </c>
      <c r="C18" s="50"/>
      <c r="D18" s="50"/>
      <c r="E18" s="50"/>
      <c r="F18" s="50"/>
      <c r="G18" s="50"/>
      <c r="H18" s="50"/>
      <c r="I18" s="50"/>
      <c r="J18" s="50"/>
      <c r="K18" s="50"/>
      <c r="L18" s="50"/>
      <c r="M18" s="50"/>
    </row>
    <row r="19" spans="1:15" x14ac:dyDescent="0.2">
      <c r="A19" s="41" t="s">
        <v>122</v>
      </c>
      <c r="B19" s="49"/>
      <c r="C19" s="49"/>
      <c r="D19" s="49"/>
      <c r="E19" s="49"/>
      <c r="F19" s="49"/>
      <c r="G19" s="49"/>
      <c r="H19" s="49"/>
      <c r="I19" s="49"/>
      <c r="J19" s="49"/>
      <c r="K19" s="49"/>
      <c r="L19" s="49"/>
      <c r="M19" s="49"/>
    </row>
    <row r="20" spans="1:15" x14ac:dyDescent="0.2">
      <c r="A20" s="41" t="s">
        <v>123</v>
      </c>
      <c r="B20" s="49" t="s">
        <v>132</v>
      </c>
      <c r="C20" s="49"/>
      <c r="D20" s="49"/>
      <c r="E20" s="49"/>
      <c r="F20" s="49"/>
      <c r="G20" s="49"/>
      <c r="H20" s="49"/>
      <c r="I20" s="49"/>
      <c r="J20" s="49"/>
      <c r="K20" s="49"/>
      <c r="L20" s="49"/>
      <c r="M20" s="49"/>
    </row>
    <row r="21" spans="1:15" x14ac:dyDescent="0.2">
      <c r="A21" s="41" t="s">
        <v>546</v>
      </c>
      <c r="B21" s="49" t="s">
        <v>46</v>
      </c>
      <c r="C21" s="49"/>
      <c r="D21" s="49"/>
      <c r="E21" s="49"/>
      <c r="F21" s="49"/>
      <c r="G21" s="49"/>
      <c r="H21" s="49"/>
      <c r="I21" s="49"/>
      <c r="J21" s="49"/>
      <c r="K21" s="49"/>
      <c r="L21" s="49"/>
      <c r="M21" s="49"/>
    </row>
    <row r="23" spans="1:15" x14ac:dyDescent="0.2">
      <c r="A23" s="23" t="str">
        <f>HYPERLINK("#'Factor List'!A1", "Back to Factor List")</f>
        <v>Back to Factor List</v>
      </c>
      <c r="B23" s="23" t="str">
        <f>HYPERLINK("#'Assumptions'!A1", "Assumptions")</f>
        <v>Assumptions</v>
      </c>
    </row>
    <row r="26" spans="1:15" s="55" customFormat="1" x14ac:dyDescent="0.2">
      <c r="A26" s="54" t="s">
        <v>594</v>
      </c>
      <c r="B26" s="54">
        <v>55</v>
      </c>
      <c r="C26" s="54">
        <v>56</v>
      </c>
      <c r="D26" s="54">
        <v>57</v>
      </c>
      <c r="E26" s="54">
        <v>58</v>
      </c>
      <c r="F26" s="54">
        <v>59</v>
      </c>
      <c r="G26" s="54">
        <v>60</v>
      </c>
      <c r="H26" s="54">
        <v>61</v>
      </c>
      <c r="I26" s="54">
        <v>62</v>
      </c>
      <c r="J26" s="54">
        <v>63</v>
      </c>
      <c r="K26" s="54">
        <v>64</v>
      </c>
      <c r="L26" s="54">
        <v>65</v>
      </c>
      <c r="M26" s="54">
        <v>66</v>
      </c>
      <c r="N26" s="54">
        <v>67</v>
      </c>
      <c r="O26" s="54">
        <v>68</v>
      </c>
    </row>
    <row r="27" spans="1:15" x14ac:dyDescent="0.2">
      <c r="A27" s="44">
        <v>0</v>
      </c>
      <c r="B27" s="45">
        <v>11.39</v>
      </c>
      <c r="C27" s="45">
        <v>10.6</v>
      </c>
      <c r="D27" s="45">
        <v>9.8000000000000007</v>
      </c>
      <c r="E27" s="45">
        <v>8.98</v>
      </c>
      <c r="F27" s="45">
        <v>8.15</v>
      </c>
      <c r="G27" s="45">
        <v>7.31</v>
      </c>
      <c r="H27" s="45">
        <v>6.46</v>
      </c>
      <c r="I27" s="45">
        <v>5.59</v>
      </c>
      <c r="J27" s="45">
        <v>4.7</v>
      </c>
      <c r="K27" s="45">
        <v>3.8</v>
      </c>
      <c r="L27" s="45">
        <v>2.88</v>
      </c>
      <c r="M27" s="45">
        <v>1.94</v>
      </c>
      <c r="N27" s="45">
        <v>0.98</v>
      </c>
      <c r="O27" s="45">
        <v>0</v>
      </c>
    </row>
    <row r="28" spans="1:15" x14ac:dyDescent="0.2">
      <c r="A28" s="44">
        <v>1</v>
      </c>
      <c r="B28" s="45">
        <v>11.32</v>
      </c>
      <c r="C28" s="45">
        <v>10.53</v>
      </c>
      <c r="D28" s="45">
        <v>9.73</v>
      </c>
      <c r="E28" s="45">
        <v>8.91</v>
      </c>
      <c r="F28" s="45">
        <v>8.08</v>
      </c>
      <c r="G28" s="45">
        <v>7.24</v>
      </c>
      <c r="H28" s="45">
        <v>6.38</v>
      </c>
      <c r="I28" s="45">
        <v>5.51</v>
      </c>
      <c r="J28" s="45">
        <v>4.62</v>
      </c>
      <c r="K28" s="45">
        <v>3.72</v>
      </c>
      <c r="L28" s="45">
        <v>2.8</v>
      </c>
      <c r="M28" s="45">
        <v>1.86</v>
      </c>
      <c r="N28" s="45">
        <v>0.9</v>
      </c>
      <c r="O28" s="45"/>
    </row>
    <row r="29" spans="1:15" x14ac:dyDescent="0.2">
      <c r="A29" s="44">
        <v>2</v>
      </c>
      <c r="B29" s="45">
        <v>11.26</v>
      </c>
      <c r="C29" s="45">
        <v>10.46</v>
      </c>
      <c r="D29" s="45">
        <v>9.66</v>
      </c>
      <c r="E29" s="45">
        <v>8.84</v>
      </c>
      <c r="F29" s="45">
        <v>8.01</v>
      </c>
      <c r="G29" s="45">
        <v>7.17</v>
      </c>
      <c r="H29" s="45">
        <v>6.31</v>
      </c>
      <c r="I29" s="45">
        <v>5.44</v>
      </c>
      <c r="J29" s="45">
        <v>4.55</v>
      </c>
      <c r="K29" s="45">
        <v>3.64</v>
      </c>
      <c r="L29" s="45">
        <v>2.72</v>
      </c>
      <c r="M29" s="45">
        <v>1.78</v>
      </c>
      <c r="N29" s="45">
        <v>0.82</v>
      </c>
      <c r="O29" s="45"/>
    </row>
    <row r="30" spans="1:15" x14ac:dyDescent="0.2">
      <c r="A30" s="44">
        <v>3</v>
      </c>
      <c r="B30" s="45">
        <v>11.19</v>
      </c>
      <c r="C30" s="45">
        <v>10.4</v>
      </c>
      <c r="D30" s="45">
        <v>9.59</v>
      </c>
      <c r="E30" s="45">
        <v>8.77</v>
      </c>
      <c r="F30" s="45">
        <v>7.94</v>
      </c>
      <c r="G30" s="45">
        <v>7.1</v>
      </c>
      <c r="H30" s="45">
        <v>6.24</v>
      </c>
      <c r="I30" s="45">
        <v>5.36</v>
      </c>
      <c r="J30" s="45">
        <v>4.47</v>
      </c>
      <c r="K30" s="45">
        <v>3.57</v>
      </c>
      <c r="L30" s="45">
        <v>2.64</v>
      </c>
      <c r="M30" s="45">
        <v>1.7</v>
      </c>
      <c r="N30" s="45">
        <v>0.74</v>
      </c>
      <c r="O30" s="45"/>
    </row>
    <row r="31" spans="1:15" x14ac:dyDescent="0.2">
      <c r="A31" s="44">
        <v>4</v>
      </c>
      <c r="B31" s="45">
        <v>11.12</v>
      </c>
      <c r="C31" s="45">
        <v>10.33</v>
      </c>
      <c r="D31" s="45">
        <v>9.52</v>
      </c>
      <c r="E31" s="45">
        <v>8.7100000000000009</v>
      </c>
      <c r="F31" s="45">
        <v>7.87</v>
      </c>
      <c r="G31" s="45">
        <v>7.03</v>
      </c>
      <c r="H31" s="45">
        <v>6.17</v>
      </c>
      <c r="I31" s="45">
        <v>5.29</v>
      </c>
      <c r="J31" s="45">
        <v>4.4000000000000004</v>
      </c>
      <c r="K31" s="45">
        <v>3.49</v>
      </c>
      <c r="L31" s="45">
        <v>2.56</v>
      </c>
      <c r="M31" s="45">
        <v>1.62</v>
      </c>
      <c r="N31" s="45">
        <v>0.65</v>
      </c>
      <c r="O31" s="45"/>
    </row>
    <row r="32" spans="1:15" x14ac:dyDescent="0.2">
      <c r="A32" s="44">
        <v>5</v>
      </c>
      <c r="B32" s="45">
        <v>11.06</v>
      </c>
      <c r="C32" s="45">
        <v>10.26</v>
      </c>
      <c r="D32" s="45">
        <v>9.4600000000000009</v>
      </c>
      <c r="E32" s="45">
        <v>8.64</v>
      </c>
      <c r="F32" s="45">
        <v>7.8</v>
      </c>
      <c r="G32" s="45">
        <v>6.96</v>
      </c>
      <c r="H32" s="45">
        <v>6.09</v>
      </c>
      <c r="I32" s="45">
        <v>5.22</v>
      </c>
      <c r="J32" s="45">
        <v>4.32</v>
      </c>
      <c r="K32" s="45">
        <v>3.41</v>
      </c>
      <c r="L32" s="45">
        <v>2.4900000000000002</v>
      </c>
      <c r="M32" s="45">
        <v>1.54</v>
      </c>
      <c r="N32" s="45">
        <v>0.56999999999999995</v>
      </c>
      <c r="O32" s="45"/>
    </row>
    <row r="33" spans="1:15" x14ac:dyDescent="0.2">
      <c r="A33" s="44">
        <v>6</v>
      </c>
      <c r="B33" s="45">
        <v>10.99</v>
      </c>
      <c r="C33" s="45">
        <v>10.199999999999999</v>
      </c>
      <c r="D33" s="45">
        <v>9.39</v>
      </c>
      <c r="E33" s="45">
        <v>8.57</v>
      </c>
      <c r="F33" s="45">
        <v>7.73</v>
      </c>
      <c r="G33" s="45">
        <v>6.88</v>
      </c>
      <c r="H33" s="45">
        <v>6.02</v>
      </c>
      <c r="I33" s="45">
        <v>5.14</v>
      </c>
      <c r="J33" s="45">
        <v>4.25</v>
      </c>
      <c r="K33" s="45">
        <v>3.34</v>
      </c>
      <c r="L33" s="45">
        <v>2.41</v>
      </c>
      <c r="M33" s="45">
        <v>1.46</v>
      </c>
      <c r="N33" s="45">
        <v>0.49</v>
      </c>
      <c r="O33" s="45"/>
    </row>
    <row r="34" spans="1:15" x14ac:dyDescent="0.2">
      <c r="A34" s="44">
        <v>7</v>
      </c>
      <c r="B34" s="45">
        <v>10.93</v>
      </c>
      <c r="C34" s="45">
        <v>10.130000000000001</v>
      </c>
      <c r="D34" s="45">
        <v>9.32</v>
      </c>
      <c r="E34" s="45">
        <v>8.5</v>
      </c>
      <c r="F34" s="45">
        <v>7.66</v>
      </c>
      <c r="G34" s="45">
        <v>6.81</v>
      </c>
      <c r="H34" s="45">
        <v>5.95</v>
      </c>
      <c r="I34" s="45">
        <v>5.07</v>
      </c>
      <c r="J34" s="45">
        <v>4.17</v>
      </c>
      <c r="K34" s="45">
        <v>3.26</v>
      </c>
      <c r="L34" s="45">
        <v>2.33</v>
      </c>
      <c r="M34" s="45">
        <v>1.38</v>
      </c>
      <c r="N34" s="45">
        <v>0.41</v>
      </c>
      <c r="O34" s="45"/>
    </row>
    <row r="35" spans="1:15" x14ac:dyDescent="0.2">
      <c r="A35" s="44">
        <v>8</v>
      </c>
      <c r="B35" s="45">
        <v>10.86</v>
      </c>
      <c r="C35" s="45">
        <v>10.06</v>
      </c>
      <c r="D35" s="45">
        <v>9.25</v>
      </c>
      <c r="E35" s="45">
        <v>8.43</v>
      </c>
      <c r="F35" s="45">
        <v>7.59</v>
      </c>
      <c r="G35" s="45">
        <v>6.74</v>
      </c>
      <c r="H35" s="45">
        <v>5.88</v>
      </c>
      <c r="I35" s="45">
        <v>5</v>
      </c>
      <c r="J35" s="45">
        <v>4.0999999999999996</v>
      </c>
      <c r="K35" s="45">
        <v>3.18</v>
      </c>
      <c r="L35" s="45">
        <v>2.25</v>
      </c>
      <c r="M35" s="45">
        <v>1.3</v>
      </c>
      <c r="N35" s="45">
        <v>0.33</v>
      </c>
      <c r="O35" s="45"/>
    </row>
    <row r="36" spans="1:15" x14ac:dyDescent="0.2">
      <c r="A36" s="44">
        <v>9</v>
      </c>
      <c r="B36" s="45">
        <v>10.8</v>
      </c>
      <c r="C36" s="45">
        <v>10</v>
      </c>
      <c r="D36" s="45">
        <v>9.18</v>
      </c>
      <c r="E36" s="45">
        <v>8.36</v>
      </c>
      <c r="F36" s="45">
        <v>7.52</v>
      </c>
      <c r="G36" s="45">
        <v>6.67</v>
      </c>
      <c r="H36" s="45">
        <v>5.8</v>
      </c>
      <c r="I36" s="45">
        <v>4.92</v>
      </c>
      <c r="J36" s="45">
        <v>4.0199999999999996</v>
      </c>
      <c r="K36" s="45">
        <v>3.11</v>
      </c>
      <c r="L36" s="45">
        <v>2.17</v>
      </c>
      <c r="M36" s="45">
        <v>1.22</v>
      </c>
      <c r="N36" s="45">
        <v>0.25</v>
      </c>
      <c r="O36" s="45"/>
    </row>
    <row r="37" spans="1:15" x14ac:dyDescent="0.2">
      <c r="A37" s="44">
        <v>10</v>
      </c>
      <c r="B37" s="45">
        <v>10.73</v>
      </c>
      <c r="C37" s="45">
        <v>9.93</v>
      </c>
      <c r="D37" s="45">
        <v>9.1199999999999992</v>
      </c>
      <c r="E37" s="45">
        <v>8.2899999999999991</v>
      </c>
      <c r="F37" s="45">
        <v>7.45</v>
      </c>
      <c r="G37" s="45">
        <v>6.6</v>
      </c>
      <c r="H37" s="45">
        <v>5.73</v>
      </c>
      <c r="I37" s="45">
        <v>4.8499999999999996</v>
      </c>
      <c r="J37" s="45">
        <v>3.95</v>
      </c>
      <c r="K37" s="45">
        <v>3.03</v>
      </c>
      <c r="L37" s="45">
        <v>2.1</v>
      </c>
      <c r="M37" s="45">
        <v>1.1399999999999999</v>
      </c>
      <c r="N37" s="45">
        <v>0.16</v>
      </c>
      <c r="O37" s="45"/>
    </row>
    <row r="38" spans="1:15" x14ac:dyDescent="0.2">
      <c r="A38" s="44">
        <v>11</v>
      </c>
      <c r="B38" s="45">
        <v>10.66</v>
      </c>
      <c r="C38" s="45">
        <v>9.86</v>
      </c>
      <c r="D38" s="45">
        <v>9.0500000000000007</v>
      </c>
      <c r="E38" s="45">
        <v>8.2200000000000006</v>
      </c>
      <c r="F38" s="45">
        <v>7.38</v>
      </c>
      <c r="G38" s="45">
        <v>6.53</v>
      </c>
      <c r="H38" s="45">
        <v>5.66</v>
      </c>
      <c r="I38" s="45">
        <v>4.7699999999999996</v>
      </c>
      <c r="J38" s="45">
        <v>3.87</v>
      </c>
      <c r="K38" s="45">
        <v>2.95</v>
      </c>
      <c r="L38" s="45">
        <v>2.02</v>
      </c>
      <c r="M38" s="45">
        <v>1.06</v>
      </c>
      <c r="N38" s="45">
        <v>0.08</v>
      </c>
      <c r="O38" s="45"/>
    </row>
  </sheetData>
  <sheetProtection algorithmName="SHA-512" hashValue="5FqJA9jjyJtDmHB/7JKwgM6KPRhBiRbqXUS/Nxgo8M6vU6CDovd5DTjeV7FlaIvRUaXllN7cNhsIHkIW9tqGnA==" saltValue="NjCMApnJqsydU4Ng5hnCgQ==" spinCount="100000" sheet="1" objects="1" scenarios="1"/>
  <conditionalFormatting sqref="A6:A21">
    <cfRule type="expression" dxfId="423" priority="1" stopIfTrue="1">
      <formula>MOD(ROW(),2)=0</formula>
    </cfRule>
    <cfRule type="expression" dxfId="422" priority="2" stopIfTrue="1">
      <formula>MOD(ROW(),2)&lt;&gt;0</formula>
    </cfRule>
  </conditionalFormatting>
  <conditionalFormatting sqref="A26:A38">
    <cfRule type="expression" dxfId="421" priority="5" stopIfTrue="1">
      <formula>MOD(ROW(),2)=0</formula>
    </cfRule>
    <cfRule type="expression" dxfId="420" priority="6" stopIfTrue="1">
      <formula>MOD(ROW(),2)&lt;&gt;0</formula>
    </cfRule>
  </conditionalFormatting>
  <conditionalFormatting sqref="B6:M21">
    <cfRule type="expression" dxfId="419" priority="3" stopIfTrue="1">
      <formula>MOD(ROW(),2)=0</formula>
    </cfRule>
    <cfRule type="expression" dxfId="418" priority="4" stopIfTrue="1">
      <formula>MOD(ROW(),2)&lt;&gt;0</formula>
    </cfRule>
  </conditionalFormatting>
  <conditionalFormatting sqref="B26:O38">
    <cfRule type="expression" dxfId="417" priority="7" stopIfTrue="1">
      <formula>MOD(ROW(),2)=0</formula>
    </cfRule>
    <cfRule type="expression" dxfId="416" priority="8" stopIfTrue="1">
      <formula>MOD(ROW(),2)&lt;&gt;0</formula>
    </cfRule>
  </conditionalFormatting>
  <pageMargins left="0.7" right="0.7" top="0.75" bottom="0.75" header="0.3" footer="0.3"/>
  <tableParts count="1">
    <tablePart r:id="rId1"/>
  </tablePart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AA61CB-2CC6-4ACC-A525-065EF1F3A827}">
  <sheetPr codeName="Sheet80"/>
  <dimension ref="A1:L38"/>
  <sheetViews>
    <sheetView showGridLines="0" workbookViewId="0">
      <selection activeCell="A6" sqref="A6"/>
    </sheetView>
  </sheetViews>
  <sheetFormatPr defaultRowHeight="12.75" x14ac:dyDescent="0.2"/>
  <cols>
    <col min="1" max="1" width="31.5703125" customWidth="1"/>
    <col min="2" max="12" width="22.5703125" customWidth="1"/>
  </cols>
  <sheetData>
    <row r="1" spans="1:12" s="1" customFormat="1" ht="20.25" x14ac:dyDescent="0.3">
      <c r="A1" s="2" t="s">
        <v>0</v>
      </c>
    </row>
    <row r="2" spans="1:12" s="1" customFormat="1" ht="15.75" x14ac:dyDescent="0.25">
      <c r="A2" s="30" t="s">
        <v>1</v>
      </c>
      <c r="B2" s="3" t="str">
        <f>wb_title</f>
        <v>PCSPS_EW - Consolidated Factor Spreadsheet</v>
      </c>
    </row>
    <row r="3" spans="1:12" s="1" customFormat="1" ht="15.75" x14ac:dyDescent="0.25">
      <c r="A3" s="30" t="s">
        <v>2</v>
      </c>
      <c r="B3" s="3" t="str">
        <f>TABLE_FACTOR_TYPE_1 &amp; " - x-" &amp; TABLE_SERIES_NUMBER_1</f>
        <v>ARBO - x-706</v>
      </c>
    </row>
    <row r="6" spans="1:12" x14ac:dyDescent="0.2">
      <c r="A6" s="41" t="s">
        <v>540</v>
      </c>
      <c r="B6" s="49" t="s">
        <v>541</v>
      </c>
      <c r="C6" s="49"/>
      <c r="D6" s="49"/>
      <c r="E6" s="49"/>
      <c r="F6" s="49"/>
      <c r="G6" s="49"/>
      <c r="H6" s="49"/>
      <c r="I6" s="49"/>
      <c r="J6" s="49"/>
      <c r="K6" s="49"/>
      <c r="L6" s="49"/>
    </row>
    <row r="7" spans="1:12" x14ac:dyDescent="0.2">
      <c r="A7" s="41" t="s">
        <v>542</v>
      </c>
      <c r="B7" s="49" t="s">
        <v>32</v>
      </c>
      <c r="C7" s="49"/>
      <c r="D7" s="49"/>
      <c r="E7" s="49"/>
      <c r="F7" s="49"/>
      <c r="G7" s="49"/>
      <c r="H7" s="49"/>
      <c r="I7" s="49"/>
      <c r="J7" s="49"/>
      <c r="K7" s="49"/>
      <c r="L7" s="49"/>
    </row>
    <row r="8" spans="1:12" x14ac:dyDescent="0.2">
      <c r="A8" s="41" t="s">
        <v>112</v>
      </c>
      <c r="B8" s="49" t="s">
        <v>236</v>
      </c>
      <c r="C8" s="49"/>
      <c r="D8" s="49"/>
      <c r="E8" s="49"/>
      <c r="F8" s="49"/>
      <c r="G8" s="49"/>
      <c r="H8" s="49"/>
      <c r="I8" s="49"/>
      <c r="J8" s="49"/>
      <c r="K8" s="49"/>
      <c r="L8" s="49"/>
    </row>
    <row r="9" spans="1:12" x14ac:dyDescent="0.2">
      <c r="A9" s="41" t="s">
        <v>113</v>
      </c>
      <c r="B9" s="49" t="s">
        <v>366</v>
      </c>
      <c r="C9" s="49"/>
      <c r="D9" s="49"/>
      <c r="E9" s="49"/>
      <c r="F9" s="49"/>
      <c r="G9" s="49"/>
      <c r="H9" s="49"/>
      <c r="I9" s="49"/>
      <c r="J9" s="49"/>
      <c r="K9" s="49"/>
      <c r="L9" s="49"/>
    </row>
    <row r="10" spans="1:12" x14ac:dyDescent="0.2">
      <c r="A10" s="41" t="s">
        <v>6</v>
      </c>
      <c r="B10" s="49" t="s">
        <v>383</v>
      </c>
      <c r="C10" s="49"/>
      <c r="D10" s="49"/>
      <c r="E10" s="49"/>
      <c r="F10" s="49"/>
      <c r="G10" s="49"/>
      <c r="H10" s="49"/>
      <c r="I10" s="49"/>
      <c r="J10" s="49"/>
      <c r="K10" s="49"/>
      <c r="L10" s="49"/>
    </row>
    <row r="11" spans="1:12" x14ac:dyDescent="0.2">
      <c r="A11" s="41" t="s">
        <v>114</v>
      </c>
      <c r="B11" s="49" t="s">
        <v>165</v>
      </c>
      <c r="C11" s="49"/>
      <c r="D11" s="49"/>
      <c r="E11" s="49"/>
      <c r="F11" s="49"/>
      <c r="G11" s="49"/>
      <c r="H11" s="49"/>
      <c r="I11" s="49"/>
      <c r="J11" s="49"/>
      <c r="K11" s="49"/>
      <c r="L11" s="49"/>
    </row>
    <row r="12" spans="1:12" x14ac:dyDescent="0.2">
      <c r="A12" s="41" t="s">
        <v>115</v>
      </c>
      <c r="B12" s="49" t="s">
        <v>368</v>
      </c>
      <c r="C12" s="49"/>
      <c r="D12" s="49"/>
      <c r="E12" s="49"/>
      <c r="F12" s="49"/>
      <c r="G12" s="49"/>
      <c r="H12" s="49"/>
      <c r="I12" s="49"/>
      <c r="J12" s="49"/>
      <c r="K12" s="49"/>
      <c r="L12" s="49"/>
    </row>
    <row r="13" spans="1:12" x14ac:dyDescent="0.2">
      <c r="A13" s="41" t="s">
        <v>543</v>
      </c>
      <c r="B13" s="49">
        <v>1</v>
      </c>
      <c r="C13" s="49"/>
      <c r="D13" s="49"/>
      <c r="E13" s="49"/>
      <c r="F13" s="49"/>
      <c r="G13" s="49"/>
      <c r="H13" s="49"/>
      <c r="I13" s="49"/>
      <c r="J13" s="49"/>
      <c r="K13" s="49"/>
      <c r="L13" s="49"/>
    </row>
    <row r="14" spans="1:12" x14ac:dyDescent="0.2">
      <c r="A14" s="41" t="s">
        <v>117</v>
      </c>
      <c r="B14" s="49">
        <v>706</v>
      </c>
      <c r="C14" s="49"/>
      <c r="D14" s="49"/>
      <c r="E14" s="49"/>
      <c r="F14" s="49"/>
      <c r="G14" s="49"/>
      <c r="H14" s="49"/>
      <c r="I14" s="49"/>
      <c r="J14" s="49"/>
      <c r="K14" s="49"/>
      <c r="L14" s="49"/>
    </row>
    <row r="15" spans="1:12" x14ac:dyDescent="0.2">
      <c r="A15" s="41" t="s">
        <v>544</v>
      </c>
      <c r="B15" s="49" t="s">
        <v>384</v>
      </c>
      <c r="C15" s="49"/>
      <c r="D15" s="49"/>
      <c r="E15" s="49"/>
      <c r="F15" s="49"/>
      <c r="G15" s="49"/>
      <c r="H15" s="49"/>
      <c r="I15" s="49"/>
      <c r="J15" s="49"/>
      <c r="K15" s="49"/>
      <c r="L15" s="49"/>
    </row>
    <row r="16" spans="1:12" x14ac:dyDescent="0.2">
      <c r="A16" s="41" t="s">
        <v>119</v>
      </c>
      <c r="B16" s="49" t="s">
        <v>385</v>
      </c>
      <c r="C16" s="49"/>
      <c r="D16" s="49"/>
      <c r="E16" s="49"/>
      <c r="F16" s="49"/>
      <c r="G16" s="49"/>
      <c r="H16" s="49"/>
      <c r="I16" s="49"/>
      <c r="J16" s="49"/>
      <c r="K16" s="49"/>
      <c r="L16" s="49"/>
    </row>
    <row r="17" spans="1:12" x14ac:dyDescent="0.2">
      <c r="A17" s="42" t="s">
        <v>545</v>
      </c>
      <c r="B17" s="49"/>
      <c r="C17" s="49"/>
      <c r="D17" s="49"/>
      <c r="E17" s="49"/>
      <c r="F17" s="49"/>
      <c r="G17" s="49"/>
      <c r="H17" s="49"/>
      <c r="I17" s="49"/>
      <c r="J17" s="49"/>
      <c r="K17" s="49"/>
      <c r="L17" s="49"/>
    </row>
    <row r="18" spans="1:12" x14ac:dyDescent="0.2">
      <c r="A18" s="41" t="s">
        <v>121</v>
      </c>
      <c r="B18" s="50">
        <v>45135</v>
      </c>
      <c r="C18" s="50"/>
      <c r="D18" s="50"/>
      <c r="E18" s="50"/>
      <c r="F18" s="50"/>
      <c r="G18" s="50"/>
      <c r="H18" s="50"/>
      <c r="I18" s="50"/>
      <c r="J18" s="50"/>
      <c r="K18" s="50"/>
      <c r="L18" s="50"/>
    </row>
    <row r="19" spans="1:12" x14ac:dyDescent="0.2">
      <c r="A19" s="41" t="s">
        <v>122</v>
      </c>
      <c r="B19" s="49"/>
      <c r="C19" s="49"/>
      <c r="D19" s="49"/>
      <c r="E19" s="49"/>
      <c r="F19" s="49"/>
      <c r="G19" s="49"/>
      <c r="H19" s="49"/>
      <c r="I19" s="49"/>
      <c r="J19" s="49"/>
      <c r="K19" s="49"/>
      <c r="L19" s="49"/>
    </row>
    <row r="20" spans="1:12" x14ac:dyDescent="0.2">
      <c r="A20" s="41" t="s">
        <v>123</v>
      </c>
      <c r="B20" s="49" t="s">
        <v>132</v>
      </c>
      <c r="C20" s="49"/>
      <c r="D20" s="49"/>
      <c r="E20" s="49"/>
      <c r="F20" s="49"/>
      <c r="G20" s="49"/>
      <c r="H20" s="49"/>
      <c r="I20" s="49"/>
      <c r="J20" s="49"/>
      <c r="K20" s="49"/>
      <c r="L20" s="49"/>
    </row>
    <row r="21" spans="1:12" x14ac:dyDescent="0.2">
      <c r="A21" s="41" t="s">
        <v>546</v>
      </c>
      <c r="B21" s="49" t="s">
        <v>46</v>
      </c>
      <c r="C21" s="49"/>
      <c r="D21" s="49"/>
      <c r="E21" s="49"/>
      <c r="F21" s="49"/>
      <c r="G21" s="49"/>
      <c r="H21" s="49"/>
      <c r="I21" s="49"/>
      <c r="J21" s="49"/>
      <c r="K21" s="49"/>
      <c r="L21" s="49"/>
    </row>
    <row r="23" spans="1:12" x14ac:dyDescent="0.2">
      <c r="A23" s="23" t="str">
        <f>HYPERLINK("#'Factor List'!A1", "Back to Factor List")</f>
        <v>Back to Factor List</v>
      </c>
      <c r="B23" s="23" t="str">
        <f>HYPERLINK("#'Assumptions'!A1", "Assumptions")</f>
        <v>Assumptions</v>
      </c>
    </row>
    <row r="26" spans="1:12" s="55" customFormat="1" x14ac:dyDescent="0.2">
      <c r="A26" s="54" t="s">
        <v>594</v>
      </c>
      <c r="B26" s="54">
        <v>50</v>
      </c>
      <c r="C26" s="54">
        <v>51</v>
      </c>
      <c r="D26" s="54">
        <v>52</v>
      </c>
      <c r="E26" s="54">
        <v>53</v>
      </c>
      <c r="F26" s="54">
        <v>54</v>
      </c>
      <c r="G26" s="54">
        <v>55</v>
      </c>
      <c r="H26" s="54">
        <v>56</v>
      </c>
      <c r="I26" s="54">
        <v>57</v>
      </c>
      <c r="J26" s="54">
        <v>58</v>
      </c>
      <c r="K26" s="54">
        <v>59</v>
      </c>
      <c r="L26" s="54">
        <v>60</v>
      </c>
    </row>
    <row r="27" spans="1:12" x14ac:dyDescent="0.2">
      <c r="A27" s="44">
        <v>0</v>
      </c>
      <c r="B27" s="45">
        <v>8.8800000000000008</v>
      </c>
      <c r="C27" s="45">
        <v>8.11</v>
      </c>
      <c r="D27" s="45">
        <v>7.32</v>
      </c>
      <c r="E27" s="45">
        <v>6.5</v>
      </c>
      <c r="F27" s="45">
        <v>5.64</v>
      </c>
      <c r="G27" s="45">
        <v>4.75</v>
      </c>
      <c r="H27" s="45">
        <v>3.84</v>
      </c>
      <c r="I27" s="45">
        <v>2.9</v>
      </c>
      <c r="J27" s="45">
        <v>1.95</v>
      </c>
      <c r="K27" s="45">
        <v>0.99</v>
      </c>
      <c r="L27" s="45">
        <v>0</v>
      </c>
    </row>
    <row r="28" spans="1:12" x14ac:dyDescent="0.2">
      <c r="A28" s="44">
        <v>1</v>
      </c>
      <c r="B28" s="45">
        <v>8.81</v>
      </c>
      <c r="C28" s="45">
        <v>8.0500000000000007</v>
      </c>
      <c r="D28" s="45">
        <v>7.25</v>
      </c>
      <c r="E28" s="45">
        <v>6.43</v>
      </c>
      <c r="F28" s="45">
        <v>5.57</v>
      </c>
      <c r="G28" s="45">
        <v>4.68</v>
      </c>
      <c r="H28" s="45">
        <v>3.76</v>
      </c>
      <c r="I28" s="45">
        <v>2.83</v>
      </c>
      <c r="J28" s="45">
        <v>1.87</v>
      </c>
      <c r="K28" s="45">
        <v>0.9</v>
      </c>
      <c r="L28" s="45"/>
    </row>
    <row r="29" spans="1:12" x14ac:dyDescent="0.2">
      <c r="A29" s="44">
        <v>2</v>
      </c>
      <c r="B29" s="45">
        <v>8.75</v>
      </c>
      <c r="C29" s="45">
        <v>7.98</v>
      </c>
      <c r="D29" s="45">
        <v>7.19</v>
      </c>
      <c r="E29" s="45">
        <v>6.36</v>
      </c>
      <c r="F29" s="45">
        <v>5.49</v>
      </c>
      <c r="G29" s="45">
        <v>4.5999999999999996</v>
      </c>
      <c r="H29" s="45">
        <v>3.68</v>
      </c>
      <c r="I29" s="45">
        <v>2.75</v>
      </c>
      <c r="J29" s="45">
        <v>1.79</v>
      </c>
      <c r="K29" s="45">
        <v>0.82</v>
      </c>
      <c r="L29" s="45"/>
    </row>
    <row r="30" spans="1:12" x14ac:dyDescent="0.2">
      <c r="A30" s="44">
        <v>3</v>
      </c>
      <c r="B30" s="45">
        <v>8.69</v>
      </c>
      <c r="C30" s="45">
        <v>7.92</v>
      </c>
      <c r="D30" s="45">
        <v>7.12</v>
      </c>
      <c r="E30" s="45">
        <v>6.29</v>
      </c>
      <c r="F30" s="45">
        <v>5.42</v>
      </c>
      <c r="G30" s="45">
        <v>4.5199999999999996</v>
      </c>
      <c r="H30" s="45">
        <v>3.6</v>
      </c>
      <c r="I30" s="45">
        <v>2.67</v>
      </c>
      <c r="J30" s="45">
        <v>1.71</v>
      </c>
      <c r="K30" s="45">
        <v>0.74</v>
      </c>
      <c r="L30" s="45"/>
    </row>
    <row r="31" spans="1:12" x14ac:dyDescent="0.2">
      <c r="A31" s="44">
        <v>4</v>
      </c>
      <c r="B31" s="45">
        <v>8.6199999999999992</v>
      </c>
      <c r="C31" s="45">
        <v>7.85</v>
      </c>
      <c r="D31" s="45">
        <v>7.05</v>
      </c>
      <c r="E31" s="45">
        <v>6.21</v>
      </c>
      <c r="F31" s="45">
        <v>5.35</v>
      </c>
      <c r="G31" s="45">
        <v>4.45</v>
      </c>
      <c r="H31" s="45">
        <v>3.53</v>
      </c>
      <c r="I31" s="45">
        <v>2.59</v>
      </c>
      <c r="J31" s="45">
        <v>1.63</v>
      </c>
      <c r="K31" s="45">
        <v>0.66</v>
      </c>
      <c r="L31" s="45"/>
    </row>
    <row r="32" spans="1:12" x14ac:dyDescent="0.2">
      <c r="A32" s="44">
        <v>5</v>
      </c>
      <c r="B32" s="45">
        <v>8.56</v>
      </c>
      <c r="C32" s="45">
        <v>7.78</v>
      </c>
      <c r="D32" s="45">
        <v>6.98</v>
      </c>
      <c r="E32" s="45">
        <v>6.14</v>
      </c>
      <c r="F32" s="45">
        <v>5.27</v>
      </c>
      <c r="G32" s="45">
        <v>4.37</v>
      </c>
      <c r="H32" s="45">
        <v>3.45</v>
      </c>
      <c r="I32" s="45">
        <v>2.5099999999999998</v>
      </c>
      <c r="J32" s="45">
        <v>1.55</v>
      </c>
      <c r="K32" s="45">
        <v>0.57999999999999996</v>
      </c>
      <c r="L32" s="45"/>
    </row>
    <row r="33" spans="1:12" x14ac:dyDescent="0.2">
      <c r="A33" s="44">
        <v>6</v>
      </c>
      <c r="B33" s="45">
        <v>8.49</v>
      </c>
      <c r="C33" s="45">
        <v>7.72</v>
      </c>
      <c r="D33" s="45">
        <v>6.91</v>
      </c>
      <c r="E33" s="45">
        <v>6.07</v>
      </c>
      <c r="F33" s="45">
        <v>5.2</v>
      </c>
      <c r="G33" s="45">
        <v>4.29</v>
      </c>
      <c r="H33" s="45">
        <v>3.37</v>
      </c>
      <c r="I33" s="45">
        <v>2.4300000000000002</v>
      </c>
      <c r="J33" s="45">
        <v>1.47</v>
      </c>
      <c r="K33" s="45">
        <v>0.49</v>
      </c>
      <c r="L33" s="45"/>
    </row>
    <row r="34" spans="1:12" x14ac:dyDescent="0.2">
      <c r="A34" s="44">
        <v>7</v>
      </c>
      <c r="B34" s="45">
        <v>8.43</v>
      </c>
      <c r="C34" s="45">
        <v>7.65</v>
      </c>
      <c r="D34" s="45">
        <v>6.84</v>
      </c>
      <c r="E34" s="45">
        <v>6</v>
      </c>
      <c r="F34" s="45">
        <v>5.12</v>
      </c>
      <c r="G34" s="45">
        <v>4.22</v>
      </c>
      <c r="H34" s="45">
        <v>3.29</v>
      </c>
      <c r="I34" s="45">
        <v>2.35</v>
      </c>
      <c r="J34" s="45">
        <v>1.39</v>
      </c>
      <c r="K34" s="45">
        <v>0.41</v>
      </c>
      <c r="L34" s="45"/>
    </row>
    <row r="35" spans="1:12" x14ac:dyDescent="0.2">
      <c r="A35" s="44">
        <v>8</v>
      </c>
      <c r="B35" s="45">
        <v>8.3699999999999992</v>
      </c>
      <c r="C35" s="45">
        <v>7.59</v>
      </c>
      <c r="D35" s="45">
        <v>6.77</v>
      </c>
      <c r="E35" s="45">
        <v>5.93</v>
      </c>
      <c r="F35" s="45">
        <v>5.05</v>
      </c>
      <c r="G35" s="45">
        <v>4.1399999999999997</v>
      </c>
      <c r="H35" s="45">
        <v>3.22</v>
      </c>
      <c r="I35" s="45">
        <v>2.27</v>
      </c>
      <c r="J35" s="45">
        <v>1.31</v>
      </c>
      <c r="K35" s="45">
        <v>0.33</v>
      </c>
      <c r="L35" s="45"/>
    </row>
    <row r="36" spans="1:12" x14ac:dyDescent="0.2">
      <c r="A36" s="44">
        <v>9</v>
      </c>
      <c r="B36" s="45">
        <v>8.3000000000000007</v>
      </c>
      <c r="C36" s="45">
        <v>7.52</v>
      </c>
      <c r="D36" s="45">
        <v>6.71</v>
      </c>
      <c r="E36" s="45">
        <v>5.86</v>
      </c>
      <c r="F36" s="45">
        <v>4.9800000000000004</v>
      </c>
      <c r="G36" s="45">
        <v>4.07</v>
      </c>
      <c r="H36" s="45">
        <v>3.14</v>
      </c>
      <c r="I36" s="45">
        <v>2.19</v>
      </c>
      <c r="J36" s="45">
        <v>1.23</v>
      </c>
      <c r="K36" s="45">
        <v>0.25</v>
      </c>
      <c r="L36" s="45"/>
    </row>
    <row r="37" spans="1:12" x14ac:dyDescent="0.2">
      <c r="A37" s="44">
        <v>10</v>
      </c>
      <c r="B37" s="45">
        <v>8.24</v>
      </c>
      <c r="C37" s="45">
        <v>7.45</v>
      </c>
      <c r="D37" s="45">
        <v>6.64</v>
      </c>
      <c r="E37" s="45">
        <v>5.79</v>
      </c>
      <c r="F37" s="45">
        <v>4.9000000000000004</v>
      </c>
      <c r="G37" s="45">
        <v>3.99</v>
      </c>
      <c r="H37" s="45">
        <v>3.06</v>
      </c>
      <c r="I37" s="45">
        <v>2.11</v>
      </c>
      <c r="J37" s="45">
        <v>1.1499999999999999</v>
      </c>
      <c r="K37" s="45">
        <v>0.16</v>
      </c>
      <c r="L37" s="45"/>
    </row>
    <row r="38" spans="1:12" x14ac:dyDescent="0.2">
      <c r="A38" s="44">
        <v>11</v>
      </c>
      <c r="B38" s="45">
        <v>8.18</v>
      </c>
      <c r="C38" s="45">
        <v>7.39</v>
      </c>
      <c r="D38" s="45">
        <v>6.57</v>
      </c>
      <c r="E38" s="45">
        <v>5.71</v>
      </c>
      <c r="F38" s="45">
        <v>4.83</v>
      </c>
      <c r="G38" s="45">
        <v>3.91</v>
      </c>
      <c r="H38" s="45">
        <v>2.98</v>
      </c>
      <c r="I38" s="45">
        <v>2.0299999999999998</v>
      </c>
      <c r="J38" s="45">
        <v>1.07</v>
      </c>
      <c r="K38" s="45">
        <v>0.08</v>
      </c>
      <c r="L38" s="45"/>
    </row>
  </sheetData>
  <sheetProtection algorithmName="SHA-512" hashValue="gHGJDLEt9iMTkz7fBBoB+/P9oPWXlzqRi7/49gITCWy9vVZlzMzcMcVuXrCCbiKdjRGRQ4Kq+RDFb8p0yPib9Q==" saltValue="7bB6xr7/xJvlvon1Xi3AFg==" spinCount="100000" sheet="1" objects="1" scenarios="1"/>
  <conditionalFormatting sqref="A6:A21">
    <cfRule type="expression" dxfId="415" priority="1" stopIfTrue="1">
      <formula>MOD(ROW(),2)=0</formula>
    </cfRule>
    <cfRule type="expression" dxfId="414" priority="2" stopIfTrue="1">
      <formula>MOD(ROW(),2)&lt;&gt;0</formula>
    </cfRule>
  </conditionalFormatting>
  <conditionalFormatting sqref="A26:A38">
    <cfRule type="expression" dxfId="413" priority="5" stopIfTrue="1">
      <formula>MOD(ROW(),2)=0</formula>
    </cfRule>
    <cfRule type="expression" dxfId="412" priority="6" stopIfTrue="1">
      <formula>MOD(ROW(),2)&lt;&gt;0</formula>
    </cfRule>
  </conditionalFormatting>
  <conditionalFormatting sqref="B6:L21">
    <cfRule type="expression" dxfId="411" priority="3" stopIfTrue="1">
      <formula>MOD(ROW(),2)=0</formula>
    </cfRule>
    <cfRule type="expression" dxfId="410" priority="4" stopIfTrue="1">
      <formula>MOD(ROW(),2)&lt;&gt;0</formula>
    </cfRule>
  </conditionalFormatting>
  <conditionalFormatting sqref="B26:L38">
    <cfRule type="expression" dxfId="409" priority="7" stopIfTrue="1">
      <formula>MOD(ROW(),2)=0</formula>
    </cfRule>
    <cfRule type="expression" dxfId="408" priority="8" stopIfTrue="1">
      <formula>MOD(ROW(),2)&lt;&gt;0</formula>
    </cfRule>
  </conditionalFormatting>
  <pageMargins left="0.7" right="0.7" top="0.75" bottom="0.75" header="0.3" footer="0.3"/>
  <tableParts count="1">
    <tablePart r:id="rId1"/>
  </tablePart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AF568-6DDA-4AA9-8BB0-23903E0B3BF1}">
  <sheetPr codeName="Sheet81"/>
  <dimension ref="A1:Q38"/>
  <sheetViews>
    <sheetView showGridLines="0" workbookViewId="0">
      <selection activeCell="A6" sqref="A6"/>
    </sheetView>
  </sheetViews>
  <sheetFormatPr defaultRowHeight="12.75" x14ac:dyDescent="0.2"/>
  <cols>
    <col min="1" max="1" width="31.5703125" customWidth="1"/>
    <col min="2" max="17" width="22.5703125"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ARBO - x-707</v>
      </c>
    </row>
    <row r="6" spans="1:13" x14ac:dyDescent="0.2">
      <c r="A6" s="41" t="s">
        <v>540</v>
      </c>
      <c r="B6" s="49" t="s">
        <v>541</v>
      </c>
      <c r="C6" s="49"/>
      <c r="D6" s="49"/>
      <c r="E6" s="49"/>
      <c r="F6" s="49"/>
      <c r="G6" s="49"/>
      <c r="H6" s="49"/>
      <c r="I6" s="49"/>
      <c r="J6" s="49"/>
      <c r="K6" s="49"/>
      <c r="L6" s="49"/>
      <c r="M6" s="49"/>
    </row>
    <row r="7" spans="1:13" x14ac:dyDescent="0.2">
      <c r="A7" s="41" t="s">
        <v>542</v>
      </c>
      <c r="B7" s="49" t="s">
        <v>32</v>
      </c>
      <c r="C7" s="49"/>
      <c r="D7" s="49"/>
      <c r="E7" s="49"/>
      <c r="F7" s="49"/>
      <c r="G7" s="49"/>
      <c r="H7" s="49"/>
      <c r="I7" s="49"/>
      <c r="J7" s="49"/>
      <c r="K7" s="49"/>
      <c r="L7" s="49"/>
      <c r="M7" s="49"/>
    </row>
    <row r="8" spans="1:13" x14ac:dyDescent="0.2">
      <c r="A8" s="41" t="s">
        <v>112</v>
      </c>
      <c r="B8" s="49" t="s">
        <v>236</v>
      </c>
      <c r="C8" s="49"/>
      <c r="D8" s="49"/>
      <c r="E8" s="49"/>
      <c r="F8" s="49"/>
      <c r="G8" s="49"/>
      <c r="H8" s="49"/>
      <c r="I8" s="49"/>
      <c r="J8" s="49"/>
      <c r="K8" s="49"/>
      <c r="L8" s="49"/>
      <c r="M8" s="49"/>
    </row>
    <row r="9" spans="1:13" x14ac:dyDescent="0.2">
      <c r="A9" s="41" t="s">
        <v>113</v>
      </c>
      <c r="B9" s="49" t="s">
        <v>366</v>
      </c>
      <c r="C9" s="49"/>
      <c r="D9" s="49"/>
      <c r="E9" s="49"/>
      <c r="F9" s="49"/>
      <c r="G9" s="49"/>
      <c r="H9" s="49"/>
      <c r="I9" s="49"/>
      <c r="J9" s="49"/>
      <c r="K9" s="49"/>
      <c r="L9" s="49"/>
      <c r="M9" s="49"/>
    </row>
    <row r="10" spans="1:13" x14ac:dyDescent="0.2">
      <c r="A10" s="41" t="s">
        <v>6</v>
      </c>
      <c r="B10" s="49" t="s">
        <v>386</v>
      </c>
      <c r="C10" s="49"/>
      <c r="D10" s="49"/>
      <c r="E10" s="49"/>
      <c r="F10" s="49"/>
      <c r="G10" s="49"/>
      <c r="H10" s="49"/>
      <c r="I10" s="49"/>
      <c r="J10" s="49"/>
      <c r="K10" s="49"/>
      <c r="L10" s="49"/>
      <c r="M10" s="49"/>
    </row>
    <row r="11" spans="1:13" x14ac:dyDescent="0.2">
      <c r="A11" s="41" t="s">
        <v>114</v>
      </c>
      <c r="B11" s="49" t="s">
        <v>165</v>
      </c>
      <c r="C11" s="49"/>
      <c r="D11" s="49"/>
      <c r="E11" s="49"/>
      <c r="F11" s="49"/>
      <c r="G11" s="49"/>
      <c r="H11" s="49"/>
      <c r="I11" s="49"/>
      <c r="J11" s="49"/>
      <c r="K11" s="49"/>
      <c r="L11" s="49"/>
      <c r="M11" s="49"/>
    </row>
    <row r="12" spans="1:13" x14ac:dyDescent="0.2">
      <c r="A12" s="41" t="s">
        <v>115</v>
      </c>
      <c r="B12" s="49" t="s">
        <v>368</v>
      </c>
      <c r="C12" s="49"/>
      <c r="D12" s="49"/>
      <c r="E12" s="49"/>
      <c r="F12" s="49"/>
      <c r="G12" s="49"/>
      <c r="H12" s="49"/>
      <c r="I12" s="49"/>
      <c r="J12" s="49"/>
      <c r="K12" s="49"/>
      <c r="L12" s="49"/>
      <c r="M12" s="49"/>
    </row>
    <row r="13" spans="1:13" x14ac:dyDescent="0.2">
      <c r="A13" s="41" t="s">
        <v>543</v>
      </c>
      <c r="B13" s="49">
        <v>1</v>
      </c>
      <c r="C13" s="49"/>
      <c r="D13" s="49"/>
      <c r="E13" s="49"/>
      <c r="F13" s="49"/>
      <c r="G13" s="49"/>
      <c r="H13" s="49"/>
      <c r="I13" s="49"/>
      <c r="J13" s="49"/>
      <c r="K13" s="49"/>
      <c r="L13" s="49"/>
      <c r="M13" s="49"/>
    </row>
    <row r="14" spans="1:13" x14ac:dyDescent="0.2">
      <c r="A14" s="41" t="s">
        <v>117</v>
      </c>
      <c r="B14" s="49">
        <v>707</v>
      </c>
      <c r="C14" s="49"/>
      <c r="D14" s="49"/>
      <c r="E14" s="49"/>
      <c r="F14" s="49"/>
      <c r="G14" s="49"/>
      <c r="H14" s="49"/>
      <c r="I14" s="49"/>
      <c r="J14" s="49"/>
      <c r="K14" s="49"/>
      <c r="L14" s="49"/>
      <c r="M14" s="49"/>
    </row>
    <row r="15" spans="1:13" x14ac:dyDescent="0.2">
      <c r="A15" s="41" t="s">
        <v>544</v>
      </c>
      <c r="B15" s="49" t="s">
        <v>387</v>
      </c>
      <c r="C15" s="49"/>
      <c r="D15" s="49"/>
      <c r="E15" s="49"/>
      <c r="F15" s="49"/>
      <c r="G15" s="49"/>
      <c r="H15" s="49"/>
      <c r="I15" s="49"/>
      <c r="J15" s="49"/>
      <c r="K15" s="49"/>
      <c r="L15" s="49"/>
      <c r="M15" s="49"/>
    </row>
    <row r="16" spans="1:13" x14ac:dyDescent="0.2">
      <c r="A16" s="41" t="s">
        <v>119</v>
      </c>
      <c r="B16" s="49" t="s">
        <v>388</v>
      </c>
      <c r="C16" s="49"/>
      <c r="D16" s="49"/>
      <c r="E16" s="49"/>
      <c r="F16" s="49"/>
      <c r="G16" s="49"/>
      <c r="H16" s="49"/>
      <c r="I16" s="49"/>
      <c r="J16" s="49"/>
      <c r="K16" s="49"/>
      <c r="L16" s="49"/>
      <c r="M16" s="49"/>
    </row>
    <row r="17" spans="1:17" x14ac:dyDescent="0.2">
      <c r="A17" s="42" t="s">
        <v>545</v>
      </c>
      <c r="B17" s="49"/>
      <c r="C17" s="49"/>
      <c r="D17" s="49"/>
      <c r="E17" s="49"/>
      <c r="F17" s="49"/>
      <c r="G17" s="49"/>
      <c r="H17" s="49"/>
      <c r="I17" s="49"/>
      <c r="J17" s="49"/>
      <c r="K17" s="49"/>
      <c r="L17" s="49"/>
      <c r="M17" s="49"/>
    </row>
    <row r="18" spans="1:17" x14ac:dyDescent="0.2">
      <c r="A18" s="41" t="s">
        <v>121</v>
      </c>
      <c r="B18" s="50">
        <v>45135</v>
      </c>
      <c r="C18" s="50"/>
      <c r="D18" s="50"/>
      <c r="E18" s="50"/>
      <c r="F18" s="50"/>
      <c r="G18" s="50"/>
      <c r="H18" s="50"/>
      <c r="I18" s="50"/>
      <c r="J18" s="50"/>
      <c r="K18" s="50"/>
      <c r="L18" s="50"/>
      <c r="M18" s="50"/>
    </row>
    <row r="19" spans="1:17" x14ac:dyDescent="0.2">
      <c r="A19" s="41" t="s">
        <v>122</v>
      </c>
      <c r="B19" s="49"/>
      <c r="C19" s="49"/>
      <c r="D19" s="49"/>
      <c r="E19" s="49"/>
      <c r="F19" s="49"/>
      <c r="G19" s="49"/>
      <c r="H19" s="49"/>
      <c r="I19" s="49"/>
      <c r="J19" s="49"/>
      <c r="K19" s="49"/>
      <c r="L19" s="49"/>
      <c r="M19" s="49"/>
    </row>
    <row r="20" spans="1:17" x14ac:dyDescent="0.2">
      <c r="A20" s="41" t="s">
        <v>123</v>
      </c>
      <c r="B20" s="49" t="s">
        <v>132</v>
      </c>
      <c r="C20" s="49"/>
      <c r="D20" s="49"/>
      <c r="E20" s="49"/>
      <c r="F20" s="49"/>
      <c r="G20" s="49"/>
      <c r="H20" s="49"/>
      <c r="I20" s="49"/>
      <c r="J20" s="49"/>
      <c r="K20" s="49"/>
      <c r="L20" s="49"/>
      <c r="M20" s="49"/>
    </row>
    <row r="21" spans="1:17" x14ac:dyDescent="0.2">
      <c r="A21" s="41" t="s">
        <v>546</v>
      </c>
      <c r="B21" s="49" t="s">
        <v>46</v>
      </c>
      <c r="C21" s="49"/>
      <c r="D21" s="49"/>
      <c r="E21" s="49"/>
      <c r="F21" s="49"/>
      <c r="G21" s="49"/>
      <c r="H21" s="49"/>
      <c r="I21" s="49"/>
      <c r="J21" s="49"/>
      <c r="K21" s="49"/>
      <c r="L21" s="49"/>
      <c r="M21" s="49"/>
    </row>
    <row r="23" spans="1:17" x14ac:dyDescent="0.2">
      <c r="A23" s="23" t="str">
        <f>HYPERLINK("#'Factor List'!A1", "Back to Factor List")</f>
        <v>Back to Factor List</v>
      </c>
      <c r="B23" s="23" t="str">
        <f>HYPERLINK("#'Assumptions'!A1", "Assumptions")</f>
        <v>Assumptions</v>
      </c>
    </row>
    <row r="26" spans="1:17" s="55" customFormat="1" x14ac:dyDescent="0.2">
      <c r="A26" s="54" t="s">
        <v>594</v>
      </c>
      <c r="B26" s="54">
        <v>50</v>
      </c>
      <c r="C26" s="54">
        <v>51</v>
      </c>
      <c r="D26" s="54">
        <v>52</v>
      </c>
      <c r="E26" s="54">
        <v>53</v>
      </c>
      <c r="F26" s="54">
        <v>54</v>
      </c>
      <c r="G26" s="54">
        <v>55</v>
      </c>
      <c r="H26" s="54">
        <v>56</v>
      </c>
      <c r="I26" s="54">
        <v>57</v>
      </c>
      <c r="J26" s="54">
        <v>58</v>
      </c>
      <c r="K26" s="54">
        <v>59</v>
      </c>
      <c r="L26" s="54">
        <v>60</v>
      </c>
      <c r="M26" s="54">
        <v>61</v>
      </c>
      <c r="N26" s="54">
        <v>62</v>
      </c>
      <c r="O26" s="54">
        <v>63</v>
      </c>
      <c r="P26" s="54">
        <v>64</v>
      </c>
      <c r="Q26" s="54">
        <v>65</v>
      </c>
    </row>
    <row r="27" spans="1:17" x14ac:dyDescent="0.2">
      <c r="A27" s="44">
        <v>0</v>
      </c>
      <c r="B27" s="45">
        <v>12.78</v>
      </c>
      <c r="C27" s="45">
        <v>12.09</v>
      </c>
      <c r="D27" s="45">
        <v>11.37</v>
      </c>
      <c r="E27" s="45">
        <v>10.63</v>
      </c>
      <c r="F27" s="45">
        <v>9.85</v>
      </c>
      <c r="G27" s="45">
        <v>9.0399999999999991</v>
      </c>
      <c r="H27" s="45">
        <v>8.1999999999999993</v>
      </c>
      <c r="I27" s="45">
        <v>7.36</v>
      </c>
      <c r="J27" s="45">
        <v>6.49</v>
      </c>
      <c r="K27" s="45">
        <v>5.62</v>
      </c>
      <c r="L27" s="45">
        <v>4.72</v>
      </c>
      <c r="M27" s="45">
        <v>3.82</v>
      </c>
      <c r="N27" s="45">
        <v>2.89</v>
      </c>
      <c r="O27" s="45">
        <v>1.95</v>
      </c>
      <c r="P27" s="45">
        <v>0.98</v>
      </c>
      <c r="Q27" s="45">
        <v>0</v>
      </c>
    </row>
    <row r="28" spans="1:17" x14ac:dyDescent="0.2">
      <c r="A28" s="44">
        <v>1</v>
      </c>
      <c r="B28" s="45">
        <v>12.73</v>
      </c>
      <c r="C28" s="45">
        <v>12.03</v>
      </c>
      <c r="D28" s="45">
        <v>11.31</v>
      </c>
      <c r="E28" s="45">
        <v>10.56</v>
      </c>
      <c r="F28" s="45">
        <v>9.7799999999999994</v>
      </c>
      <c r="G28" s="45">
        <v>8.9700000000000006</v>
      </c>
      <c r="H28" s="45">
        <v>8.1300000000000008</v>
      </c>
      <c r="I28" s="45">
        <v>7.28</v>
      </c>
      <c r="J28" s="45">
        <v>6.42</v>
      </c>
      <c r="K28" s="45">
        <v>5.54</v>
      </c>
      <c r="L28" s="45">
        <v>4.6500000000000004</v>
      </c>
      <c r="M28" s="45">
        <v>3.74</v>
      </c>
      <c r="N28" s="45">
        <v>2.81</v>
      </c>
      <c r="O28" s="45">
        <v>1.87</v>
      </c>
      <c r="P28" s="45">
        <v>0.9</v>
      </c>
      <c r="Q28" s="45"/>
    </row>
    <row r="29" spans="1:17" x14ac:dyDescent="0.2">
      <c r="A29" s="44">
        <v>2</v>
      </c>
      <c r="B29" s="45">
        <v>12.67</v>
      </c>
      <c r="C29" s="45">
        <v>11.97</v>
      </c>
      <c r="D29" s="45">
        <v>11.25</v>
      </c>
      <c r="E29" s="45">
        <v>10.5</v>
      </c>
      <c r="F29" s="45">
        <v>9.7100000000000009</v>
      </c>
      <c r="G29" s="45">
        <v>8.9</v>
      </c>
      <c r="H29" s="45">
        <v>8.06</v>
      </c>
      <c r="I29" s="45">
        <v>7.21</v>
      </c>
      <c r="J29" s="45">
        <v>6.35</v>
      </c>
      <c r="K29" s="45">
        <v>5.47</v>
      </c>
      <c r="L29" s="45">
        <v>4.57</v>
      </c>
      <c r="M29" s="45">
        <v>3.66</v>
      </c>
      <c r="N29" s="45">
        <v>2.73</v>
      </c>
      <c r="O29" s="45">
        <v>1.79</v>
      </c>
      <c r="P29" s="45">
        <v>0.82</v>
      </c>
      <c r="Q29" s="45"/>
    </row>
    <row r="30" spans="1:17" x14ac:dyDescent="0.2">
      <c r="A30" s="44">
        <v>3</v>
      </c>
      <c r="B30" s="45">
        <v>12.61</v>
      </c>
      <c r="C30" s="45">
        <v>11.91</v>
      </c>
      <c r="D30" s="45">
        <v>11.19</v>
      </c>
      <c r="E30" s="45">
        <v>10.43</v>
      </c>
      <c r="F30" s="45">
        <v>9.65</v>
      </c>
      <c r="G30" s="45">
        <v>8.83</v>
      </c>
      <c r="H30" s="45">
        <v>7.99</v>
      </c>
      <c r="I30" s="45">
        <v>7.14</v>
      </c>
      <c r="J30" s="45">
        <v>6.27</v>
      </c>
      <c r="K30" s="45">
        <v>5.39</v>
      </c>
      <c r="L30" s="45">
        <v>4.5</v>
      </c>
      <c r="M30" s="45">
        <v>3.58</v>
      </c>
      <c r="N30" s="45">
        <v>2.65</v>
      </c>
      <c r="O30" s="45">
        <v>1.71</v>
      </c>
      <c r="P30" s="45">
        <v>0.74</v>
      </c>
      <c r="Q30" s="45"/>
    </row>
    <row r="31" spans="1:17" x14ac:dyDescent="0.2">
      <c r="A31" s="44">
        <v>4</v>
      </c>
      <c r="B31" s="45">
        <v>12.55</v>
      </c>
      <c r="C31" s="45">
        <v>11.85</v>
      </c>
      <c r="D31" s="45">
        <v>11.13</v>
      </c>
      <c r="E31" s="45">
        <v>10.37</v>
      </c>
      <c r="F31" s="45">
        <v>9.58</v>
      </c>
      <c r="G31" s="45">
        <v>8.76</v>
      </c>
      <c r="H31" s="45">
        <v>7.92</v>
      </c>
      <c r="I31" s="45">
        <v>7.07</v>
      </c>
      <c r="J31" s="45">
        <v>6.2</v>
      </c>
      <c r="K31" s="45">
        <v>5.32</v>
      </c>
      <c r="L31" s="45">
        <v>4.42</v>
      </c>
      <c r="M31" s="45">
        <v>3.51</v>
      </c>
      <c r="N31" s="45">
        <v>2.58</v>
      </c>
      <c r="O31" s="45">
        <v>1.63</v>
      </c>
      <c r="P31" s="45">
        <v>0.66</v>
      </c>
      <c r="Q31" s="45"/>
    </row>
    <row r="32" spans="1:17" x14ac:dyDescent="0.2">
      <c r="A32" s="44">
        <v>5</v>
      </c>
      <c r="B32" s="45">
        <v>12.5</v>
      </c>
      <c r="C32" s="45">
        <v>11.79</v>
      </c>
      <c r="D32" s="45">
        <v>11.06</v>
      </c>
      <c r="E32" s="45">
        <v>10.3</v>
      </c>
      <c r="F32" s="45">
        <v>9.51</v>
      </c>
      <c r="G32" s="45">
        <v>8.69</v>
      </c>
      <c r="H32" s="45">
        <v>7.85</v>
      </c>
      <c r="I32" s="45">
        <v>7</v>
      </c>
      <c r="J32" s="45">
        <v>6.13</v>
      </c>
      <c r="K32" s="45">
        <v>5.24</v>
      </c>
      <c r="L32" s="45">
        <v>4.3499999999999996</v>
      </c>
      <c r="M32" s="45">
        <v>3.43</v>
      </c>
      <c r="N32" s="45">
        <v>2.5</v>
      </c>
      <c r="O32" s="45">
        <v>1.55</v>
      </c>
      <c r="P32" s="45">
        <v>0.56999999999999995</v>
      </c>
      <c r="Q32" s="45"/>
    </row>
    <row r="33" spans="1:17" x14ac:dyDescent="0.2">
      <c r="A33" s="44">
        <v>6</v>
      </c>
      <c r="B33" s="45">
        <v>12.44</v>
      </c>
      <c r="C33" s="45">
        <v>11.73</v>
      </c>
      <c r="D33" s="45">
        <v>11</v>
      </c>
      <c r="E33" s="45">
        <v>10.24</v>
      </c>
      <c r="F33" s="45">
        <v>9.44</v>
      </c>
      <c r="G33" s="45">
        <v>8.6199999999999992</v>
      </c>
      <c r="H33" s="45">
        <v>7.78</v>
      </c>
      <c r="I33" s="45">
        <v>6.92</v>
      </c>
      <c r="J33" s="45">
        <v>6.06</v>
      </c>
      <c r="K33" s="45">
        <v>5.17</v>
      </c>
      <c r="L33" s="45">
        <v>4.2699999999999996</v>
      </c>
      <c r="M33" s="45">
        <v>3.35</v>
      </c>
      <c r="N33" s="45">
        <v>2.42</v>
      </c>
      <c r="O33" s="45">
        <v>1.46</v>
      </c>
      <c r="P33" s="45">
        <v>0.49</v>
      </c>
      <c r="Q33" s="45"/>
    </row>
    <row r="34" spans="1:17" x14ac:dyDescent="0.2">
      <c r="A34" s="44">
        <v>7</v>
      </c>
      <c r="B34" s="45">
        <v>12.38</v>
      </c>
      <c r="C34" s="45">
        <v>11.67</v>
      </c>
      <c r="D34" s="45">
        <v>10.94</v>
      </c>
      <c r="E34" s="45">
        <v>10.17</v>
      </c>
      <c r="F34" s="45">
        <v>9.3800000000000008</v>
      </c>
      <c r="G34" s="45">
        <v>8.5500000000000007</v>
      </c>
      <c r="H34" s="45">
        <v>7.71</v>
      </c>
      <c r="I34" s="45">
        <v>6.85</v>
      </c>
      <c r="J34" s="45">
        <v>5.98</v>
      </c>
      <c r="K34" s="45">
        <v>5.0999999999999996</v>
      </c>
      <c r="L34" s="45">
        <v>4.1900000000000004</v>
      </c>
      <c r="M34" s="45">
        <v>3.28</v>
      </c>
      <c r="N34" s="45">
        <v>2.34</v>
      </c>
      <c r="O34" s="45">
        <v>1.38</v>
      </c>
      <c r="P34" s="45">
        <v>0.41</v>
      </c>
      <c r="Q34" s="45"/>
    </row>
    <row r="35" spans="1:17" x14ac:dyDescent="0.2">
      <c r="A35" s="44">
        <v>8</v>
      </c>
      <c r="B35" s="45">
        <v>12.32</v>
      </c>
      <c r="C35" s="45">
        <v>11.61</v>
      </c>
      <c r="D35" s="45">
        <v>10.88</v>
      </c>
      <c r="E35" s="45">
        <v>10.11</v>
      </c>
      <c r="F35" s="45">
        <v>9.31</v>
      </c>
      <c r="G35" s="45">
        <v>8.48</v>
      </c>
      <c r="H35" s="45">
        <v>7.64</v>
      </c>
      <c r="I35" s="45">
        <v>6.78</v>
      </c>
      <c r="J35" s="45">
        <v>5.91</v>
      </c>
      <c r="K35" s="45">
        <v>5.0199999999999996</v>
      </c>
      <c r="L35" s="45">
        <v>4.12</v>
      </c>
      <c r="M35" s="45">
        <v>3.2</v>
      </c>
      <c r="N35" s="45">
        <v>2.2599999999999998</v>
      </c>
      <c r="O35" s="45">
        <v>1.3</v>
      </c>
      <c r="P35" s="45">
        <v>0.33</v>
      </c>
      <c r="Q35" s="45"/>
    </row>
    <row r="36" spans="1:17" x14ac:dyDescent="0.2">
      <c r="A36" s="44">
        <v>9</v>
      </c>
      <c r="B36" s="45">
        <v>12.27</v>
      </c>
      <c r="C36" s="45">
        <v>11.55</v>
      </c>
      <c r="D36" s="45">
        <v>10.81</v>
      </c>
      <c r="E36" s="45">
        <v>10.039999999999999</v>
      </c>
      <c r="F36" s="45">
        <v>9.24</v>
      </c>
      <c r="G36" s="45">
        <v>8.41</v>
      </c>
      <c r="H36" s="45">
        <v>7.57</v>
      </c>
      <c r="I36" s="45">
        <v>6.71</v>
      </c>
      <c r="J36" s="45">
        <v>5.84</v>
      </c>
      <c r="K36" s="45">
        <v>4.95</v>
      </c>
      <c r="L36" s="45">
        <v>4.04</v>
      </c>
      <c r="M36" s="45">
        <v>3.12</v>
      </c>
      <c r="N36" s="45">
        <v>2.1800000000000002</v>
      </c>
      <c r="O36" s="45">
        <v>1.22</v>
      </c>
      <c r="P36" s="45">
        <v>0.25</v>
      </c>
      <c r="Q36" s="45"/>
    </row>
    <row r="37" spans="1:17" x14ac:dyDescent="0.2">
      <c r="A37" s="44">
        <v>10</v>
      </c>
      <c r="B37" s="45">
        <v>12.21</v>
      </c>
      <c r="C37" s="45">
        <v>11.49</v>
      </c>
      <c r="D37" s="45">
        <v>10.75</v>
      </c>
      <c r="E37" s="45">
        <v>9.98</v>
      </c>
      <c r="F37" s="45">
        <v>9.17</v>
      </c>
      <c r="G37" s="45">
        <v>8.34</v>
      </c>
      <c r="H37" s="45">
        <v>7.5</v>
      </c>
      <c r="I37" s="45">
        <v>6.64</v>
      </c>
      <c r="J37" s="45">
        <v>5.76</v>
      </c>
      <c r="K37" s="45">
        <v>4.87</v>
      </c>
      <c r="L37" s="45">
        <v>3.97</v>
      </c>
      <c r="M37" s="45">
        <v>3.04</v>
      </c>
      <c r="N37" s="45">
        <v>2.1</v>
      </c>
      <c r="O37" s="45">
        <v>1.1399999999999999</v>
      </c>
      <c r="P37" s="45">
        <v>0.16</v>
      </c>
      <c r="Q37" s="45"/>
    </row>
    <row r="38" spans="1:17" x14ac:dyDescent="0.2">
      <c r="A38" s="44">
        <v>11</v>
      </c>
      <c r="B38" s="45">
        <v>12.15</v>
      </c>
      <c r="C38" s="45">
        <v>11.43</v>
      </c>
      <c r="D38" s="45">
        <v>10.69</v>
      </c>
      <c r="E38" s="45">
        <v>9.91</v>
      </c>
      <c r="F38" s="45">
        <v>9.1</v>
      </c>
      <c r="G38" s="45">
        <v>8.27</v>
      </c>
      <c r="H38" s="45">
        <v>7.43</v>
      </c>
      <c r="I38" s="45">
        <v>6.57</v>
      </c>
      <c r="J38" s="45">
        <v>5.69</v>
      </c>
      <c r="K38" s="45">
        <v>4.8</v>
      </c>
      <c r="L38" s="45">
        <v>3.89</v>
      </c>
      <c r="M38" s="45">
        <v>2.97</v>
      </c>
      <c r="N38" s="45">
        <v>2.02</v>
      </c>
      <c r="O38" s="45">
        <v>1.06</v>
      </c>
      <c r="P38" s="45">
        <v>0.08</v>
      </c>
      <c r="Q38" s="45"/>
    </row>
  </sheetData>
  <sheetProtection algorithmName="SHA-512" hashValue="o/FG6MbHbxZxeoLk0njRI6D/5tSla4L97r4fSvprc2VgmFvGWu04EP4mto2ZZkuTvWeIB9UCHHs5ibSiXEDvpQ==" saltValue="t/oY+mbrBL7UycypbLi2CA==" spinCount="100000" sheet="1" objects="1" scenarios="1"/>
  <conditionalFormatting sqref="A6:A21">
    <cfRule type="expression" dxfId="407" priority="1" stopIfTrue="1">
      <formula>MOD(ROW(),2)=0</formula>
    </cfRule>
    <cfRule type="expression" dxfId="406" priority="2" stopIfTrue="1">
      <formula>MOD(ROW(),2)&lt;&gt;0</formula>
    </cfRule>
  </conditionalFormatting>
  <conditionalFormatting sqref="A26:A38">
    <cfRule type="expression" dxfId="405" priority="5" stopIfTrue="1">
      <formula>MOD(ROW(),2)=0</formula>
    </cfRule>
    <cfRule type="expression" dxfId="404" priority="6" stopIfTrue="1">
      <formula>MOD(ROW(),2)&lt;&gt;0</formula>
    </cfRule>
  </conditionalFormatting>
  <conditionalFormatting sqref="B6:M21">
    <cfRule type="expression" dxfId="403" priority="3" stopIfTrue="1">
      <formula>MOD(ROW(),2)=0</formula>
    </cfRule>
    <cfRule type="expression" dxfId="402" priority="4" stopIfTrue="1">
      <formula>MOD(ROW(),2)&lt;&gt;0</formula>
    </cfRule>
  </conditionalFormatting>
  <conditionalFormatting sqref="B26:Q38">
    <cfRule type="expression" dxfId="401" priority="7" stopIfTrue="1">
      <formula>MOD(ROW(),2)=0</formula>
    </cfRule>
    <cfRule type="expression" dxfId="400" priority="8" stopIfTrue="1">
      <formula>MOD(ROW(),2)&lt;&gt;0</formula>
    </cfRule>
  </conditionalFormatting>
  <pageMargins left="0.7" right="0.7" top="0.75" bottom="0.75" header="0.3" footer="0.3"/>
  <tableParts count="1">
    <tablePart r:id="rId1"/>
  </tablePart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465DC-53C8-4EA7-8845-B576BE9EAA2F}">
  <sheetPr codeName="Sheet82"/>
  <dimension ref="A1:L38"/>
  <sheetViews>
    <sheetView showGridLines="0" workbookViewId="0">
      <selection activeCell="A6" sqref="A6"/>
    </sheetView>
  </sheetViews>
  <sheetFormatPr defaultRowHeight="12.75" x14ac:dyDescent="0.2"/>
  <cols>
    <col min="1" max="1" width="31.5703125" customWidth="1"/>
    <col min="2" max="12" width="22.5703125" customWidth="1"/>
  </cols>
  <sheetData>
    <row r="1" spans="1:12" s="1" customFormat="1" ht="20.25" x14ac:dyDescent="0.3">
      <c r="A1" s="2" t="s">
        <v>0</v>
      </c>
    </row>
    <row r="2" spans="1:12" s="1" customFormat="1" ht="15.75" x14ac:dyDescent="0.25">
      <c r="A2" s="30" t="s">
        <v>1</v>
      </c>
      <c r="B2" s="3" t="str">
        <f>wb_title</f>
        <v>PCSPS_EW - Consolidated Factor Spreadsheet</v>
      </c>
    </row>
    <row r="3" spans="1:12" s="1" customFormat="1" ht="15.75" x14ac:dyDescent="0.25">
      <c r="A3" s="30" t="s">
        <v>2</v>
      </c>
      <c r="B3" s="3" t="str">
        <f>TABLE_FACTOR_TYPE_1 &amp; " - x-" &amp; TABLE_SERIES_NUMBER_1</f>
        <v>ARBO - x-708</v>
      </c>
    </row>
    <row r="6" spans="1:12" x14ac:dyDescent="0.2">
      <c r="A6" s="41" t="s">
        <v>540</v>
      </c>
      <c r="B6" s="49" t="s">
        <v>541</v>
      </c>
      <c r="C6" s="49"/>
      <c r="D6" s="49"/>
      <c r="E6" s="49"/>
      <c r="F6" s="49"/>
      <c r="G6" s="49"/>
      <c r="H6" s="49"/>
      <c r="I6" s="49"/>
      <c r="J6" s="49"/>
      <c r="K6" s="49"/>
      <c r="L6" s="49"/>
    </row>
    <row r="7" spans="1:12" x14ac:dyDescent="0.2">
      <c r="A7" s="41" t="s">
        <v>542</v>
      </c>
      <c r="B7" s="49" t="s">
        <v>32</v>
      </c>
      <c r="C7" s="49"/>
      <c r="D7" s="49"/>
      <c r="E7" s="49"/>
      <c r="F7" s="49"/>
      <c r="G7" s="49"/>
      <c r="H7" s="49"/>
      <c r="I7" s="49"/>
      <c r="J7" s="49"/>
      <c r="K7" s="49"/>
      <c r="L7" s="49"/>
    </row>
    <row r="8" spans="1:12" x14ac:dyDescent="0.2">
      <c r="A8" s="41" t="s">
        <v>112</v>
      </c>
      <c r="B8" s="49" t="s">
        <v>152</v>
      </c>
      <c r="C8" s="49"/>
      <c r="D8" s="49"/>
      <c r="E8" s="49"/>
      <c r="F8" s="49"/>
      <c r="G8" s="49"/>
      <c r="H8" s="49"/>
      <c r="I8" s="49"/>
      <c r="J8" s="49"/>
      <c r="K8" s="49"/>
      <c r="L8" s="49"/>
    </row>
    <row r="9" spans="1:12" x14ac:dyDescent="0.2">
      <c r="A9" s="41" t="s">
        <v>113</v>
      </c>
      <c r="B9" s="49" t="s">
        <v>366</v>
      </c>
      <c r="C9" s="49"/>
      <c r="D9" s="49"/>
      <c r="E9" s="49"/>
      <c r="F9" s="49"/>
      <c r="G9" s="49"/>
      <c r="H9" s="49"/>
      <c r="I9" s="49"/>
      <c r="J9" s="49"/>
      <c r="K9" s="49"/>
      <c r="L9" s="49"/>
    </row>
    <row r="10" spans="1:12" x14ac:dyDescent="0.2">
      <c r="A10" s="41" t="s">
        <v>6</v>
      </c>
      <c r="B10" s="49" t="s">
        <v>389</v>
      </c>
      <c r="C10" s="49"/>
      <c r="D10" s="49"/>
      <c r="E10" s="49"/>
      <c r="F10" s="49"/>
      <c r="G10" s="49"/>
      <c r="H10" s="49"/>
      <c r="I10" s="49"/>
      <c r="J10" s="49"/>
      <c r="K10" s="49"/>
      <c r="L10" s="49"/>
    </row>
    <row r="11" spans="1:12" x14ac:dyDescent="0.2">
      <c r="A11" s="41" t="s">
        <v>114</v>
      </c>
      <c r="B11" s="49" t="s">
        <v>165</v>
      </c>
      <c r="C11" s="49"/>
      <c r="D11" s="49"/>
      <c r="E11" s="49"/>
      <c r="F11" s="49"/>
      <c r="G11" s="49"/>
      <c r="H11" s="49"/>
      <c r="I11" s="49"/>
      <c r="J11" s="49"/>
      <c r="K11" s="49"/>
      <c r="L11" s="49"/>
    </row>
    <row r="12" spans="1:12" x14ac:dyDescent="0.2">
      <c r="A12" s="41" t="s">
        <v>115</v>
      </c>
      <c r="B12" s="49" t="s">
        <v>368</v>
      </c>
      <c r="C12" s="49"/>
      <c r="D12" s="49"/>
      <c r="E12" s="49"/>
      <c r="F12" s="49"/>
      <c r="G12" s="49"/>
      <c r="H12" s="49"/>
      <c r="I12" s="49"/>
      <c r="J12" s="49"/>
      <c r="K12" s="49"/>
      <c r="L12" s="49"/>
    </row>
    <row r="13" spans="1:12" x14ac:dyDescent="0.2">
      <c r="A13" s="41" t="s">
        <v>543</v>
      </c>
      <c r="B13" s="49">
        <v>1</v>
      </c>
      <c r="C13" s="49"/>
      <c r="D13" s="49"/>
      <c r="E13" s="49"/>
      <c r="F13" s="49"/>
      <c r="G13" s="49"/>
      <c r="H13" s="49"/>
      <c r="I13" s="49"/>
      <c r="J13" s="49"/>
      <c r="K13" s="49"/>
      <c r="L13" s="49"/>
    </row>
    <row r="14" spans="1:12" x14ac:dyDescent="0.2">
      <c r="A14" s="41" t="s">
        <v>117</v>
      </c>
      <c r="B14" s="49">
        <v>708</v>
      </c>
      <c r="C14" s="49"/>
      <c r="D14" s="49"/>
      <c r="E14" s="49"/>
      <c r="F14" s="49"/>
      <c r="G14" s="49"/>
      <c r="H14" s="49"/>
      <c r="I14" s="49"/>
      <c r="J14" s="49"/>
      <c r="K14" s="49"/>
      <c r="L14" s="49"/>
    </row>
    <row r="15" spans="1:12" x14ac:dyDescent="0.2">
      <c r="A15" s="41" t="s">
        <v>544</v>
      </c>
      <c r="B15" s="49" t="s">
        <v>390</v>
      </c>
      <c r="C15" s="49"/>
      <c r="D15" s="49"/>
      <c r="E15" s="49"/>
      <c r="F15" s="49"/>
      <c r="G15" s="49"/>
      <c r="H15" s="49"/>
      <c r="I15" s="49"/>
      <c r="J15" s="49"/>
      <c r="K15" s="49"/>
      <c r="L15" s="49"/>
    </row>
    <row r="16" spans="1:12" x14ac:dyDescent="0.2">
      <c r="A16" s="41" t="s">
        <v>119</v>
      </c>
      <c r="B16" s="49" t="s">
        <v>391</v>
      </c>
      <c r="C16" s="49"/>
      <c r="D16" s="49"/>
      <c r="E16" s="49"/>
      <c r="F16" s="49"/>
      <c r="G16" s="49"/>
      <c r="H16" s="49"/>
      <c r="I16" s="49"/>
      <c r="J16" s="49"/>
      <c r="K16" s="49"/>
      <c r="L16" s="49"/>
    </row>
    <row r="17" spans="1:12" x14ac:dyDescent="0.2">
      <c r="A17" s="42" t="s">
        <v>545</v>
      </c>
      <c r="B17" s="49"/>
      <c r="C17" s="49"/>
      <c r="D17" s="49"/>
      <c r="E17" s="49"/>
      <c r="F17" s="49"/>
      <c r="G17" s="49"/>
      <c r="H17" s="49"/>
      <c r="I17" s="49"/>
      <c r="J17" s="49"/>
      <c r="K17" s="49"/>
      <c r="L17" s="49"/>
    </row>
    <row r="18" spans="1:12" x14ac:dyDescent="0.2">
      <c r="A18" s="41" t="s">
        <v>121</v>
      </c>
      <c r="B18" s="50">
        <v>45135</v>
      </c>
      <c r="C18" s="50"/>
      <c r="D18" s="50"/>
      <c r="E18" s="50"/>
      <c r="F18" s="50"/>
      <c r="G18" s="50"/>
      <c r="H18" s="50"/>
      <c r="I18" s="50"/>
      <c r="J18" s="50"/>
      <c r="K18" s="50"/>
      <c r="L18" s="50"/>
    </row>
    <row r="19" spans="1:12" x14ac:dyDescent="0.2">
      <c r="A19" s="41" t="s">
        <v>122</v>
      </c>
      <c r="B19" s="49"/>
      <c r="C19" s="49"/>
      <c r="D19" s="49"/>
      <c r="E19" s="49"/>
      <c r="F19" s="49"/>
      <c r="G19" s="49"/>
      <c r="H19" s="49"/>
      <c r="I19" s="49"/>
      <c r="J19" s="49"/>
      <c r="K19" s="49"/>
      <c r="L19" s="49"/>
    </row>
    <row r="20" spans="1:12" x14ac:dyDescent="0.2">
      <c r="A20" s="41" t="s">
        <v>123</v>
      </c>
      <c r="B20" s="49" t="s">
        <v>132</v>
      </c>
      <c r="C20" s="49"/>
      <c r="D20" s="49"/>
      <c r="E20" s="49"/>
      <c r="F20" s="49"/>
      <c r="G20" s="49"/>
      <c r="H20" s="49"/>
      <c r="I20" s="49"/>
      <c r="J20" s="49"/>
      <c r="K20" s="49"/>
      <c r="L20" s="49"/>
    </row>
    <row r="21" spans="1:12" x14ac:dyDescent="0.2">
      <c r="A21" s="41" t="s">
        <v>546</v>
      </c>
      <c r="B21" s="49" t="s">
        <v>46</v>
      </c>
      <c r="C21" s="49"/>
      <c r="D21" s="49"/>
      <c r="E21" s="49"/>
      <c r="F21" s="49"/>
      <c r="G21" s="49"/>
      <c r="H21" s="49"/>
      <c r="I21" s="49"/>
      <c r="J21" s="49"/>
      <c r="K21" s="49"/>
      <c r="L21" s="49"/>
    </row>
    <row r="23" spans="1:12" x14ac:dyDescent="0.2">
      <c r="A23" s="23" t="str">
        <f>HYPERLINK("#'Factor List'!A1", "Back to Factor List")</f>
        <v>Back to Factor List</v>
      </c>
      <c r="B23" s="23" t="str">
        <f>HYPERLINK("#'Assumptions'!A1", "Assumptions")</f>
        <v>Assumptions</v>
      </c>
    </row>
    <row r="26" spans="1:12" s="55" customFormat="1" x14ac:dyDescent="0.2">
      <c r="A26" s="54" t="s">
        <v>594</v>
      </c>
      <c r="B26" s="54">
        <v>55</v>
      </c>
      <c r="C26" s="54">
        <v>56</v>
      </c>
      <c r="D26" s="54">
        <v>57</v>
      </c>
      <c r="E26" s="54">
        <v>58</v>
      </c>
      <c r="F26" s="54">
        <v>59</v>
      </c>
      <c r="G26" s="54">
        <v>60</v>
      </c>
      <c r="H26" s="54">
        <v>61</v>
      </c>
      <c r="I26" s="54">
        <v>62</v>
      </c>
      <c r="J26" s="54">
        <v>63</v>
      </c>
      <c r="K26" s="54">
        <v>64</v>
      </c>
      <c r="L26" s="54">
        <v>65</v>
      </c>
    </row>
    <row r="27" spans="1:12" x14ac:dyDescent="0.2">
      <c r="A27" s="44">
        <v>0</v>
      </c>
      <c r="B27" s="45">
        <v>9.0399999999999991</v>
      </c>
      <c r="C27" s="45">
        <v>8.1999999999999993</v>
      </c>
      <c r="D27" s="45">
        <v>7.36</v>
      </c>
      <c r="E27" s="45">
        <v>6.49</v>
      </c>
      <c r="F27" s="45">
        <v>5.62</v>
      </c>
      <c r="G27" s="45">
        <v>4.72</v>
      </c>
      <c r="H27" s="45">
        <v>3.82</v>
      </c>
      <c r="I27" s="45">
        <v>2.89</v>
      </c>
      <c r="J27" s="45">
        <v>1.95</v>
      </c>
      <c r="K27" s="45">
        <v>0.98</v>
      </c>
      <c r="L27" s="45">
        <v>0</v>
      </c>
    </row>
    <row r="28" spans="1:12" x14ac:dyDescent="0.2">
      <c r="A28" s="44">
        <v>1</v>
      </c>
      <c r="B28" s="45">
        <v>8.9700000000000006</v>
      </c>
      <c r="C28" s="45">
        <v>8.1300000000000008</v>
      </c>
      <c r="D28" s="45">
        <v>7.28</v>
      </c>
      <c r="E28" s="45">
        <v>6.42</v>
      </c>
      <c r="F28" s="45">
        <v>5.54</v>
      </c>
      <c r="G28" s="45">
        <v>4.6500000000000004</v>
      </c>
      <c r="H28" s="45">
        <v>3.74</v>
      </c>
      <c r="I28" s="45">
        <v>2.81</v>
      </c>
      <c r="J28" s="45">
        <v>1.87</v>
      </c>
      <c r="K28" s="45">
        <v>0.9</v>
      </c>
      <c r="L28" s="45"/>
    </row>
    <row r="29" spans="1:12" x14ac:dyDescent="0.2">
      <c r="A29" s="44">
        <v>2</v>
      </c>
      <c r="B29" s="45">
        <v>8.9</v>
      </c>
      <c r="C29" s="45">
        <v>8.06</v>
      </c>
      <c r="D29" s="45">
        <v>7.21</v>
      </c>
      <c r="E29" s="45">
        <v>6.35</v>
      </c>
      <c r="F29" s="45">
        <v>5.47</v>
      </c>
      <c r="G29" s="45">
        <v>4.57</v>
      </c>
      <c r="H29" s="45">
        <v>3.66</v>
      </c>
      <c r="I29" s="45">
        <v>2.73</v>
      </c>
      <c r="J29" s="45">
        <v>1.79</v>
      </c>
      <c r="K29" s="45">
        <v>0.82</v>
      </c>
      <c r="L29" s="45"/>
    </row>
    <row r="30" spans="1:12" x14ac:dyDescent="0.2">
      <c r="A30" s="44">
        <v>3</v>
      </c>
      <c r="B30" s="45">
        <v>8.83</v>
      </c>
      <c r="C30" s="45">
        <v>7.99</v>
      </c>
      <c r="D30" s="45">
        <v>7.14</v>
      </c>
      <c r="E30" s="45">
        <v>6.27</v>
      </c>
      <c r="F30" s="45">
        <v>5.39</v>
      </c>
      <c r="G30" s="45">
        <v>4.5</v>
      </c>
      <c r="H30" s="45">
        <v>3.58</v>
      </c>
      <c r="I30" s="45">
        <v>2.65</v>
      </c>
      <c r="J30" s="45">
        <v>1.71</v>
      </c>
      <c r="K30" s="45">
        <v>0.74</v>
      </c>
      <c r="L30" s="45"/>
    </row>
    <row r="31" spans="1:12" x14ac:dyDescent="0.2">
      <c r="A31" s="44">
        <v>4</v>
      </c>
      <c r="B31" s="45">
        <v>8.76</v>
      </c>
      <c r="C31" s="45">
        <v>7.92</v>
      </c>
      <c r="D31" s="45">
        <v>7.07</v>
      </c>
      <c r="E31" s="45">
        <v>6.2</v>
      </c>
      <c r="F31" s="45">
        <v>5.32</v>
      </c>
      <c r="G31" s="45">
        <v>4.42</v>
      </c>
      <c r="H31" s="45">
        <v>3.51</v>
      </c>
      <c r="I31" s="45">
        <v>2.58</v>
      </c>
      <c r="J31" s="45">
        <v>1.63</v>
      </c>
      <c r="K31" s="45">
        <v>0.66</v>
      </c>
      <c r="L31" s="45"/>
    </row>
    <row r="32" spans="1:12" x14ac:dyDescent="0.2">
      <c r="A32" s="44">
        <v>5</v>
      </c>
      <c r="B32" s="45">
        <v>8.69</v>
      </c>
      <c r="C32" s="45">
        <v>7.85</v>
      </c>
      <c r="D32" s="45">
        <v>7</v>
      </c>
      <c r="E32" s="45">
        <v>6.13</v>
      </c>
      <c r="F32" s="45">
        <v>5.24</v>
      </c>
      <c r="G32" s="45">
        <v>4.3499999999999996</v>
      </c>
      <c r="H32" s="45">
        <v>3.43</v>
      </c>
      <c r="I32" s="45">
        <v>2.5</v>
      </c>
      <c r="J32" s="45">
        <v>1.55</v>
      </c>
      <c r="K32" s="45">
        <v>0.56999999999999995</v>
      </c>
      <c r="L32" s="45"/>
    </row>
    <row r="33" spans="1:12" x14ac:dyDescent="0.2">
      <c r="A33" s="44">
        <v>6</v>
      </c>
      <c r="B33" s="45">
        <v>8.6199999999999992</v>
      </c>
      <c r="C33" s="45">
        <v>7.78</v>
      </c>
      <c r="D33" s="45">
        <v>6.92</v>
      </c>
      <c r="E33" s="45">
        <v>6.06</v>
      </c>
      <c r="F33" s="45">
        <v>5.17</v>
      </c>
      <c r="G33" s="45">
        <v>4.2699999999999996</v>
      </c>
      <c r="H33" s="45">
        <v>3.35</v>
      </c>
      <c r="I33" s="45">
        <v>2.42</v>
      </c>
      <c r="J33" s="45">
        <v>1.46</v>
      </c>
      <c r="K33" s="45">
        <v>0.49</v>
      </c>
      <c r="L33" s="45"/>
    </row>
    <row r="34" spans="1:12" x14ac:dyDescent="0.2">
      <c r="A34" s="44">
        <v>7</v>
      </c>
      <c r="B34" s="45">
        <v>8.5500000000000007</v>
      </c>
      <c r="C34" s="45">
        <v>7.71</v>
      </c>
      <c r="D34" s="45">
        <v>6.85</v>
      </c>
      <c r="E34" s="45">
        <v>5.98</v>
      </c>
      <c r="F34" s="45">
        <v>5.0999999999999996</v>
      </c>
      <c r="G34" s="45">
        <v>4.1900000000000004</v>
      </c>
      <c r="H34" s="45">
        <v>3.28</v>
      </c>
      <c r="I34" s="45">
        <v>2.34</v>
      </c>
      <c r="J34" s="45">
        <v>1.38</v>
      </c>
      <c r="K34" s="45">
        <v>0.41</v>
      </c>
      <c r="L34" s="45"/>
    </row>
    <row r="35" spans="1:12" x14ac:dyDescent="0.2">
      <c r="A35" s="44">
        <v>8</v>
      </c>
      <c r="B35" s="45">
        <v>8.48</v>
      </c>
      <c r="C35" s="45">
        <v>7.64</v>
      </c>
      <c r="D35" s="45">
        <v>6.78</v>
      </c>
      <c r="E35" s="45">
        <v>5.91</v>
      </c>
      <c r="F35" s="45">
        <v>5.0199999999999996</v>
      </c>
      <c r="G35" s="45">
        <v>4.12</v>
      </c>
      <c r="H35" s="45">
        <v>3.2</v>
      </c>
      <c r="I35" s="45">
        <v>2.2599999999999998</v>
      </c>
      <c r="J35" s="45">
        <v>1.3</v>
      </c>
      <c r="K35" s="45">
        <v>0.33</v>
      </c>
      <c r="L35" s="45"/>
    </row>
    <row r="36" spans="1:12" x14ac:dyDescent="0.2">
      <c r="A36" s="44">
        <v>9</v>
      </c>
      <c r="B36" s="45">
        <v>8.41</v>
      </c>
      <c r="C36" s="45">
        <v>7.57</v>
      </c>
      <c r="D36" s="45">
        <v>6.71</v>
      </c>
      <c r="E36" s="45">
        <v>5.84</v>
      </c>
      <c r="F36" s="45">
        <v>4.95</v>
      </c>
      <c r="G36" s="45">
        <v>4.04</v>
      </c>
      <c r="H36" s="45">
        <v>3.12</v>
      </c>
      <c r="I36" s="45">
        <v>2.1800000000000002</v>
      </c>
      <c r="J36" s="45">
        <v>1.22</v>
      </c>
      <c r="K36" s="45">
        <v>0.25</v>
      </c>
      <c r="L36" s="45"/>
    </row>
    <row r="37" spans="1:12" x14ac:dyDescent="0.2">
      <c r="A37" s="44">
        <v>10</v>
      </c>
      <c r="B37" s="45">
        <v>8.34</v>
      </c>
      <c r="C37" s="45">
        <v>7.5</v>
      </c>
      <c r="D37" s="45">
        <v>6.64</v>
      </c>
      <c r="E37" s="45">
        <v>5.76</v>
      </c>
      <c r="F37" s="45">
        <v>4.87</v>
      </c>
      <c r="G37" s="45">
        <v>3.97</v>
      </c>
      <c r="H37" s="45">
        <v>3.04</v>
      </c>
      <c r="I37" s="45">
        <v>2.1</v>
      </c>
      <c r="J37" s="45">
        <v>1.1399999999999999</v>
      </c>
      <c r="K37" s="45">
        <v>0.16</v>
      </c>
      <c r="L37" s="45"/>
    </row>
    <row r="38" spans="1:12" x14ac:dyDescent="0.2">
      <c r="A38" s="44">
        <v>11</v>
      </c>
      <c r="B38" s="45">
        <v>8.27</v>
      </c>
      <c r="C38" s="45">
        <v>7.43</v>
      </c>
      <c r="D38" s="45">
        <v>6.57</v>
      </c>
      <c r="E38" s="45">
        <v>5.69</v>
      </c>
      <c r="F38" s="45">
        <v>4.8</v>
      </c>
      <c r="G38" s="45">
        <v>3.89</v>
      </c>
      <c r="H38" s="45">
        <v>2.97</v>
      </c>
      <c r="I38" s="45">
        <v>2.02</v>
      </c>
      <c r="J38" s="45">
        <v>1.06</v>
      </c>
      <c r="K38" s="45">
        <v>0.08</v>
      </c>
      <c r="L38" s="45"/>
    </row>
  </sheetData>
  <sheetProtection algorithmName="SHA-512" hashValue="b6Xn00RfEva1P6zJ+GaUEgoX3ZDlWseMIU4aWBQy5a+7dfhCZD6yiOXUtimZIak3fVESN/wnZ4v+gIM55Il4ow==" saltValue="hYUfbZOaJuPQmt7QaWFqRw==" spinCount="100000" sheet="1" objects="1" scenarios="1"/>
  <conditionalFormatting sqref="A6:A21">
    <cfRule type="expression" dxfId="399" priority="1" stopIfTrue="1">
      <formula>MOD(ROW(),2)=0</formula>
    </cfRule>
    <cfRule type="expression" dxfId="398" priority="2" stopIfTrue="1">
      <formula>MOD(ROW(),2)&lt;&gt;0</formula>
    </cfRule>
  </conditionalFormatting>
  <conditionalFormatting sqref="A26:A38">
    <cfRule type="expression" dxfId="397" priority="5" stopIfTrue="1">
      <formula>MOD(ROW(),2)=0</formula>
    </cfRule>
    <cfRule type="expression" dxfId="396" priority="6" stopIfTrue="1">
      <formula>MOD(ROW(),2)&lt;&gt;0</formula>
    </cfRule>
  </conditionalFormatting>
  <conditionalFormatting sqref="B6:L21">
    <cfRule type="expression" dxfId="395" priority="3" stopIfTrue="1">
      <formula>MOD(ROW(),2)=0</formula>
    </cfRule>
    <cfRule type="expression" dxfId="394" priority="4" stopIfTrue="1">
      <formula>MOD(ROW(),2)&lt;&gt;0</formula>
    </cfRule>
  </conditionalFormatting>
  <conditionalFormatting sqref="B26:L38">
    <cfRule type="expression" dxfId="393" priority="7" stopIfTrue="1">
      <formula>MOD(ROW(),2)=0</formula>
    </cfRule>
    <cfRule type="expression" dxfId="392" priority="8" stopIfTrue="1">
      <formula>MOD(ROW(),2)&lt;&gt;0</formula>
    </cfRule>
  </conditionalFormatting>
  <pageMargins left="0.7" right="0.7" top="0.75" bottom="0.75" header="0.3" footer="0.3"/>
  <tableParts count="1">
    <tablePart r:id="rId1"/>
  </tablePart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25E83-4120-4466-8277-6A094CE23495}">
  <sheetPr codeName="Sheet83"/>
  <dimension ref="A1:G38"/>
  <sheetViews>
    <sheetView showGridLines="0" workbookViewId="0">
      <selection activeCell="A6" sqref="A6"/>
    </sheetView>
  </sheetViews>
  <sheetFormatPr defaultRowHeight="12.75" x14ac:dyDescent="0.2"/>
  <cols>
    <col min="1" max="1" width="31.5703125" customWidth="1"/>
    <col min="2" max="7" width="22.5703125" customWidth="1"/>
  </cols>
  <sheetData>
    <row r="1" spans="1:7" s="1" customFormat="1" ht="20.25" x14ac:dyDescent="0.3">
      <c r="A1" s="2" t="s">
        <v>0</v>
      </c>
    </row>
    <row r="2" spans="1:7" s="1" customFormat="1" ht="15.75" x14ac:dyDescent="0.25">
      <c r="A2" s="30" t="s">
        <v>1</v>
      </c>
      <c r="B2" s="3" t="str">
        <f>wb_title</f>
        <v>PCSPS_EW - Consolidated Factor Spreadsheet</v>
      </c>
    </row>
    <row r="3" spans="1:7" s="1" customFormat="1" ht="15.75" x14ac:dyDescent="0.25">
      <c r="A3" s="30" t="s">
        <v>2</v>
      </c>
      <c r="B3" s="3" t="str">
        <f>TABLE_FACTOR_TYPE_1 &amp; " - x-" &amp; TABLE_SERIES_NUMBER_1</f>
        <v>ARBO - x-709</v>
      </c>
    </row>
    <row r="6" spans="1:7" x14ac:dyDescent="0.2">
      <c r="A6" s="41" t="s">
        <v>540</v>
      </c>
      <c r="B6" s="49" t="s">
        <v>541</v>
      </c>
      <c r="C6" s="49"/>
      <c r="D6" s="49"/>
      <c r="E6" s="49"/>
      <c r="F6" s="49"/>
      <c r="G6" s="49"/>
    </row>
    <row r="7" spans="1:7" x14ac:dyDescent="0.2">
      <c r="A7" s="41" t="s">
        <v>542</v>
      </c>
      <c r="B7" s="49" t="s">
        <v>32</v>
      </c>
      <c r="C7" s="49"/>
      <c r="D7" s="49"/>
      <c r="E7" s="49"/>
      <c r="F7" s="49"/>
      <c r="G7" s="49"/>
    </row>
    <row r="8" spans="1:7" x14ac:dyDescent="0.2">
      <c r="A8" s="41" t="s">
        <v>112</v>
      </c>
      <c r="B8" s="49" t="s">
        <v>152</v>
      </c>
      <c r="C8" s="49"/>
      <c r="D8" s="49"/>
      <c r="E8" s="49"/>
      <c r="F8" s="49"/>
      <c r="G8" s="49"/>
    </row>
    <row r="9" spans="1:7" x14ac:dyDescent="0.2">
      <c r="A9" s="41" t="s">
        <v>113</v>
      </c>
      <c r="B9" s="49" t="s">
        <v>366</v>
      </c>
      <c r="C9" s="49"/>
      <c r="D9" s="49"/>
      <c r="E9" s="49"/>
      <c r="F9" s="49"/>
      <c r="G9" s="49"/>
    </row>
    <row r="10" spans="1:7" x14ac:dyDescent="0.2">
      <c r="A10" s="41" t="s">
        <v>6</v>
      </c>
      <c r="B10" s="49" t="s">
        <v>392</v>
      </c>
      <c r="C10" s="49"/>
      <c r="D10" s="49"/>
      <c r="E10" s="49"/>
      <c r="F10" s="49"/>
      <c r="G10" s="49"/>
    </row>
    <row r="11" spans="1:7" x14ac:dyDescent="0.2">
      <c r="A11" s="41" t="s">
        <v>114</v>
      </c>
      <c r="B11" s="49" t="s">
        <v>165</v>
      </c>
      <c r="C11" s="49"/>
      <c r="D11" s="49"/>
      <c r="E11" s="49"/>
      <c r="F11" s="49"/>
      <c r="G11" s="49"/>
    </row>
    <row r="12" spans="1:7" x14ac:dyDescent="0.2">
      <c r="A12" s="41" t="s">
        <v>115</v>
      </c>
      <c r="B12" s="49" t="s">
        <v>368</v>
      </c>
      <c r="C12" s="49"/>
      <c r="D12" s="49"/>
      <c r="E12" s="49"/>
      <c r="F12" s="49"/>
      <c r="G12" s="49"/>
    </row>
    <row r="13" spans="1:7" x14ac:dyDescent="0.2">
      <c r="A13" s="41" t="s">
        <v>543</v>
      </c>
      <c r="B13" s="49">
        <v>1</v>
      </c>
      <c r="C13" s="49"/>
      <c r="D13" s="49"/>
      <c r="E13" s="49"/>
      <c r="F13" s="49"/>
      <c r="G13" s="49"/>
    </row>
    <row r="14" spans="1:7" x14ac:dyDescent="0.2">
      <c r="A14" s="41" t="s">
        <v>117</v>
      </c>
      <c r="B14" s="49">
        <v>709</v>
      </c>
      <c r="C14" s="49"/>
      <c r="D14" s="49"/>
      <c r="E14" s="49"/>
      <c r="F14" s="49"/>
      <c r="G14" s="49"/>
    </row>
    <row r="15" spans="1:7" x14ac:dyDescent="0.2">
      <c r="A15" s="41" t="s">
        <v>544</v>
      </c>
      <c r="B15" s="49" t="s">
        <v>393</v>
      </c>
      <c r="C15" s="49"/>
      <c r="D15" s="49"/>
      <c r="E15" s="49"/>
      <c r="F15" s="49"/>
      <c r="G15" s="49"/>
    </row>
    <row r="16" spans="1:7" x14ac:dyDescent="0.2">
      <c r="A16" s="41" t="s">
        <v>119</v>
      </c>
      <c r="B16" s="49" t="s">
        <v>394</v>
      </c>
      <c r="C16" s="49"/>
      <c r="D16" s="49"/>
      <c r="E16" s="49"/>
      <c r="F16" s="49"/>
      <c r="G16" s="49"/>
    </row>
    <row r="17" spans="1:7" x14ac:dyDescent="0.2">
      <c r="A17" s="42" t="s">
        <v>545</v>
      </c>
      <c r="B17" s="49"/>
      <c r="C17" s="49"/>
      <c r="D17" s="49"/>
      <c r="E17" s="49"/>
      <c r="F17" s="49"/>
      <c r="G17" s="49"/>
    </row>
    <row r="18" spans="1:7" x14ac:dyDescent="0.2">
      <c r="A18" s="41" t="s">
        <v>121</v>
      </c>
      <c r="B18" s="50">
        <v>45135</v>
      </c>
      <c r="C18" s="50"/>
      <c r="D18" s="50"/>
      <c r="E18" s="50"/>
      <c r="F18" s="50"/>
      <c r="G18" s="50"/>
    </row>
    <row r="19" spans="1:7" x14ac:dyDescent="0.2">
      <c r="A19" s="41" t="s">
        <v>122</v>
      </c>
      <c r="B19" s="49"/>
      <c r="C19" s="49"/>
      <c r="D19" s="49"/>
      <c r="E19" s="49"/>
      <c r="F19" s="49"/>
      <c r="G19" s="49"/>
    </row>
    <row r="20" spans="1:7" x14ac:dyDescent="0.2">
      <c r="A20" s="41" t="s">
        <v>123</v>
      </c>
      <c r="B20" s="49" t="s">
        <v>132</v>
      </c>
      <c r="C20" s="49"/>
      <c r="D20" s="49"/>
      <c r="E20" s="49"/>
      <c r="F20" s="49"/>
      <c r="G20" s="49"/>
    </row>
    <row r="21" spans="1:7" x14ac:dyDescent="0.2">
      <c r="A21" s="41" t="s">
        <v>546</v>
      </c>
      <c r="B21" s="49" t="s">
        <v>46</v>
      </c>
      <c r="C21" s="49"/>
      <c r="D21" s="49"/>
      <c r="E21" s="49"/>
      <c r="F21" s="49"/>
      <c r="G21" s="49"/>
    </row>
    <row r="23" spans="1:7" x14ac:dyDescent="0.2">
      <c r="A23" s="23" t="str">
        <f>HYPERLINK("#'Factor List'!A1", "Back to Factor List")</f>
        <v>Back to Factor List</v>
      </c>
      <c r="B23" s="23" t="str">
        <f>HYPERLINK("#'Assumptions'!A1", "Assumptions")</f>
        <v>Assumptions</v>
      </c>
    </row>
    <row r="26" spans="1:7" s="55" customFormat="1" x14ac:dyDescent="0.2">
      <c r="A26" s="54" t="s">
        <v>594</v>
      </c>
      <c r="B26" s="54">
        <v>55</v>
      </c>
      <c r="C26" s="54">
        <v>56</v>
      </c>
      <c r="D26" s="54">
        <v>57</v>
      </c>
      <c r="E26" s="54">
        <v>58</v>
      </c>
      <c r="F26" s="54">
        <v>59</v>
      </c>
      <c r="G26" s="54">
        <v>60</v>
      </c>
    </row>
    <row r="27" spans="1:7" x14ac:dyDescent="0.2">
      <c r="A27" s="44">
        <v>0</v>
      </c>
      <c r="B27" s="45">
        <v>4.75</v>
      </c>
      <c r="C27" s="45">
        <v>3.84</v>
      </c>
      <c r="D27" s="45">
        <v>2.9</v>
      </c>
      <c r="E27" s="45">
        <v>1.95</v>
      </c>
      <c r="F27" s="45">
        <v>0.99</v>
      </c>
      <c r="G27" s="45">
        <v>0</v>
      </c>
    </row>
    <row r="28" spans="1:7" x14ac:dyDescent="0.2">
      <c r="A28" s="44">
        <v>1</v>
      </c>
      <c r="B28" s="45">
        <v>4.68</v>
      </c>
      <c r="C28" s="45">
        <v>3.76</v>
      </c>
      <c r="D28" s="45">
        <v>2.83</v>
      </c>
      <c r="E28" s="45">
        <v>1.87</v>
      </c>
      <c r="F28" s="45">
        <v>0.9</v>
      </c>
      <c r="G28" s="45"/>
    </row>
    <row r="29" spans="1:7" x14ac:dyDescent="0.2">
      <c r="A29" s="44">
        <v>2</v>
      </c>
      <c r="B29" s="45">
        <v>4.5999999999999996</v>
      </c>
      <c r="C29" s="45">
        <v>3.68</v>
      </c>
      <c r="D29" s="45">
        <v>2.75</v>
      </c>
      <c r="E29" s="45">
        <v>1.79</v>
      </c>
      <c r="F29" s="45">
        <v>0.82</v>
      </c>
      <c r="G29" s="45"/>
    </row>
    <row r="30" spans="1:7" x14ac:dyDescent="0.2">
      <c r="A30" s="44">
        <v>3</v>
      </c>
      <c r="B30" s="45">
        <v>4.5199999999999996</v>
      </c>
      <c r="C30" s="45">
        <v>3.6</v>
      </c>
      <c r="D30" s="45">
        <v>2.67</v>
      </c>
      <c r="E30" s="45">
        <v>1.71</v>
      </c>
      <c r="F30" s="45">
        <v>0.74</v>
      </c>
      <c r="G30" s="45"/>
    </row>
    <row r="31" spans="1:7" x14ac:dyDescent="0.2">
      <c r="A31" s="44">
        <v>4</v>
      </c>
      <c r="B31" s="45">
        <v>4.45</v>
      </c>
      <c r="C31" s="45">
        <v>3.53</v>
      </c>
      <c r="D31" s="45">
        <v>2.59</v>
      </c>
      <c r="E31" s="45">
        <v>1.63</v>
      </c>
      <c r="F31" s="45">
        <v>0.66</v>
      </c>
      <c r="G31" s="45"/>
    </row>
    <row r="32" spans="1:7" x14ac:dyDescent="0.2">
      <c r="A32" s="44">
        <v>5</v>
      </c>
      <c r="B32" s="45">
        <v>4.37</v>
      </c>
      <c r="C32" s="45">
        <v>3.45</v>
      </c>
      <c r="D32" s="45">
        <v>2.5099999999999998</v>
      </c>
      <c r="E32" s="45">
        <v>1.55</v>
      </c>
      <c r="F32" s="45">
        <v>0.57999999999999996</v>
      </c>
      <c r="G32" s="45"/>
    </row>
    <row r="33" spans="1:7" x14ac:dyDescent="0.2">
      <c r="A33" s="44">
        <v>6</v>
      </c>
      <c r="B33" s="45">
        <v>4.29</v>
      </c>
      <c r="C33" s="45">
        <v>3.37</v>
      </c>
      <c r="D33" s="45">
        <v>2.4300000000000002</v>
      </c>
      <c r="E33" s="45">
        <v>1.47</v>
      </c>
      <c r="F33" s="45">
        <v>0.49</v>
      </c>
      <c r="G33" s="45"/>
    </row>
    <row r="34" spans="1:7" x14ac:dyDescent="0.2">
      <c r="A34" s="44">
        <v>7</v>
      </c>
      <c r="B34" s="45">
        <v>4.22</v>
      </c>
      <c r="C34" s="45">
        <v>3.29</v>
      </c>
      <c r="D34" s="45">
        <v>2.35</v>
      </c>
      <c r="E34" s="45">
        <v>1.39</v>
      </c>
      <c r="F34" s="45">
        <v>0.41</v>
      </c>
      <c r="G34" s="45"/>
    </row>
    <row r="35" spans="1:7" x14ac:dyDescent="0.2">
      <c r="A35" s="44">
        <v>8</v>
      </c>
      <c r="B35" s="45">
        <v>4.1399999999999997</v>
      </c>
      <c r="C35" s="45">
        <v>3.22</v>
      </c>
      <c r="D35" s="45">
        <v>2.27</v>
      </c>
      <c r="E35" s="45">
        <v>1.31</v>
      </c>
      <c r="F35" s="45">
        <v>0.33</v>
      </c>
      <c r="G35" s="45"/>
    </row>
    <row r="36" spans="1:7" x14ac:dyDescent="0.2">
      <c r="A36" s="44">
        <v>9</v>
      </c>
      <c r="B36" s="45">
        <v>4.07</v>
      </c>
      <c r="C36" s="45">
        <v>3.14</v>
      </c>
      <c r="D36" s="45">
        <v>2.19</v>
      </c>
      <c r="E36" s="45">
        <v>1.23</v>
      </c>
      <c r="F36" s="45">
        <v>0.25</v>
      </c>
      <c r="G36" s="45"/>
    </row>
    <row r="37" spans="1:7" x14ac:dyDescent="0.2">
      <c r="A37" s="44">
        <v>10</v>
      </c>
      <c r="B37" s="45">
        <v>3.99</v>
      </c>
      <c r="C37" s="45">
        <v>3.06</v>
      </c>
      <c r="D37" s="45">
        <v>2.11</v>
      </c>
      <c r="E37" s="45">
        <v>1.1499999999999999</v>
      </c>
      <c r="F37" s="45">
        <v>0.16</v>
      </c>
      <c r="G37" s="45"/>
    </row>
    <row r="38" spans="1:7" x14ac:dyDescent="0.2">
      <c r="A38" s="44">
        <v>11</v>
      </c>
      <c r="B38" s="45">
        <v>3.91</v>
      </c>
      <c r="C38" s="45">
        <v>2.98</v>
      </c>
      <c r="D38" s="45">
        <v>2.0299999999999998</v>
      </c>
      <c r="E38" s="45">
        <v>1.07</v>
      </c>
      <c r="F38" s="45">
        <v>0.08</v>
      </c>
      <c r="G38" s="45"/>
    </row>
  </sheetData>
  <sheetProtection algorithmName="SHA-512" hashValue="KGjdk5cFsdtX7aqv6jhjAYj3GrWvhiwiWW6xVfCUO4Jmo601+0Qjytj0ixlC8TWzxvT2BE2eRrKWOqZ7WUxBAA==" saltValue="LMesHK1eq+kat8H967kfQg==" spinCount="100000" sheet="1" objects="1" scenarios="1"/>
  <conditionalFormatting sqref="A6:A21">
    <cfRule type="expression" dxfId="391" priority="1" stopIfTrue="1">
      <formula>MOD(ROW(),2)=0</formula>
    </cfRule>
    <cfRule type="expression" dxfId="390" priority="2" stopIfTrue="1">
      <formula>MOD(ROW(),2)&lt;&gt;0</formula>
    </cfRule>
  </conditionalFormatting>
  <conditionalFormatting sqref="A26:A38">
    <cfRule type="expression" dxfId="389" priority="5" stopIfTrue="1">
      <formula>MOD(ROW(),2)=0</formula>
    </cfRule>
    <cfRule type="expression" dxfId="388" priority="6" stopIfTrue="1">
      <formula>MOD(ROW(),2)&lt;&gt;0</formula>
    </cfRule>
  </conditionalFormatting>
  <conditionalFormatting sqref="B6:G21">
    <cfRule type="expression" dxfId="387" priority="3" stopIfTrue="1">
      <formula>MOD(ROW(),2)=0</formula>
    </cfRule>
    <cfRule type="expression" dxfId="386" priority="4" stopIfTrue="1">
      <formula>MOD(ROW(),2)&lt;&gt;0</formula>
    </cfRule>
  </conditionalFormatting>
  <conditionalFormatting sqref="B26:G38">
    <cfRule type="expression" dxfId="385" priority="7" stopIfTrue="1">
      <formula>MOD(ROW(),2)=0</formula>
    </cfRule>
    <cfRule type="expression" dxfId="384" priority="8" stopIfTrue="1">
      <formula>MOD(ROW(),2)&lt;&gt;0</formula>
    </cfRule>
  </conditionalFormatting>
  <pageMargins left="0.7" right="0.7" top="0.75" bottom="0.75" header="0.3" footer="0.3"/>
  <tableParts count="1">
    <tablePart r:id="rId1"/>
  </tableParts>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6C14D-6FDD-4598-98EE-E8537486777B}">
  <sheetPr codeName="Sheet84"/>
  <dimension ref="A1:G38"/>
  <sheetViews>
    <sheetView showGridLines="0" workbookViewId="0">
      <selection activeCell="A6" sqref="A6"/>
    </sheetView>
  </sheetViews>
  <sheetFormatPr defaultRowHeight="12.75" x14ac:dyDescent="0.2"/>
  <cols>
    <col min="1" max="1" width="31.5703125" customWidth="1"/>
    <col min="2" max="7" width="22.5703125" customWidth="1"/>
  </cols>
  <sheetData>
    <row r="1" spans="1:7" s="1" customFormat="1" ht="20.25" x14ac:dyDescent="0.3">
      <c r="A1" s="2" t="s">
        <v>0</v>
      </c>
    </row>
    <row r="2" spans="1:7" s="1" customFormat="1" ht="15.75" x14ac:dyDescent="0.25">
      <c r="A2" s="30" t="s">
        <v>1</v>
      </c>
      <c r="B2" s="3" t="str">
        <f>wb_title</f>
        <v>PCSPS_EW - Consolidated Factor Spreadsheet</v>
      </c>
    </row>
    <row r="3" spans="1:7" s="1" customFormat="1" ht="15.75" x14ac:dyDescent="0.25">
      <c r="A3" s="30" t="s">
        <v>2</v>
      </c>
      <c r="B3" s="3" t="str">
        <f>TABLE_FACTOR_TYPE_1 &amp; " - x-" &amp; TABLE_SERIES_NUMBER_1</f>
        <v>ARBO - x-710</v>
      </c>
    </row>
    <row r="6" spans="1:7" x14ac:dyDescent="0.2">
      <c r="A6" s="41" t="s">
        <v>540</v>
      </c>
      <c r="B6" s="49" t="s">
        <v>541</v>
      </c>
      <c r="C6" s="49"/>
      <c r="D6" s="49"/>
      <c r="E6" s="49"/>
      <c r="F6" s="49"/>
      <c r="G6" s="49"/>
    </row>
    <row r="7" spans="1:7" x14ac:dyDescent="0.2">
      <c r="A7" s="41" t="s">
        <v>542</v>
      </c>
      <c r="B7" s="49" t="s">
        <v>32</v>
      </c>
      <c r="C7" s="49"/>
      <c r="D7" s="49"/>
      <c r="E7" s="49"/>
      <c r="F7" s="49"/>
      <c r="G7" s="49"/>
    </row>
    <row r="8" spans="1:7" x14ac:dyDescent="0.2">
      <c r="A8" s="41" t="s">
        <v>112</v>
      </c>
      <c r="B8" s="49" t="s">
        <v>145</v>
      </c>
      <c r="C8" s="49"/>
      <c r="D8" s="49"/>
      <c r="E8" s="49"/>
      <c r="F8" s="49"/>
      <c r="G8" s="49"/>
    </row>
    <row r="9" spans="1:7" x14ac:dyDescent="0.2">
      <c r="A9" s="41" t="s">
        <v>113</v>
      </c>
      <c r="B9" s="49" t="s">
        <v>366</v>
      </c>
      <c r="C9" s="49"/>
      <c r="D9" s="49"/>
      <c r="E9" s="49"/>
      <c r="F9" s="49"/>
      <c r="G9" s="49"/>
    </row>
    <row r="10" spans="1:7" x14ac:dyDescent="0.2">
      <c r="A10" s="41" t="s">
        <v>6</v>
      </c>
      <c r="B10" s="49" t="s">
        <v>395</v>
      </c>
      <c r="C10" s="49"/>
      <c r="D10" s="49"/>
      <c r="E10" s="49"/>
      <c r="F10" s="49"/>
      <c r="G10" s="49"/>
    </row>
    <row r="11" spans="1:7" x14ac:dyDescent="0.2">
      <c r="A11" s="41" t="s">
        <v>114</v>
      </c>
      <c r="B11" s="49" t="s">
        <v>165</v>
      </c>
      <c r="C11" s="49"/>
      <c r="D11" s="49"/>
      <c r="E11" s="49"/>
      <c r="F11" s="49"/>
      <c r="G11" s="49"/>
    </row>
    <row r="12" spans="1:7" x14ac:dyDescent="0.2">
      <c r="A12" s="41" t="s">
        <v>115</v>
      </c>
      <c r="B12" s="49" t="s">
        <v>368</v>
      </c>
      <c r="C12" s="49"/>
      <c r="D12" s="49"/>
      <c r="E12" s="49"/>
      <c r="F12" s="49"/>
      <c r="G12" s="49"/>
    </row>
    <row r="13" spans="1:7" x14ac:dyDescent="0.2">
      <c r="A13" s="41" t="s">
        <v>543</v>
      </c>
      <c r="B13" s="49">
        <v>1</v>
      </c>
      <c r="C13" s="49"/>
      <c r="D13" s="49"/>
      <c r="E13" s="49"/>
      <c r="F13" s="49"/>
      <c r="G13" s="49"/>
    </row>
    <row r="14" spans="1:7" x14ac:dyDescent="0.2">
      <c r="A14" s="41" t="s">
        <v>117</v>
      </c>
      <c r="B14" s="49">
        <v>710</v>
      </c>
      <c r="C14" s="49"/>
      <c r="D14" s="49"/>
      <c r="E14" s="49"/>
      <c r="F14" s="49"/>
      <c r="G14" s="49"/>
    </row>
    <row r="15" spans="1:7" x14ac:dyDescent="0.2">
      <c r="A15" s="41" t="s">
        <v>544</v>
      </c>
      <c r="B15" s="49" t="s">
        <v>396</v>
      </c>
      <c r="C15" s="49"/>
      <c r="D15" s="49"/>
      <c r="E15" s="49"/>
      <c r="F15" s="49"/>
      <c r="G15" s="49"/>
    </row>
    <row r="16" spans="1:7" x14ac:dyDescent="0.2">
      <c r="A16" s="41" t="s">
        <v>119</v>
      </c>
      <c r="B16" s="49" t="s">
        <v>397</v>
      </c>
      <c r="C16" s="49"/>
      <c r="D16" s="49"/>
      <c r="E16" s="49"/>
      <c r="F16" s="49"/>
      <c r="G16" s="49"/>
    </row>
    <row r="17" spans="1:7" x14ac:dyDescent="0.2">
      <c r="A17" s="42" t="s">
        <v>545</v>
      </c>
      <c r="B17" s="49"/>
      <c r="C17" s="49"/>
      <c r="D17" s="49"/>
      <c r="E17" s="49"/>
      <c r="F17" s="49"/>
      <c r="G17" s="49"/>
    </row>
    <row r="18" spans="1:7" x14ac:dyDescent="0.2">
      <c r="A18" s="41" t="s">
        <v>121</v>
      </c>
      <c r="B18" s="50">
        <v>45135</v>
      </c>
      <c r="C18" s="50"/>
      <c r="D18" s="50"/>
      <c r="E18" s="50"/>
      <c r="F18" s="50"/>
      <c r="G18" s="50"/>
    </row>
    <row r="19" spans="1:7" x14ac:dyDescent="0.2">
      <c r="A19" s="41" t="s">
        <v>122</v>
      </c>
      <c r="B19" s="49"/>
      <c r="C19" s="49"/>
      <c r="D19" s="49"/>
      <c r="E19" s="49"/>
      <c r="F19" s="49"/>
      <c r="G19" s="49"/>
    </row>
    <row r="20" spans="1:7" x14ac:dyDescent="0.2">
      <c r="A20" s="41" t="s">
        <v>123</v>
      </c>
      <c r="B20" s="49" t="s">
        <v>132</v>
      </c>
      <c r="C20" s="49"/>
      <c r="D20" s="49"/>
      <c r="E20" s="49"/>
      <c r="F20" s="49"/>
      <c r="G20" s="49"/>
    </row>
    <row r="21" spans="1:7" x14ac:dyDescent="0.2">
      <c r="A21" s="41" t="s">
        <v>546</v>
      </c>
      <c r="B21" s="49" t="s">
        <v>46</v>
      </c>
      <c r="C21" s="49"/>
      <c r="D21" s="49"/>
      <c r="E21" s="49"/>
      <c r="F21" s="49"/>
      <c r="G21" s="49"/>
    </row>
    <row r="23" spans="1:7" x14ac:dyDescent="0.2">
      <c r="A23" s="23" t="str">
        <f>HYPERLINK("#'Factor List'!A1", "Back to Factor List")</f>
        <v>Back to Factor List</v>
      </c>
      <c r="B23" s="23" t="str">
        <f>HYPERLINK("#'Assumptions'!A1", "Assumptions")</f>
        <v>Assumptions</v>
      </c>
    </row>
    <row r="26" spans="1:7" s="55" customFormat="1" x14ac:dyDescent="0.2">
      <c r="A26" s="54" t="s">
        <v>594</v>
      </c>
      <c r="B26" s="54">
        <v>50</v>
      </c>
      <c r="C26" s="54">
        <v>51</v>
      </c>
      <c r="D26" s="54">
        <v>52</v>
      </c>
      <c r="E26" s="54">
        <v>53</v>
      </c>
      <c r="F26" s="54">
        <v>54</v>
      </c>
      <c r="G26" s="54">
        <v>55</v>
      </c>
    </row>
    <row r="27" spans="1:7" x14ac:dyDescent="0.2">
      <c r="A27" s="44">
        <v>0</v>
      </c>
      <c r="B27" s="45">
        <v>4.55</v>
      </c>
      <c r="C27" s="45">
        <v>3.71</v>
      </c>
      <c r="D27" s="45">
        <v>2.83</v>
      </c>
      <c r="E27" s="45">
        <v>1.92</v>
      </c>
      <c r="F27" s="45">
        <v>0.98</v>
      </c>
      <c r="G27" s="45">
        <v>0</v>
      </c>
    </row>
    <row r="28" spans="1:7" x14ac:dyDescent="0.2">
      <c r="A28" s="44">
        <v>1</v>
      </c>
      <c r="B28" s="45">
        <v>4.4800000000000004</v>
      </c>
      <c r="C28" s="45">
        <v>3.63</v>
      </c>
      <c r="D28" s="45">
        <v>2.76</v>
      </c>
      <c r="E28" s="45">
        <v>1.85</v>
      </c>
      <c r="F28" s="45">
        <v>0.9</v>
      </c>
      <c r="G28" s="45"/>
    </row>
    <row r="29" spans="1:7" x14ac:dyDescent="0.2">
      <c r="A29" s="44">
        <v>2</v>
      </c>
      <c r="B29" s="45">
        <v>4.41</v>
      </c>
      <c r="C29" s="45">
        <v>3.56</v>
      </c>
      <c r="D29" s="45">
        <v>2.68</v>
      </c>
      <c r="E29" s="45">
        <v>1.77</v>
      </c>
      <c r="F29" s="45">
        <v>0.82</v>
      </c>
      <c r="G29" s="45"/>
    </row>
    <row r="30" spans="1:7" x14ac:dyDescent="0.2">
      <c r="A30" s="44">
        <v>3</v>
      </c>
      <c r="B30" s="45">
        <v>4.34</v>
      </c>
      <c r="C30" s="45">
        <v>3.49</v>
      </c>
      <c r="D30" s="45">
        <v>2.61</v>
      </c>
      <c r="E30" s="45">
        <v>1.69</v>
      </c>
      <c r="F30" s="45">
        <v>0.74</v>
      </c>
      <c r="G30" s="45"/>
    </row>
    <row r="31" spans="1:7" x14ac:dyDescent="0.2">
      <c r="A31" s="44">
        <v>4</v>
      </c>
      <c r="B31" s="45">
        <v>4.2699999999999996</v>
      </c>
      <c r="C31" s="45">
        <v>3.42</v>
      </c>
      <c r="D31" s="45">
        <v>2.5299999999999998</v>
      </c>
      <c r="E31" s="45">
        <v>1.61</v>
      </c>
      <c r="F31" s="45">
        <v>0.65</v>
      </c>
      <c r="G31" s="45"/>
    </row>
    <row r="32" spans="1:7" x14ac:dyDescent="0.2">
      <c r="A32" s="44">
        <v>5</v>
      </c>
      <c r="B32" s="45">
        <v>4.2</v>
      </c>
      <c r="C32" s="45">
        <v>3.34</v>
      </c>
      <c r="D32" s="45">
        <v>2.4500000000000002</v>
      </c>
      <c r="E32" s="45">
        <v>1.53</v>
      </c>
      <c r="F32" s="45">
        <v>0.56999999999999995</v>
      </c>
      <c r="G32" s="45"/>
    </row>
    <row r="33" spans="1:7" x14ac:dyDescent="0.2">
      <c r="A33" s="44">
        <v>6</v>
      </c>
      <c r="B33" s="45">
        <v>4.13</v>
      </c>
      <c r="C33" s="45">
        <v>3.27</v>
      </c>
      <c r="D33" s="45">
        <v>2.38</v>
      </c>
      <c r="E33" s="45">
        <v>1.45</v>
      </c>
      <c r="F33" s="45">
        <v>0.49</v>
      </c>
      <c r="G33" s="45"/>
    </row>
    <row r="34" spans="1:7" x14ac:dyDescent="0.2">
      <c r="A34" s="44">
        <v>7</v>
      </c>
      <c r="B34" s="45">
        <v>4.0599999999999996</v>
      </c>
      <c r="C34" s="45">
        <v>3.2</v>
      </c>
      <c r="D34" s="45">
        <v>2.2999999999999998</v>
      </c>
      <c r="E34" s="45">
        <v>1.37</v>
      </c>
      <c r="F34" s="45">
        <v>0.41</v>
      </c>
      <c r="G34" s="45"/>
    </row>
    <row r="35" spans="1:7" x14ac:dyDescent="0.2">
      <c r="A35" s="44">
        <v>8</v>
      </c>
      <c r="B35" s="45">
        <v>3.99</v>
      </c>
      <c r="C35" s="45">
        <v>3.12</v>
      </c>
      <c r="D35" s="45">
        <v>2.23</v>
      </c>
      <c r="E35" s="45">
        <v>1.3</v>
      </c>
      <c r="F35" s="45">
        <v>0.33</v>
      </c>
      <c r="G35" s="45"/>
    </row>
    <row r="36" spans="1:7" x14ac:dyDescent="0.2">
      <c r="A36" s="44">
        <v>9</v>
      </c>
      <c r="B36" s="45">
        <v>3.92</v>
      </c>
      <c r="C36" s="45">
        <v>3.05</v>
      </c>
      <c r="D36" s="45">
        <v>2.15</v>
      </c>
      <c r="E36" s="45">
        <v>1.22</v>
      </c>
      <c r="F36" s="45">
        <v>0.25</v>
      </c>
      <c r="G36" s="45"/>
    </row>
    <row r="37" spans="1:7" x14ac:dyDescent="0.2">
      <c r="A37" s="44">
        <v>10</v>
      </c>
      <c r="B37" s="45">
        <v>3.85</v>
      </c>
      <c r="C37" s="45">
        <v>2.98</v>
      </c>
      <c r="D37" s="45">
        <v>2.08</v>
      </c>
      <c r="E37" s="45">
        <v>1.1399999999999999</v>
      </c>
      <c r="F37" s="45">
        <v>0.16</v>
      </c>
      <c r="G37" s="45"/>
    </row>
    <row r="38" spans="1:7" x14ac:dyDescent="0.2">
      <c r="A38" s="44">
        <v>11</v>
      </c>
      <c r="B38" s="45">
        <v>3.78</v>
      </c>
      <c r="C38" s="45">
        <v>2.91</v>
      </c>
      <c r="D38" s="45">
        <v>2</v>
      </c>
      <c r="E38" s="45">
        <v>1.06</v>
      </c>
      <c r="F38" s="45">
        <v>0.08</v>
      </c>
      <c r="G38" s="45"/>
    </row>
  </sheetData>
  <sheetProtection algorithmName="SHA-512" hashValue="iS4XvthXokXtOf9UhY4LjjRn9/gXRnkOGvHipowJidKvdhE4NrNDYrosP4ULpjCPMyjkOfkm7yIw51/Z6wlNng==" saltValue="Xt/Z9ANJL4fmxDo40DphfQ==" spinCount="100000" sheet="1" objects="1" scenarios="1"/>
  <conditionalFormatting sqref="A6:A21">
    <cfRule type="expression" dxfId="383" priority="1" stopIfTrue="1">
      <formula>MOD(ROW(),2)=0</formula>
    </cfRule>
    <cfRule type="expression" dxfId="382" priority="2" stopIfTrue="1">
      <formula>MOD(ROW(),2)&lt;&gt;0</formula>
    </cfRule>
  </conditionalFormatting>
  <conditionalFormatting sqref="A26:A38">
    <cfRule type="expression" dxfId="381" priority="5" stopIfTrue="1">
      <formula>MOD(ROW(),2)=0</formula>
    </cfRule>
    <cfRule type="expression" dxfId="380" priority="6" stopIfTrue="1">
      <formula>MOD(ROW(),2)&lt;&gt;0</formula>
    </cfRule>
  </conditionalFormatting>
  <conditionalFormatting sqref="B6:G21">
    <cfRule type="expression" dxfId="379" priority="3" stopIfTrue="1">
      <formula>MOD(ROW(),2)=0</formula>
    </cfRule>
    <cfRule type="expression" dxfId="378" priority="4" stopIfTrue="1">
      <formula>MOD(ROW(),2)&lt;&gt;0</formula>
    </cfRule>
  </conditionalFormatting>
  <conditionalFormatting sqref="B26:G38">
    <cfRule type="expression" dxfId="377" priority="7" stopIfTrue="1">
      <formula>MOD(ROW(),2)=0</formula>
    </cfRule>
    <cfRule type="expression" dxfId="376" priority="8" stopIfTrue="1">
      <formula>MOD(ROW(),2)&lt;&gt;0</formula>
    </cfRule>
  </conditionalFormatting>
  <pageMargins left="0.7" right="0.7" top="0.75" bottom="0.75" header="0.3" footer="0.3"/>
  <tableParts count="1">
    <tablePart r:id="rId1"/>
  </tableParts>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06844-638E-493D-ACD7-3BD8012C4DB9}">
  <sheetPr codeName="Sheet85"/>
  <dimension ref="A1:G38"/>
  <sheetViews>
    <sheetView showGridLines="0" workbookViewId="0">
      <selection activeCell="A6" sqref="A6"/>
    </sheetView>
  </sheetViews>
  <sheetFormatPr defaultRowHeight="12.75" x14ac:dyDescent="0.2"/>
  <cols>
    <col min="1" max="1" width="31.5703125" customWidth="1"/>
    <col min="2" max="7" width="22.5703125" customWidth="1"/>
  </cols>
  <sheetData>
    <row r="1" spans="1:7" s="1" customFormat="1" ht="20.25" x14ac:dyDescent="0.3">
      <c r="A1" s="2" t="s">
        <v>0</v>
      </c>
    </row>
    <row r="2" spans="1:7" s="1" customFormat="1" ht="15.75" x14ac:dyDescent="0.25">
      <c r="A2" s="30" t="s">
        <v>1</v>
      </c>
      <c r="B2" s="3" t="str">
        <f>wb_title</f>
        <v>PCSPS_EW - Consolidated Factor Spreadsheet</v>
      </c>
    </row>
    <row r="3" spans="1:7" s="1" customFormat="1" ht="15.75" x14ac:dyDescent="0.25">
      <c r="A3" s="30" t="s">
        <v>2</v>
      </c>
      <c r="B3" s="3" t="str">
        <f>TABLE_FACTOR_TYPE_1 &amp; " - x-" &amp; TABLE_SERIES_NUMBER_1</f>
        <v>ARBO - x-711</v>
      </c>
    </row>
    <row r="6" spans="1:7" x14ac:dyDescent="0.2">
      <c r="A6" s="41" t="s">
        <v>540</v>
      </c>
      <c r="B6" s="49" t="s">
        <v>541</v>
      </c>
      <c r="C6" s="49"/>
      <c r="D6" s="49"/>
      <c r="E6" s="49"/>
      <c r="F6" s="49"/>
      <c r="G6" s="49"/>
    </row>
    <row r="7" spans="1:7" x14ac:dyDescent="0.2">
      <c r="A7" s="41" t="s">
        <v>542</v>
      </c>
      <c r="B7" s="49" t="s">
        <v>32</v>
      </c>
      <c r="C7" s="49"/>
      <c r="D7" s="49"/>
      <c r="E7" s="49"/>
      <c r="F7" s="49"/>
      <c r="G7" s="49"/>
    </row>
    <row r="8" spans="1:7" x14ac:dyDescent="0.2">
      <c r="A8" s="41" t="s">
        <v>112</v>
      </c>
      <c r="B8" s="49" t="s">
        <v>145</v>
      </c>
      <c r="C8" s="49"/>
      <c r="D8" s="49"/>
      <c r="E8" s="49"/>
      <c r="F8" s="49"/>
      <c r="G8" s="49"/>
    </row>
    <row r="9" spans="1:7" x14ac:dyDescent="0.2">
      <c r="A9" s="41" t="s">
        <v>113</v>
      </c>
      <c r="B9" s="49" t="s">
        <v>366</v>
      </c>
      <c r="C9" s="49"/>
      <c r="D9" s="49"/>
      <c r="E9" s="49"/>
      <c r="F9" s="49"/>
      <c r="G9" s="49"/>
    </row>
    <row r="10" spans="1:7" x14ac:dyDescent="0.2">
      <c r="A10" s="41" t="s">
        <v>6</v>
      </c>
      <c r="B10" s="49" t="s">
        <v>398</v>
      </c>
      <c r="C10" s="49"/>
      <c r="D10" s="49"/>
      <c r="E10" s="49"/>
      <c r="F10" s="49"/>
      <c r="G10" s="49"/>
    </row>
    <row r="11" spans="1:7" x14ac:dyDescent="0.2">
      <c r="A11" s="41" t="s">
        <v>114</v>
      </c>
      <c r="B11" s="49" t="s">
        <v>165</v>
      </c>
      <c r="C11" s="49"/>
      <c r="D11" s="49"/>
      <c r="E11" s="49"/>
      <c r="F11" s="49"/>
      <c r="G11" s="49"/>
    </row>
    <row r="12" spans="1:7" x14ac:dyDescent="0.2">
      <c r="A12" s="41" t="s">
        <v>115</v>
      </c>
      <c r="B12" s="49" t="s">
        <v>368</v>
      </c>
      <c r="C12" s="49"/>
      <c r="D12" s="49"/>
      <c r="E12" s="49"/>
      <c r="F12" s="49"/>
      <c r="G12" s="49"/>
    </row>
    <row r="13" spans="1:7" x14ac:dyDescent="0.2">
      <c r="A13" s="41" t="s">
        <v>543</v>
      </c>
      <c r="B13" s="49">
        <v>1</v>
      </c>
      <c r="C13" s="49"/>
      <c r="D13" s="49"/>
      <c r="E13" s="49"/>
      <c r="F13" s="49"/>
      <c r="G13" s="49"/>
    </row>
    <row r="14" spans="1:7" x14ac:dyDescent="0.2">
      <c r="A14" s="41" t="s">
        <v>117</v>
      </c>
      <c r="B14" s="49">
        <v>711</v>
      </c>
      <c r="C14" s="49"/>
      <c r="D14" s="49"/>
      <c r="E14" s="49"/>
      <c r="F14" s="49"/>
      <c r="G14" s="49"/>
    </row>
    <row r="15" spans="1:7" x14ac:dyDescent="0.2">
      <c r="A15" s="41" t="s">
        <v>544</v>
      </c>
      <c r="B15" s="49" t="s">
        <v>399</v>
      </c>
      <c r="C15" s="49"/>
      <c r="D15" s="49"/>
      <c r="E15" s="49"/>
      <c r="F15" s="49"/>
      <c r="G15" s="49"/>
    </row>
    <row r="16" spans="1:7" x14ac:dyDescent="0.2">
      <c r="A16" s="41" t="s">
        <v>119</v>
      </c>
      <c r="B16" s="49" t="s">
        <v>400</v>
      </c>
      <c r="C16" s="49"/>
      <c r="D16" s="49"/>
      <c r="E16" s="49"/>
      <c r="F16" s="49"/>
      <c r="G16" s="49"/>
    </row>
    <row r="17" spans="1:7" x14ac:dyDescent="0.2">
      <c r="A17" s="42" t="s">
        <v>545</v>
      </c>
      <c r="B17" s="49"/>
      <c r="C17" s="49"/>
      <c r="D17" s="49"/>
      <c r="E17" s="49"/>
      <c r="F17" s="49"/>
      <c r="G17" s="49"/>
    </row>
    <row r="18" spans="1:7" x14ac:dyDescent="0.2">
      <c r="A18" s="41" t="s">
        <v>121</v>
      </c>
      <c r="B18" s="50">
        <v>45135</v>
      </c>
      <c r="C18" s="50"/>
      <c r="D18" s="50"/>
      <c r="E18" s="50"/>
      <c r="F18" s="50"/>
      <c r="G18" s="50"/>
    </row>
    <row r="19" spans="1:7" x14ac:dyDescent="0.2">
      <c r="A19" s="41" t="s">
        <v>122</v>
      </c>
      <c r="B19" s="49"/>
      <c r="C19" s="49"/>
      <c r="D19" s="49"/>
      <c r="E19" s="49"/>
      <c r="F19" s="49"/>
      <c r="G19" s="49"/>
    </row>
    <row r="20" spans="1:7" x14ac:dyDescent="0.2">
      <c r="A20" s="41" t="s">
        <v>123</v>
      </c>
      <c r="B20" s="49" t="s">
        <v>132</v>
      </c>
      <c r="C20" s="49"/>
      <c r="D20" s="49"/>
      <c r="E20" s="49"/>
      <c r="F20" s="49"/>
      <c r="G20" s="49"/>
    </row>
    <row r="21" spans="1:7" x14ac:dyDescent="0.2">
      <c r="A21" s="41" t="s">
        <v>546</v>
      </c>
      <c r="B21" s="49" t="s">
        <v>46</v>
      </c>
      <c r="C21" s="49"/>
      <c r="D21" s="49"/>
      <c r="E21" s="49"/>
      <c r="F21" s="49"/>
      <c r="G21" s="49"/>
    </row>
    <row r="23" spans="1:7" x14ac:dyDescent="0.2">
      <c r="A23" s="23" t="str">
        <f>HYPERLINK("#'Factor List'!A1", "Back to Factor List")</f>
        <v>Back to Factor List</v>
      </c>
      <c r="B23" s="23" t="str">
        <f>HYPERLINK("#'Assumptions'!A1", "Assumptions")</f>
        <v>Assumptions</v>
      </c>
    </row>
    <row r="26" spans="1:7" s="55" customFormat="1" x14ac:dyDescent="0.2">
      <c r="A26" s="54" t="s">
        <v>594</v>
      </c>
      <c r="B26" s="54">
        <v>50</v>
      </c>
      <c r="C26" s="54">
        <v>51</v>
      </c>
      <c r="D26" s="54">
        <v>52</v>
      </c>
      <c r="E26" s="54">
        <v>53</v>
      </c>
      <c r="F26" s="54">
        <v>54</v>
      </c>
      <c r="G26" s="54">
        <v>55</v>
      </c>
    </row>
    <row r="27" spans="1:7" x14ac:dyDescent="0.2">
      <c r="A27" s="44">
        <v>0</v>
      </c>
      <c r="B27" s="45">
        <v>0.83</v>
      </c>
      <c r="C27" s="45">
        <v>0.86</v>
      </c>
      <c r="D27" s="45">
        <v>0.89</v>
      </c>
      <c r="E27" s="45">
        <v>0.92</v>
      </c>
      <c r="F27" s="45">
        <v>0.96</v>
      </c>
      <c r="G27" s="45">
        <v>1</v>
      </c>
    </row>
    <row r="28" spans="1:7" x14ac:dyDescent="0.2">
      <c r="A28" s="44">
        <v>1</v>
      </c>
      <c r="B28" s="45">
        <v>0.83</v>
      </c>
      <c r="C28" s="45">
        <v>0.86</v>
      </c>
      <c r="D28" s="45">
        <v>0.89</v>
      </c>
      <c r="E28" s="45">
        <v>0.93</v>
      </c>
      <c r="F28" s="45">
        <v>0.96</v>
      </c>
      <c r="G28" s="45"/>
    </row>
    <row r="29" spans="1:7" x14ac:dyDescent="0.2">
      <c r="A29" s="44">
        <v>2</v>
      </c>
      <c r="B29" s="45">
        <v>0.84</v>
      </c>
      <c r="C29" s="45">
        <v>0.87</v>
      </c>
      <c r="D29" s="45">
        <v>0.9</v>
      </c>
      <c r="E29" s="45">
        <v>0.93</v>
      </c>
      <c r="F29" s="45">
        <v>0.97</v>
      </c>
      <c r="G29" s="45"/>
    </row>
    <row r="30" spans="1:7" x14ac:dyDescent="0.2">
      <c r="A30" s="44">
        <v>3</v>
      </c>
      <c r="B30" s="45">
        <v>0.84</v>
      </c>
      <c r="C30" s="45">
        <v>0.87</v>
      </c>
      <c r="D30" s="45">
        <v>0.9</v>
      </c>
      <c r="E30" s="45">
        <v>0.93</v>
      </c>
      <c r="F30" s="45">
        <v>0.97</v>
      </c>
      <c r="G30" s="45"/>
    </row>
    <row r="31" spans="1:7" x14ac:dyDescent="0.2">
      <c r="A31" s="44">
        <v>4</v>
      </c>
      <c r="B31" s="45">
        <v>0.84</v>
      </c>
      <c r="C31" s="45">
        <v>0.87</v>
      </c>
      <c r="D31" s="45">
        <v>0.9</v>
      </c>
      <c r="E31" s="45">
        <v>0.94</v>
      </c>
      <c r="F31" s="45">
        <v>0.97</v>
      </c>
      <c r="G31" s="45"/>
    </row>
    <row r="32" spans="1:7" x14ac:dyDescent="0.2">
      <c r="A32" s="44">
        <v>5</v>
      </c>
      <c r="B32" s="45">
        <v>0.84</v>
      </c>
      <c r="C32" s="45">
        <v>0.87</v>
      </c>
      <c r="D32" s="45">
        <v>0.91</v>
      </c>
      <c r="E32" s="45">
        <v>0.94</v>
      </c>
      <c r="F32" s="45">
        <v>0.98</v>
      </c>
      <c r="G32" s="45"/>
    </row>
    <row r="33" spans="1:7" x14ac:dyDescent="0.2">
      <c r="A33" s="44">
        <v>6</v>
      </c>
      <c r="B33" s="45">
        <v>0.85</v>
      </c>
      <c r="C33" s="45">
        <v>0.88</v>
      </c>
      <c r="D33" s="45">
        <v>0.91</v>
      </c>
      <c r="E33" s="45">
        <v>0.94</v>
      </c>
      <c r="F33" s="45">
        <v>0.98</v>
      </c>
      <c r="G33" s="45"/>
    </row>
    <row r="34" spans="1:7" x14ac:dyDescent="0.2">
      <c r="A34" s="44">
        <v>7</v>
      </c>
      <c r="B34" s="45">
        <v>0.85</v>
      </c>
      <c r="C34" s="45">
        <v>0.88</v>
      </c>
      <c r="D34" s="45">
        <v>0.91</v>
      </c>
      <c r="E34" s="45">
        <v>0.95</v>
      </c>
      <c r="F34" s="45">
        <v>0.98</v>
      </c>
      <c r="G34" s="45"/>
    </row>
    <row r="35" spans="1:7" x14ac:dyDescent="0.2">
      <c r="A35" s="44">
        <v>8</v>
      </c>
      <c r="B35" s="45">
        <v>0.85</v>
      </c>
      <c r="C35" s="45">
        <v>0.88</v>
      </c>
      <c r="D35" s="45">
        <v>0.91</v>
      </c>
      <c r="E35" s="45">
        <v>0.95</v>
      </c>
      <c r="F35" s="45">
        <v>0.99</v>
      </c>
      <c r="G35" s="45"/>
    </row>
    <row r="36" spans="1:7" x14ac:dyDescent="0.2">
      <c r="A36" s="44">
        <v>9</v>
      </c>
      <c r="B36" s="45">
        <v>0.85</v>
      </c>
      <c r="C36" s="45">
        <v>0.88</v>
      </c>
      <c r="D36" s="45">
        <v>0.92</v>
      </c>
      <c r="E36" s="45">
        <v>0.95</v>
      </c>
      <c r="F36" s="45">
        <v>0.99</v>
      </c>
      <c r="G36" s="45"/>
    </row>
    <row r="37" spans="1:7" x14ac:dyDescent="0.2">
      <c r="A37" s="44">
        <v>10</v>
      </c>
      <c r="B37" s="45">
        <v>0.86</v>
      </c>
      <c r="C37" s="45">
        <v>0.89</v>
      </c>
      <c r="D37" s="45">
        <v>0.92</v>
      </c>
      <c r="E37" s="45">
        <v>0.95</v>
      </c>
      <c r="F37" s="45">
        <v>0.99</v>
      </c>
      <c r="G37" s="45"/>
    </row>
    <row r="38" spans="1:7" x14ac:dyDescent="0.2">
      <c r="A38" s="44">
        <v>11</v>
      </c>
      <c r="B38" s="45">
        <v>0.86</v>
      </c>
      <c r="C38" s="45">
        <v>0.89</v>
      </c>
      <c r="D38" s="45">
        <v>0.92</v>
      </c>
      <c r="E38" s="45">
        <v>0.96</v>
      </c>
      <c r="F38" s="45">
        <v>1</v>
      </c>
      <c r="G38" s="45"/>
    </row>
  </sheetData>
  <sheetProtection algorithmName="SHA-512" hashValue="QnuEZde4PcBekI5Rln+W5OwTUeo8F86texBrWhtVSv56J6UUDt1j8f6Ye/3WvAi/tACKZS/HK8Wy0XgBA0ZlAA==" saltValue="m6b9SAfiiTp6YHdQlInjHA==" spinCount="100000" sheet="1" objects="1" scenarios="1"/>
  <conditionalFormatting sqref="A6:A21">
    <cfRule type="expression" dxfId="375" priority="1" stopIfTrue="1">
      <formula>MOD(ROW(),2)=0</formula>
    </cfRule>
    <cfRule type="expression" dxfId="374" priority="2" stopIfTrue="1">
      <formula>MOD(ROW(),2)&lt;&gt;0</formula>
    </cfRule>
  </conditionalFormatting>
  <conditionalFormatting sqref="A26:A38">
    <cfRule type="expression" dxfId="373" priority="5" stopIfTrue="1">
      <formula>MOD(ROW(),2)=0</formula>
    </cfRule>
    <cfRule type="expression" dxfId="372" priority="6" stopIfTrue="1">
      <formula>MOD(ROW(),2)&lt;&gt;0</formula>
    </cfRule>
  </conditionalFormatting>
  <conditionalFormatting sqref="B6:G21">
    <cfRule type="expression" dxfId="371" priority="3" stopIfTrue="1">
      <formula>MOD(ROW(),2)=0</formula>
    </cfRule>
    <cfRule type="expression" dxfId="370" priority="4" stopIfTrue="1">
      <formula>MOD(ROW(),2)&lt;&gt;0</formula>
    </cfRule>
  </conditionalFormatting>
  <conditionalFormatting sqref="B26:G38">
    <cfRule type="expression" dxfId="369" priority="7" stopIfTrue="1">
      <formula>MOD(ROW(),2)=0</formula>
    </cfRule>
    <cfRule type="expression" dxfId="368" priority="8" stopIfTrue="1">
      <formula>MOD(ROW(),2)&lt;&gt;0</formula>
    </cfRule>
  </conditionalFormatting>
  <pageMargins left="0.7" right="0.7" top="0.75" bottom="0.75" header="0.3" footer="0.3"/>
  <tableParts count="1">
    <tablePart r:id="rId1"/>
  </tableParts>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05B9D-966E-4C9B-B1B7-25DB107D94A9}">
  <sheetPr codeName="Sheet86"/>
  <dimension ref="A1:L38"/>
  <sheetViews>
    <sheetView showGridLines="0" workbookViewId="0">
      <selection activeCell="A6" sqref="A6"/>
    </sheetView>
  </sheetViews>
  <sheetFormatPr defaultRowHeight="12.75" x14ac:dyDescent="0.2"/>
  <cols>
    <col min="1" max="1" width="31.5703125" customWidth="1"/>
    <col min="2" max="12" width="22.5703125" customWidth="1"/>
  </cols>
  <sheetData>
    <row r="1" spans="1:12" s="1" customFormat="1" ht="20.25" x14ac:dyDescent="0.3">
      <c r="A1" s="2" t="s">
        <v>0</v>
      </c>
    </row>
    <row r="2" spans="1:12" s="1" customFormat="1" ht="15.75" x14ac:dyDescent="0.25">
      <c r="A2" s="30" t="s">
        <v>1</v>
      </c>
      <c r="B2" s="3" t="str">
        <f>wb_title</f>
        <v>PCSPS_EW - Consolidated Factor Spreadsheet</v>
      </c>
    </row>
    <row r="3" spans="1:12" s="1" customFormat="1" ht="15.75" x14ac:dyDescent="0.25">
      <c r="A3" s="30" t="s">
        <v>2</v>
      </c>
      <c r="B3" s="3" t="str">
        <f>TABLE_FACTOR_TYPE_1 &amp; " - x-" &amp; TABLE_SERIES_NUMBER_1</f>
        <v>ARBO - x-712</v>
      </c>
    </row>
    <row r="6" spans="1:12" x14ac:dyDescent="0.2">
      <c r="A6" s="41" t="s">
        <v>540</v>
      </c>
      <c r="B6" s="49" t="s">
        <v>541</v>
      </c>
      <c r="C6" s="49"/>
      <c r="D6" s="49"/>
      <c r="E6" s="49"/>
      <c r="F6" s="49"/>
      <c r="G6" s="49"/>
      <c r="H6" s="49"/>
      <c r="I6" s="49"/>
      <c r="J6" s="49"/>
      <c r="K6" s="49"/>
      <c r="L6" s="49"/>
    </row>
    <row r="7" spans="1:12" x14ac:dyDescent="0.2">
      <c r="A7" s="41" t="s">
        <v>542</v>
      </c>
      <c r="B7" s="49" t="s">
        <v>32</v>
      </c>
      <c r="C7" s="49"/>
      <c r="D7" s="49"/>
      <c r="E7" s="49"/>
      <c r="F7" s="49"/>
      <c r="G7" s="49"/>
      <c r="H7" s="49"/>
      <c r="I7" s="49"/>
      <c r="J7" s="49"/>
      <c r="K7" s="49"/>
      <c r="L7" s="49"/>
    </row>
    <row r="8" spans="1:12" x14ac:dyDescent="0.2">
      <c r="A8" s="41" t="s">
        <v>112</v>
      </c>
      <c r="B8" s="49" t="s">
        <v>401</v>
      </c>
      <c r="C8" s="49"/>
      <c r="D8" s="49"/>
      <c r="E8" s="49"/>
      <c r="F8" s="49"/>
      <c r="G8" s="49"/>
      <c r="H8" s="49"/>
      <c r="I8" s="49"/>
      <c r="J8" s="49"/>
      <c r="K8" s="49"/>
      <c r="L8" s="49"/>
    </row>
    <row r="9" spans="1:12" x14ac:dyDescent="0.2">
      <c r="A9" s="41" t="s">
        <v>113</v>
      </c>
      <c r="B9" s="49" t="s">
        <v>366</v>
      </c>
      <c r="C9" s="49"/>
      <c r="D9" s="49"/>
      <c r="E9" s="49"/>
      <c r="F9" s="49"/>
      <c r="G9" s="49"/>
      <c r="H9" s="49"/>
      <c r="I9" s="49"/>
      <c r="J9" s="49"/>
      <c r="K9" s="49"/>
      <c r="L9" s="49"/>
    </row>
    <row r="10" spans="1:12" x14ac:dyDescent="0.2">
      <c r="A10" s="41" t="s">
        <v>6</v>
      </c>
      <c r="B10" s="49" t="s">
        <v>402</v>
      </c>
      <c r="C10" s="49"/>
      <c r="D10" s="49"/>
      <c r="E10" s="49"/>
      <c r="F10" s="49"/>
      <c r="G10" s="49"/>
      <c r="H10" s="49"/>
      <c r="I10" s="49"/>
      <c r="J10" s="49"/>
      <c r="K10" s="49"/>
      <c r="L10" s="49"/>
    </row>
    <row r="11" spans="1:12" x14ac:dyDescent="0.2">
      <c r="A11" s="41" t="s">
        <v>114</v>
      </c>
      <c r="B11" s="49" t="s">
        <v>165</v>
      </c>
      <c r="C11" s="49"/>
      <c r="D11" s="49"/>
      <c r="E11" s="49"/>
      <c r="F11" s="49"/>
      <c r="G11" s="49"/>
      <c r="H11" s="49"/>
      <c r="I11" s="49"/>
      <c r="J11" s="49"/>
      <c r="K11" s="49"/>
      <c r="L11" s="49"/>
    </row>
    <row r="12" spans="1:12" x14ac:dyDescent="0.2">
      <c r="A12" s="41" t="s">
        <v>115</v>
      </c>
      <c r="B12" s="49" t="s">
        <v>368</v>
      </c>
      <c r="C12" s="49"/>
      <c r="D12" s="49"/>
      <c r="E12" s="49"/>
      <c r="F12" s="49"/>
      <c r="G12" s="49"/>
      <c r="H12" s="49"/>
      <c r="I12" s="49"/>
      <c r="J12" s="49"/>
      <c r="K12" s="49"/>
      <c r="L12" s="49"/>
    </row>
    <row r="13" spans="1:12" x14ac:dyDescent="0.2">
      <c r="A13" s="41" t="s">
        <v>543</v>
      </c>
      <c r="B13" s="49">
        <v>1</v>
      </c>
      <c r="C13" s="49"/>
      <c r="D13" s="49"/>
      <c r="E13" s="49"/>
      <c r="F13" s="49"/>
      <c r="G13" s="49"/>
      <c r="H13" s="49"/>
      <c r="I13" s="49"/>
      <c r="J13" s="49"/>
      <c r="K13" s="49"/>
      <c r="L13" s="49"/>
    </row>
    <row r="14" spans="1:12" x14ac:dyDescent="0.2">
      <c r="A14" s="41" t="s">
        <v>117</v>
      </c>
      <c r="B14" s="49">
        <v>712</v>
      </c>
      <c r="C14" s="49"/>
      <c r="D14" s="49"/>
      <c r="E14" s="49"/>
      <c r="F14" s="49"/>
      <c r="G14" s="49"/>
      <c r="H14" s="49"/>
      <c r="I14" s="49"/>
      <c r="J14" s="49"/>
      <c r="K14" s="49"/>
      <c r="L14" s="49"/>
    </row>
    <row r="15" spans="1:12" x14ac:dyDescent="0.2">
      <c r="A15" s="41" t="s">
        <v>544</v>
      </c>
      <c r="B15" s="49" t="s">
        <v>403</v>
      </c>
      <c r="C15" s="49"/>
      <c r="D15" s="49"/>
      <c r="E15" s="49"/>
      <c r="F15" s="49"/>
      <c r="G15" s="49"/>
      <c r="H15" s="49"/>
      <c r="I15" s="49"/>
      <c r="J15" s="49"/>
      <c r="K15" s="49"/>
      <c r="L15" s="49"/>
    </row>
    <row r="16" spans="1:12" x14ac:dyDescent="0.2">
      <c r="A16" s="41" t="s">
        <v>119</v>
      </c>
      <c r="B16" s="49" t="s">
        <v>385</v>
      </c>
      <c r="C16" s="49"/>
      <c r="D16" s="49"/>
      <c r="E16" s="49"/>
      <c r="F16" s="49"/>
      <c r="G16" s="49"/>
      <c r="H16" s="49"/>
      <c r="I16" s="49"/>
      <c r="J16" s="49"/>
      <c r="K16" s="49"/>
      <c r="L16" s="49"/>
    </row>
    <row r="17" spans="1:12" x14ac:dyDescent="0.2">
      <c r="A17" s="42" t="s">
        <v>545</v>
      </c>
      <c r="B17" s="49"/>
      <c r="C17" s="49"/>
      <c r="D17" s="49"/>
      <c r="E17" s="49"/>
      <c r="F17" s="49"/>
      <c r="G17" s="49"/>
      <c r="H17" s="49"/>
      <c r="I17" s="49"/>
      <c r="J17" s="49"/>
      <c r="K17" s="49"/>
      <c r="L17" s="49"/>
    </row>
    <row r="18" spans="1:12" x14ac:dyDescent="0.2">
      <c r="A18" s="41" t="s">
        <v>121</v>
      </c>
      <c r="B18" s="50">
        <v>45135</v>
      </c>
      <c r="C18" s="50"/>
      <c r="D18" s="50"/>
      <c r="E18" s="50"/>
      <c r="F18" s="50"/>
      <c r="G18" s="50"/>
      <c r="H18" s="50"/>
      <c r="I18" s="50"/>
      <c r="J18" s="50"/>
      <c r="K18" s="50"/>
      <c r="L18" s="50"/>
    </row>
    <row r="19" spans="1:12" x14ac:dyDescent="0.2">
      <c r="A19" s="41" t="s">
        <v>122</v>
      </c>
      <c r="B19" s="49"/>
      <c r="C19" s="49"/>
      <c r="D19" s="49"/>
      <c r="E19" s="49"/>
      <c r="F19" s="49"/>
      <c r="G19" s="49"/>
      <c r="H19" s="49"/>
      <c r="I19" s="49"/>
      <c r="J19" s="49"/>
      <c r="K19" s="49"/>
      <c r="L19" s="49"/>
    </row>
    <row r="20" spans="1:12" x14ac:dyDescent="0.2">
      <c r="A20" s="41" t="s">
        <v>123</v>
      </c>
      <c r="B20" s="49" t="s">
        <v>132</v>
      </c>
      <c r="C20" s="49"/>
      <c r="D20" s="49"/>
      <c r="E20" s="49"/>
      <c r="F20" s="49"/>
      <c r="G20" s="49"/>
      <c r="H20" s="49"/>
      <c r="I20" s="49"/>
      <c r="J20" s="49"/>
      <c r="K20" s="49"/>
      <c r="L20" s="49"/>
    </row>
    <row r="21" spans="1:12" x14ac:dyDescent="0.2">
      <c r="A21" s="41" t="s">
        <v>546</v>
      </c>
      <c r="B21" s="49" t="s">
        <v>46</v>
      </c>
      <c r="C21" s="49"/>
      <c r="D21" s="49"/>
      <c r="E21" s="49"/>
      <c r="F21" s="49"/>
      <c r="G21" s="49"/>
      <c r="H21" s="49"/>
      <c r="I21" s="49"/>
      <c r="J21" s="49"/>
      <c r="K21" s="49"/>
      <c r="L21" s="49"/>
    </row>
    <row r="23" spans="1:12" x14ac:dyDescent="0.2">
      <c r="A23" s="23" t="str">
        <f>HYPERLINK("#'Factor List'!A1", "Back to Factor List")</f>
        <v>Back to Factor List</v>
      </c>
      <c r="B23" s="23" t="str">
        <f>HYPERLINK("#'Assumptions'!A1", "Assumptions")</f>
        <v>Assumptions</v>
      </c>
    </row>
    <row r="26" spans="1:12" s="55" customFormat="1" x14ac:dyDescent="0.2">
      <c r="A26" s="54" t="s">
        <v>594</v>
      </c>
      <c r="B26" s="54">
        <v>50</v>
      </c>
      <c r="C26" s="54">
        <v>51</v>
      </c>
      <c r="D26" s="54">
        <v>52</v>
      </c>
      <c r="E26" s="54">
        <v>53</v>
      </c>
      <c r="F26" s="54">
        <v>54</v>
      </c>
      <c r="G26" s="54">
        <v>55</v>
      </c>
      <c r="H26" s="54">
        <v>56</v>
      </c>
      <c r="I26" s="54">
        <v>57</v>
      </c>
      <c r="J26" s="54">
        <v>58</v>
      </c>
      <c r="K26" s="54">
        <v>59</v>
      </c>
      <c r="L26" s="54">
        <v>60</v>
      </c>
    </row>
    <row r="27" spans="1:12" x14ac:dyDescent="0.2">
      <c r="A27" s="44">
        <v>0</v>
      </c>
      <c r="B27" s="45">
        <v>8.8800000000000008</v>
      </c>
      <c r="C27" s="45">
        <v>8.11</v>
      </c>
      <c r="D27" s="45">
        <v>7.32</v>
      </c>
      <c r="E27" s="45">
        <v>6.5</v>
      </c>
      <c r="F27" s="45">
        <v>5.64</v>
      </c>
      <c r="G27" s="45">
        <v>4.75</v>
      </c>
      <c r="H27" s="45">
        <v>3.84</v>
      </c>
      <c r="I27" s="45">
        <v>2.9</v>
      </c>
      <c r="J27" s="45">
        <v>1.95</v>
      </c>
      <c r="K27" s="45">
        <v>0.99</v>
      </c>
      <c r="L27" s="45">
        <v>0</v>
      </c>
    </row>
    <row r="28" spans="1:12" x14ac:dyDescent="0.2">
      <c r="A28" s="44">
        <v>1</v>
      </c>
      <c r="B28" s="45">
        <v>8.81</v>
      </c>
      <c r="C28" s="45">
        <v>8.0500000000000007</v>
      </c>
      <c r="D28" s="45">
        <v>7.25</v>
      </c>
      <c r="E28" s="45">
        <v>6.43</v>
      </c>
      <c r="F28" s="45">
        <v>5.57</v>
      </c>
      <c r="G28" s="45">
        <v>4.68</v>
      </c>
      <c r="H28" s="45">
        <v>3.76</v>
      </c>
      <c r="I28" s="45">
        <v>2.83</v>
      </c>
      <c r="J28" s="45">
        <v>1.87</v>
      </c>
      <c r="K28" s="45">
        <v>0.9</v>
      </c>
      <c r="L28" s="45"/>
    </row>
    <row r="29" spans="1:12" x14ac:dyDescent="0.2">
      <c r="A29" s="44">
        <v>2</v>
      </c>
      <c r="B29" s="45">
        <v>8.75</v>
      </c>
      <c r="C29" s="45">
        <v>7.98</v>
      </c>
      <c r="D29" s="45">
        <v>7.19</v>
      </c>
      <c r="E29" s="45">
        <v>6.36</v>
      </c>
      <c r="F29" s="45">
        <v>5.49</v>
      </c>
      <c r="G29" s="45">
        <v>4.5999999999999996</v>
      </c>
      <c r="H29" s="45">
        <v>3.68</v>
      </c>
      <c r="I29" s="45">
        <v>2.75</v>
      </c>
      <c r="J29" s="45">
        <v>1.79</v>
      </c>
      <c r="K29" s="45">
        <v>0.82</v>
      </c>
      <c r="L29" s="45"/>
    </row>
    <row r="30" spans="1:12" x14ac:dyDescent="0.2">
      <c r="A30" s="44">
        <v>3</v>
      </c>
      <c r="B30" s="45">
        <v>8.69</v>
      </c>
      <c r="C30" s="45">
        <v>7.92</v>
      </c>
      <c r="D30" s="45">
        <v>7.12</v>
      </c>
      <c r="E30" s="45">
        <v>6.29</v>
      </c>
      <c r="F30" s="45">
        <v>5.42</v>
      </c>
      <c r="G30" s="45">
        <v>4.5199999999999996</v>
      </c>
      <c r="H30" s="45">
        <v>3.6</v>
      </c>
      <c r="I30" s="45">
        <v>2.67</v>
      </c>
      <c r="J30" s="45">
        <v>1.71</v>
      </c>
      <c r="K30" s="45">
        <v>0.74</v>
      </c>
      <c r="L30" s="45"/>
    </row>
    <row r="31" spans="1:12" x14ac:dyDescent="0.2">
      <c r="A31" s="44">
        <v>4</v>
      </c>
      <c r="B31" s="45">
        <v>8.6199999999999992</v>
      </c>
      <c r="C31" s="45">
        <v>7.85</v>
      </c>
      <c r="D31" s="45">
        <v>7.05</v>
      </c>
      <c r="E31" s="45">
        <v>6.21</v>
      </c>
      <c r="F31" s="45">
        <v>5.35</v>
      </c>
      <c r="G31" s="45">
        <v>4.45</v>
      </c>
      <c r="H31" s="45">
        <v>3.53</v>
      </c>
      <c r="I31" s="45">
        <v>2.59</v>
      </c>
      <c r="J31" s="45">
        <v>1.63</v>
      </c>
      <c r="K31" s="45">
        <v>0.66</v>
      </c>
      <c r="L31" s="45"/>
    </row>
    <row r="32" spans="1:12" x14ac:dyDescent="0.2">
      <c r="A32" s="44">
        <v>5</v>
      </c>
      <c r="B32" s="45">
        <v>8.56</v>
      </c>
      <c r="C32" s="45">
        <v>7.78</v>
      </c>
      <c r="D32" s="45">
        <v>6.98</v>
      </c>
      <c r="E32" s="45">
        <v>6.14</v>
      </c>
      <c r="F32" s="45">
        <v>5.27</v>
      </c>
      <c r="G32" s="45">
        <v>4.37</v>
      </c>
      <c r="H32" s="45">
        <v>3.45</v>
      </c>
      <c r="I32" s="45">
        <v>2.5099999999999998</v>
      </c>
      <c r="J32" s="45">
        <v>1.55</v>
      </c>
      <c r="K32" s="45">
        <v>0.57999999999999996</v>
      </c>
      <c r="L32" s="45"/>
    </row>
    <row r="33" spans="1:12" x14ac:dyDescent="0.2">
      <c r="A33" s="44">
        <v>6</v>
      </c>
      <c r="B33" s="45">
        <v>8.49</v>
      </c>
      <c r="C33" s="45">
        <v>7.72</v>
      </c>
      <c r="D33" s="45">
        <v>6.91</v>
      </c>
      <c r="E33" s="45">
        <v>6.07</v>
      </c>
      <c r="F33" s="45">
        <v>5.2</v>
      </c>
      <c r="G33" s="45">
        <v>4.29</v>
      </c>
      <c r="H33" s="45">
        <v>3.37</v>
      </c>
      <c r="I33" s="45">
        <v>2.4300000000000002</v>
      </c>
      <c r="J33" s="45">
        <v>1.47</v>
      </c>
      <c r="K33" s="45">
        <v>0.49</v>
      </c>
      <c r="L33" s="45"/>
    </row>
    <row r="34" spans="1:12" x14ac:dyDescent="0.2">
      <c r="A34" s="44">
        <v>7</v>
      </c>
      <c r="B34" s="45">
        <v>8.43</v>
      </c>
      <c r="C34" s="45">
        <v>7.65</v>
      </c>
      <c r="D34" s="45">
        <v>6.84</v>
      </c>
      <c r="E34" s="45">
        <v>6</v>
      </c>
      <c r="F34" s="45">
        <v>5.12</v>
      </c>
      <c r="G34" s="45">
        <v>4.22</v>
      </c>
      <c r="H34" s="45">
        <v>3.29</v>
      </c>
      <c r="I34" s="45">
        <v>2.35</v>
      </c>
      <c r="J34" s="45">
        <v>1.39</v>
      </c>
      <c r="K34" s="45">
        <v>0.41</v>
      </c>
      <c r="L34" s="45"/>
    </row>
    <row r="35" spans="1:12" x14ac:dyDescent="0.2">
      <c r="A35" s="44">
        <v>8</v>
      </c>
      <c r="B35" s="45">
        <v>8.3699999999999992</v>
      </c>
      <c r="C35" s="45">
        <v>7.59</v>
      </c>
      <c r="D35" s="45">
        <v>6.77</v>
      </c>
      <c r="E35" s="45">
        <v>5.93</v>
      </c>
      <c r="F35" s="45">
        <v>5.05</v>
      </c>
      <c r="G35" s="45">
        <v>4.1399999999999997</v>
      </c>
      <c r="H35" s="45">
        <v>3.22</v>
      </c>
      <c r="I35" s="45">
        <v>2.27</v>
      </c>
      <c r="J35" s="45">
        <v>1.31</v>
      </c>
      <c r="K35" s="45">
        <v>0.33</v>
      </c>
      <c r="L35" s="45"/>
    </row>
    <row r="36" spans="1:12" x14ac:dyDescent="0.2">
      <c r="A36" s="44">
        <v>9</v>
      </c>
      <c r="B36" s="45">
        <v>8.3000000000000007</v>
      </c>
      <c r="C36" s="45">
        <v>7.52</v>
      </c>
      <c r="D36" s="45">
        <v>6.71</v>
      </c>
      <c r="E36" s="45">
        <v>5.86</v>
      </c>
      <c r="F36" s="45">
        <v>4.9800000000000004</v>
      </c>
      <c r="G36" s="45">
        <v>4.07</v>
      </c>
      <c r="H36" s="45">
        <v>3.14</v>
      </c>
      <c r="I36" s="45">
        <v>2.19</v>
      </c>
      <c r="J36" s="45">
        <v>1.23</v>
      </c>
      <c r="K36" s="45">
        <v>0.25</v>
      </c>
      <c r="L36" s="45"/>
    </row>
    <row r="37" spans="1:12" x14ac:dyDescent="0.2">
      <c r="A37" s="44">
        <v>10</v>
      </c>
      <c r="B37" s="45">
        <v>8.24</v>
      </c>
      <c r="C37" s="45">
        <v>7.45</v>
      </c>
      <c r="D37" s="45">
        <v>6.64</v>
      </c>
      <c r="E37" s="45">
        <v>5.79</v>
      </c>
      <c r="F37" s="45">
        <v>4.9000000000000004</v>
      </c>
      <c r="G37" s="45">
        <v>3.99</v>
      </c>
      <c r="H37" s="45">
        <v>3.06</v>
      </c>
      <c r="I37" s="45">
        <v>2.11</v>
      </c>
      <c r="J37" s="45">
        <v>1.1499999999999999</v>
      </c>
      <c r="K37" s="45">
        <v>0.16</v>
      </c>
      <c r="L37" s="45"/>
    </row>
    <row r="38" spans="1:12" x14ac:dyDescent="0.2">
      <c r="A38" s="44">
        <v>11</v>
      </c>
      <c r="B38" s="45">
        <v>8.18</v>
      </c>
      <c r="C38" s="45">
        <v>7.39</v>
      </c>
      <c r="D38" s="45">
        <v>6.57</v>
      </c>
      <c r="E38" s="45">
        <v>5.71</v>
      </c>
      <c r="F38" s="45">
        <v>4.83</v>
      </c>
      <c r="G38" s="45">
        <v>3.91</v>
      </c>
      <c r="H38" s="45">
        <v>2.98</v>
      </c>
      <c r="I38" s="45">
        <v>2.0299999999999998</v>
      </c>
      <c r="J38" s="45">
        <v>1.07</v>
      </c>
      <c r="K38" s="45">
        <v>0.08</v>
      </c>
      <c r="L38" s="45"/>
    </row>
  </sheetData>
  <sheetProtection algorithmName="SHA-512" hashValue="JSPyqAshVMPEA10znsx/f8v53/hLPJuaIljxpz1bB6X8aQApqkAyEve2SrRQD27mkmjQ/SWWB2Lpy4F2BxEaEw==" saltValue="WRXDxgWZz6mTw2W2VH2XEQ==" spinCount="100000" sheet="1" objects="1" scenarios="1"/>
  <conditionalFormatting sqref="A6:A21">
    <cfRule type="expression" dxfId="367" priority="1" stopIfTrue="1">
      <formula>MOD(ROW(),2)=0</formula>
    </cfRule>
    <cfRule type="expression" dxfId="366" priority="2" stopIfTrue="1">
      <formula>MOD(ROW(),2)&lt;&gt;0</formula>
    </cfRule>
  </conditionalFormatting>
  <conditionalFormatting sqref="A26:A38">
    <cfRule type="expression" dxfId="365" priority="5" stopIfTrue="1">
      <formula>MOD(ROW(),2)=0</formula>
    </cfRule>
    <cfRule type="expression" dxfId="364" priority="6" stopIfTrue="1">
      <formula>MOD(ROW(),2)&lt;&gt;0</formula>
    </cfRule>
  </conditionalFormatting>
  <conditionalFormatting sqref="B6:L21">
    <cfRule type="expression" dxfId="363" priority="3" stopIfTrue="1">
      <formula>MOD(ROW(),2)=0</formula>
    </cfRule>
    <cfRule type="expression" dxfId="362" priority="4" stopIfTrue="1">
      <formula>MOD(ROW(),2)&lt;&gt;0</formula>
    </cfRule>
  </conditionalFormatting>
  <conditionalFormatting sqref="B26:L38">
    <cfRule type="expression" dxfId="361" priority="7" stopIfTrue="1">
      <formula>MOD(ROW(),2)=0</formula>
    </cfRule>
    <cfRule type="expression" dxfId="360" priority="8" stopIfTrue="1">
      <formula>MOD(ROW(),2)&lt;&gt;0</formula>
    </cfRule>
  </conditionalFormatting>
  <pageMargins left="0.7" right="0.7" top="0.75" bottom="0.75" header="0.3" footer="0.3"/>
  <tableParts count="1">
    <tablePart r:id="rId1"/>
  </tablePart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94322-F605-482F-B4C2-52337E351DF8}">
  <sheetPr codeName="Sheet87"/>
  <dimension ref="A1:Q38"/>
  <sheetViews>
    <sheetView showGridLines="0" workbookViewId="0">
      <selection activeCell="A6" sqref="A6"/>
    </sheetView>
  </sheetViews>
  <sheetFormatPr defaultRowHeight="12.75" x14ac:dyDescent="0.2"/>
  <cols>
    <col min="1" max="1" width="31.5703125" customWidth="1"/>
    <col min="2" max="17" width="22.5703125"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ARBO - x-713</v>
      </c>
    </row>
    <row r="6" spans="1:13" x14ac:dyDescent="0.2">
      <c r="A6" s="41" t="s">
        <v>540</v>
      </c>
      <c r="B6" s="49" t="s">
        <v>541</v>
      </c>
      <c r="C6" s="49"/>
      <c r="D6" s="49"/>
      <c r="E6" s="49"/>
      <c r="F6" s="49"/>
      <c r="G6" s="49"/>
      <c r="H6" s="49"/>
      <c r="I6" s="49"/>
      <c r="J6" s="49"/>
      <c r="K6" s="49"/>
      <c r="L6" s="49"/>
      <c r="M6" s="49"/>
    </row>
    <row r="7" spans="1:13" x14ac:dyDescent="0.2">
      <c r="A7" s="41" t="s">
        <v>542</v>
      </c>
      <c r="B7" s="49" t="s">
        <v>32</v>
      </c>
      <c r="C7" s="49"/>
      <c r="D7" s="49"/>
      <c r="E7" s="49"/>
      <c r="F7" s="49"/>
      <c r="G7" s="49"/>
      <c r="H7" s="49"/>
      <c r="I7" s="49"/>
      <c r="J7" s="49"/>
      <c r="K7" s="49"/>
      <c r="L7" s="49"/>
      <c r="M7" s="49"/>
    </row>
    <row r="8" spans="1:13" x14ac:dyDescent="0.2">
      <c r="A8" s="41" t="s">
        <v>112</v>
      </c>
      <c r="B8" s="49" t="s">
        <v>401</v>
      </c>
      <c r="C8" s="49"/>
      <c r="D8" s="49"/>
      <c r="E8" s="49"/>
      <c r="F8" s="49"/>
      <c r="G8" s="49"/>
      <c r="H8" s="49"/>
      <c r="I8" s="49"/>
      <c r="J8" s="49"/>
      <c r="K8" s="49"/>
      <c r="L8" s="49"/>
      <c r="M8" s="49"/>
    </row>
    <row r="9" spans="1:13" x14ac:dyDescent="0.2">
      <c r="A9" s="41" t="s">
        <v>113</v>
      </c>
      <c r="B9" s="49" t="s">
        <v>366</v>
      </c>
      <c r="C9" s="49"/>
      <c r="D9" s="49"/>
      <c r="E9" s="49"/>
      <c r="F9" s="49"/>
      <c r="G9" s="49"/>
      <c r="H9" s="49"/>
      <c r="I9" s="49"/>
      <c r="J9" s="49"/>
      <c r="K9" s="49"/>
      <c r="L9" s="49"/>
      <c r="M9" s="49"/>
    </row>
    <row r="10" spans="1:13" x14ac:dyDescent="0.2">
      <c r="A10" s="41" t="s">
        <v>6</v>
      </c>
      <c r="B10" s="49" t="s">
        <v>404</v>
      </c>
      <c r="C10" s="49"/>
      <c r="D10" s="49"/>
      <c r="E10" s="49"/>
      <c r="F10" s="49"/>
      <c r="G10" s="49"/>
      <c r="H10" s="49"/>
      <c r="I10" s="49"/>
      <c r="J10" s="49"/>
      <c r="K10" s="49"/>
      <c r="L10" s="49"/>
      <c r="M10" s="49"/>
    </row>
    <row r="11" spans="1:13" x14ac:dyDescent="0.2">
      <c r="A11" s="41" t="s">
        <v>114</v>
      </c>
      <c r="B11" s="49" t="s">
        <v>165</v>
      </c>
      <c r="C11" s="49"/>
      <c r="D11" s="49"/>
      <c r="E11" s="49"/>
      <c r="F11" s="49"/>
      <c r="G11" s="49"/>
      <c r="H11" s="49"/>
      <c r="I11" s="49"/>
      <c r="J11" s="49"/>
      <c r="K11" s="49"/>
      <c r="L11" s="49"/>
      <c r="M11" s="49"/>
    </row>
    <row r="12" spans="1:13" x14ac:dyDescent="0.2">
      <c r="A12" s="41" t="s">
        <v>115</v>
      </c>
      <c r="B12" s="49" t="s">
        <v>368</v>
      </c>
      <c r="C12" s="49"/>
      <c r="D12" s="49"/>
      <c r="E12" s="49"/>
      <c r="F12" s="49"/>
      <c r="G12" s="49"/>
      <c r="H12" s="49"/>
      <c r="I12" s="49"/>
      <c r="J12" s="49"/>
      <c r="K12" s="49"/>
      <c r="L12" s="49"/>
      <c r="M12" s="49"/>
    </row>
    <row r="13" spans="1:13" x14ac:dyDescent="0.2">
      <c r="A13" s="41" t="s">
        <v>543</v>
      </c>
      <c r="B13" s="49">
        <v>1</v>
      </c>
      <c r="C13" s="49"/>
      <c r="D13" s="49"/>
      <c r="E13" s="49"/>
      <c r="F13" s="49"/>
      <c r="G13" s="49"/>
      <c r="H13" s="49"/>
      <c r="I13" s="49"/>
      <c r="J13" s="49"/>
      <c r="K13" s="49"/>
      <c r="L13" s="49"/>
      <c r="M13" s="49"/>
    </row>
    <row r="14" spans="1:13" x14ac:dyDescent="0.2">
      <c r="A14" s="41" t="s">
        <v>117</v>
      </c>
      <c r="B14" s="49">
        <v>713</v>
      </c>
      <c r="C14" s="49"/>
      <c r="D14" s="49"/>
      <c r="E14" s="49"/>
      <c r="F14" s="49"/>
      <c r="G14" s="49"/>
      <c r="H14" s="49"/>
      <c r="I14" s="49"/>
      <c r="J14" s="49"/>
      <c r="K14" s="49"/>
      <c r="L14" s="49"/>
      <c r="M14" s="49"/>
    </row>
    <row r="15" spans="1:13" x14ac:dyDescent="0.2">
      <c r="A15" s="41" t="s">
        <v>544</v>
      </c>
      <c r="B15" s="49" t="s">
        <v>405</v>
      </c>
      <c r="C15" s="49"/>
      <c r="D15" s="49"/>
      <c r="E15" s="49"/>
      <c r="F15" s="49"/>
      <c r="G15" s="49"/>
      <c r="H15" s="49"/>
      <c r="I15" s="49"/>
      <c r="J15" s="49"/>
      <c r="K15" s="49"/>
      <c r="L15" s="49"/>
      <c r="M15" s="49"/>
    </row>
    <row r="16" spans="1:13" x14ac:dyDescent="0.2">
      <c r="A16" s="41" t="s">
        <v>119</v>
      </c>
      <c r="B16" s="49" t="s">
        <v>388</v>
      </c>
      <c r="C16" s="49"/>
      <c r="D16" s="49"/>
      <c r="E16" s="49"/>
      <c r="F16" s="49"/>
      <c r="G16" s="49"/>
      <c r="H16" s="49"/>
      <c r="I16" s="49"/>
      <c r="J16" s="49"/>
      <c r="K16" s="49"/>
      <c r="L16" s="49"/>
      <c r="M16" s="49"/>
    </row>
    <row r="17" spans="1:17" x14ac:dyDescent="0.2">
      <c r="A17" s="42" t="s">
        <v>545</v>
      </c>
      <c r="B17" s="49"/>
      <c r="C17" s="49"/>
      <c r="D17" s="49"/>
      <c r="E17" s="49"/>
      <c r="F17" s="49"/>
      <c r="G17" s="49"/>
      <c r="H17" s="49"/>
      <c r="I17" s="49"/>
      <c r="J17" s="49"/>
      <c r="K17" s="49"/>
      <c r="L17" s="49"/>
      <c r="M17" s="49"/>
    </row>
    <row r="18" spans="1:17" x14ac:dyDescent="0.2">
      <c r="A18" s="41" t="s">
        <v>121</v>
      </c>
      <c r="B18" s="50">
        <v>45135</v>
      </c>
      <c r="C18" s="50"/>
      <c r="D18" s="50"/>
      <c r="E18" s="50"/>
      <c r="F18" s="50"/>
      <c r="G18" s="50"/>
      <c r="H18" s="50"/>
      <c r="I18" s="50"/>
      <c r="J18" s="50"/>
      <c r="K18" s="50"/>
      <c r="L18" s="50"/>
      <c r="M18" s="50"/>
    </row>
    <row r="19" spans="1:17" x14ac:dyDescent="0.2">
      <c r="A19" s="41" t="s">
        <v>122</v>
      </c>
      <c r="B19" s="49"/>
      <c r="C19" s="49"/>
      <c r="D19" s="49"/>
      <c r="E19" s="49"/>
      <c r="F19" s="49"/>
      <c r="G19" s="49"/>
      <c r="H19" s="49"/>
      <c r="I19" s="49"/>
      <c r="J19" s="49"/>
      <c r="K19" s="49"/>
      <c r="L19" s="49"/>
      <c r="M19" s="49"/>
    </row>
    <row r="20" spans="1:17" x14ac:dyDescent="0.2">
      <c r="A20" s="41" t="s">
        <v>123</v>
      </c>
      <c r="B20" s="49" t="s">
        <v>132</v>
      </c>
      <c r="C20" s="49"/>
      <c r="D20" s="49"/>
      <c r="E20" s="49"/>
      <c r="F20" s="49"/>
      <c r="G20" s="49"/>
      <c r="H20" s="49"/>
      <c r="I20" s="49"/>
      <c r="J20" s="49"/>
      <c r="K20" s="49"/>
      <c r="L20" s="49"/>
      <c r="M20" s="49"/>
    </row>
    <row r="21" spans="1:17" x14ac:dyDescent="0.2">
      <c r="A21" s="41" t="s">
        <v>546</v>
      </c>
      <c r="B21" s="49" t="s">
        <v>46</v>
      </c>
      <c r="C21" s="49"/>
      <c r="D21" s="49"/>
      <c r="E21" s="49"/>
      <c r="F21" s="49"/>
      <c r="G21" s="49"/>
      <c r="H21" s="49"/>
      <c r="I21" s="49"/>
      <c r="J21" s="49"/>
      <c r="K21" s="49"/>
      <c r="L21" s="49"/>
      <c r="M21" s="49"/>
    </row>
    <row r="23" spans="1:17" x14ac:dyDescent="0.2">
      <c r="A23" s="23" t="str">
        <f>HYPERLINK("#'Factor List'!A1", "Back to Factor List")</f>
        <v>Back to Factor List</v>
      </c>
      <c r="B23" s="23" t="str">
        <f>HYPERLINK("#'Assumptions'!A1", "Assumptions")</f>
        <v>Assumptions</v>
      </c>
    </row>
    <row r="26" spans="1:17" s="55" customFormat="1" x14ac:dyDescent="0.2">
      <c r="A26" s="54" t="s">
        <v>594</v>
      </c>
      <c r="B26" s="54">
        <v>50</v>
      </c>
      <c r="C26" s="54">
        <v>51</v>
      </c>
      <c r="D26" s="54">
        <v>52</v>
      </c>
      <c r="E26" s="54">
        <v>53</v>
      </c>
      <c r="F26" s="54">
        <v>54</v>
      </c>
      <c r="G26" s="54">
        <v>55</v>
      </c>
      <c r="H26" s="54">
        <v>56</v>
      </c>
      <c r="I26" s="54">
        <v>57</v>
      </c>
      <c r="J26" s="54">
        <v>58</v>
      </c>
      <c r="K26" s="54">
        <v>59</v>
      </c>
      <c r="L26" s="54">
        <v>60</v>
      </c>
      <c r="M26" s="54">
        <v>61</v>
      </c>
      <c r="N26" s="54">
        <v>62</v>
      </c>
      <c r="O26" s="54">
        <v>63</v>
      </c>
      <c r="P26" s="54">
        <v>64</v>
      </c>
      <c r="Q26" s="54">
        <v>65</v>
      </c>
    </row>
    <row r="27" spans="1:17" x14ac:dyDescent="0.2">
      <c r="A27" s="44">
        <v>0</v>
      </c>
      <c r="B27" s="45">
        <v>12.78</v>
      </c>
      <c r="C27" s="45">
        <v>12.09</v>
      </c>
      <c r="D27" s="45">
        <v>11.37</v>
      </c>
      <c r="E27" s="45">
        <v>10.63</v>
      </c>
      <c r="F27" s="45">
        <v>9.85</v>
      </c>
      <c r="G27" s="45">
        <v>9.0399999999999991</v>
      </c>
      <c r="H27" s="45">
        <v>8.1999999999999993</v>
      </c>
      <c r="I27" s="45">
        <v>7.36</v>
      </c>
      <c r="J27" s="45">
        <v>6.49</v>
      </c>
      <c r="K27" s="45">
        <v>5.62</v>
      </c>
      <c r="L27" s="45">
        <v>4.72</v>
      </c>
      <c r="M27" s="45">
        <v>3.82</v>
      </c>
      <c r="N27" s="45">
        <v>2.89</v>
      </c>
      <c r="O27" s="45">
        <v>1.95</v>
      </c>
      <c r="P27" s="45">
        <v>0.98</v>
      </c>
      <c r="Q27" s="45">
        <v>0</v>
      </c>
    </row>
    <row r="28" spans="1:17" x14ac:dyDescent="0.2">
      <c r="A28" s="44">
        <v>1</v>
      </c>
      <c r="B28" s="45">
        <v>12.73</v>
      </c>
      <c r="C28" s="45">
        <v>12.03</v>
      </c>
      <c r="D28" s="45">
        <v>11.31</v>
      </c>
      <c r="E28" s="45">
        <v>10.56</v>
      </c>
      <c r="F28" s="45">
        <v>9.7799999999999994</v>
      </c>
      <c r="G28" s="45">
        <v>8.9700000000000006</v>
      </c>
      <c r="H28" s="45">
        <v>8.1300000000000008</v>
      </c>
      <c r="I28" s="45">
        <v>7.28</v>
      </c>
      <c r="J28" s="45">
        <v>6.42</v>
      </c>
      <c r="K28" s="45">
        <v>5.54</v>
      </c>
      <c r="L28" s="45">
        <v>4.6500000000000004</v>
      </c>
      <c r="M28" s="45">
        <v>3.74</v>
      </c>
      <c r="N28" s="45">
        <v>2.81</v>
      </c>
      <c r="O28" s="45">
        <v>1.87</v>
      </c>
      <c r="P28" s="45">
        <v>0.9</v>
      </c>
      <c r="Q28" s="45"/>
    </row>
    <row r="29" spans="1:17" x14ac:dyDescent="0.2">
      <c r="A29" s="44">
        <v>2</v>
      </c>
      <c r="B29" s="45">
        <v>12.67</v>
      </c>
      <c r="C29" s="45">
        <v>11.97</v>
      </c>
      <c r="D29" s="45">
        <v>11.25</v>
      </c>
      <c r="E29" s="45">
        <v>10.5</v>
      </c>
      <c r="F29" s="45">
        <v>9.7100000000000009</v>
      </c>
      <c r="G29" s="45">
        <v>8.9</v>
      </c>
      <c r="H29" s="45">
        <v>8.06</v>
      </c>
      <c r="I29" s="45">
        <v>7.21</v>
      </c>
      <c r="J29" s="45">
        <v>6.35</v>
      </c>
      <c r="K29" s="45">
        <v>5.47</v>
      </c>
      <c r="L29" s="45">
        <v>4.57</v>
      </c>
      <c r="M29" s="45">
        <v>3.66</v>
      </c>
      <c r="N29" s="45">
        <v>2.73</v>
      </c>
      <c r="O29" s="45">
        <v>1.79</v>
      </c>
      <c r="P29" s="45">
        <v>0.82</v>
      </c>
      <c r="Q29" s="45"/>
    </row>
    <row r="30" spans="1:17" x14ac:dyDescent="0.2">
      <c r="A30" s="44">
        <v>3</v>
      </c>
      <c r="B30" s="45">
        <v>12.61</v>
      </c>
      <c r="C30" s="45">
        <v>11.91</v>
      </c>
      <c r="D30" s="45">
        <v>11.19</v>
      </c>
      <c r="E30" s="45">
        <v>10.43</v>
      </c>
      <c r="F30" s="45">
        <v>9.65</v>
      </c>
      <c r="G30" s="45">
        <v>8.83</v>
      </c>
      <c r="H30" s="45">
        <v>7.99</v>
      </c>
      <c r="I30" s="45">
        <v>7.14</v>
      </c>
      <c r="J30" s="45">
        <v>6.27</v>
      </c>
      <c r="K30" s="45">
        <v>5.39</v>
      </c>
      <c r="L30" s="45">
        <v>4.5</v>
      </c>
      <c r="M30" s="45">
        <v>3.58</v>
      </c>
      <c r="N30" s="45">
        <v>2.65</v>
      </c>
      <c r="O30" s="45">
        <v>1.71</v>
      </c>
      <c r="P30" s="45">
        <v>0.74</v>
      </c>
      <c r="Q30" s="45"/>
    </row>
    <row r="31" spans="1:17" x14ac:dyDescent="0.2">
      <c r="A31" s="44">
        <v>4</v>
      </c>
      <c r="B31" s="45">
        <v>12.55</v>
      </c>
      <c r="C31" s="45">
        <v>11.85</v>
      </c>
      <c r="D31" s="45">
        <v>11.13</v>
      </c>
      <c r="E31" s="45">
        <v>10.37</v>
      </c>
      <c r="F31" s="45">
        <v>9.58</v>
      </c>
      <c r="G31" s="45">
        <v>8.76</v>
      </c>
      <c r="H31" s="45">
        <v>7.92</v>
      </c>
      <c r="I31" s="45">
        <v>7.07</v>
      </c>
      <c r="J31" s="45">
        <v>6.2</v>
      </c>
      <c r="K31" s="45">
        <v>5.32</v>
      </c>
      <c r="L31" s="45">
        <v>4.42</v>
      </c>
      <c r="M31" s="45">
        <v>3.51</v>
      </c>
      <c r="N31" s="45">
        <v>2.58</v>
      </c>
      <c r="O31" s="45">
        <v>1.63</v>
      </c>
      <c r="P31" s="45">
        <v>0.66</v>
      </c>
      <c r="Q31" s="45"/>
    </row>
    <row r="32" spans="1:17" x14ac:dyDescent="0.2">
      <c r="A32" s="44">
        <v>5</v>
      </c>
      <c r="B32" s="45">
        <v>12.5</v>
      </c>
      <c r="C32" s="45">
        <v>11.79</v>
      </c>
      <c r="D32" s="45">
        <v>11.06</v>
      </c>
      <c r="E32" s="45">
        <v>10.3</v>
      </c>
      <c r="F32" s="45">
        <v>9.51</v>
      </c>
      <c r="G32" s="45">
        <v>8.69</v>
      </c>
      <c r="H32" s="45">
        <v>7.85</v>
      </c>
      <c r="I32" s="45">
        <v>7</v>
      </c>
      <c r="J32" s="45">
        <v>6.13</v>
      </c>
      <c r="K32" s="45">
        <v>5.24</v>
      </c>
      <c r="L32" s="45">
        <v>4.3499999999999996</v>
      </c>
      <c r="M32" s="45">
        <v>3.43</v>
      </c>
      <c r="N32" s="45">
        <v>2.5</v>
      </c>
      <c r="O32" s="45">
        <v>1.55</v>
      </c>
      <c r="P32" s="45">
        <v>0.56999999999999995</v>
      </c>
      <c r="Q32" s="45"/>
    </row>
    <row r="33" spans="1:17" x14ac:dyDescent="0.2">
      <c r="A33" s="44">
        <v>6</v>
      </c>
      <c r="B33" s="45">
        <v>12.44</v>
      </c>
      <c r="C33" s="45">
        <v>11.73</v>
      </c>
      <c r="D33" s="45">
        <v>11</v>
      </c>
      <c r="E33" s="45">
        <v>10.24</v>
      </c>
      <c r="F33" s="45">
        <v>9.44</v>
      </c>
      <c r="G33" s="45">
        <v>8.6199999999999992</v>
      </c>
      <c r="H33" s="45">
        <v>7.78</v>
      </c>
      <c r="I33" s="45">
        <v>6.92</v>
      </c>
      <c r="J33" s="45">
        <v>6.06</v>
      </c>
      <c r="K33" s="45">
        <v>5.17</v>
      </c>
      <c r="L33" s="45">
        <v>4.2699999999999996</v>
      </c>
      <c r="M33" s="45">
        <v>3.35</v>
      </c>
      <c r="N33" s="45">
        <v>2.42</v>
      </c>
      <c r="O33" s="45">
        <v>1.46</v>
      </c>
      <c r="P33" s="45">
        <v>0.49</v>
      </c>
      <c r="Q33" s="45"/>
    </row>
    <row r="34" spans="1:17" x14ac:dyDescent="0.2">
      <c r="A34" s="44">
        <v>7</v>
      </c>
      <c r="B34" s="45">
        <v>12.38</v>
      </c>
      <c r="C34" s="45">
        <v>11.67</v>
      </c>
      <c r="D34" s="45">
        <v>10.94</v>
      </c>
      <c r="E34" s="45">
        <v>10.17</v>
      </c>
      <c r="F34" s="45">
        <v>9.3800000000000008</v>
      </c>
      <c r="G34" s="45">
        <v>8.5500000000000007</v>
      </c>
      <c r="H34" s="45">
        <v>7.71</v>
      </c>
      <c r="I34" s="45">
        <v>6.85</v>
      </c>
      <c r="J34" s="45">
        <v>5.98</v>
      </c>
      <c r="K34" s="45">
        <v>5.0999999999999996</v>
      </c>
      <c r="L34" s="45">
        <v>4.1900000000000004</v>
      </c>
      <c r="M34" s="45">
        <v>3.28</v>
      </c>
      <c r="N34" s="45">
        <v>2.34</v>
      </c>
      <c r="O34" s="45">
        <v>1.38</v>
      </c>
      <c r="P34" s="45">
        <v>0.41</v>
      </c>
      <c r="Q34" s="45"/>
    </row>
    <row r="35" spans="1:17" x14ac:dyDescent="0.2">
      <c r="A35" s="44">
        <v>8</v>
      </c>
      <c r="B35" s="45">
        <v>12.32</v>
      </c>
      <c r="C35" s="45">
        <v>11.61</v>
      </c>
      <c r="D35" s="45">
        <v>10.88</v>
      </c>
      <c r="E35" s="45">
        <v>10.11</v>
      </c>
      <c r="F35" s="45">
        <v>9.31</v>
      </c>
      <c r="G35" s="45">
        <v>8.48</v>
      </c>
      <c r="H35" s="45">
        <v>7.64</v>
      </c>
      <c r="I35" s="45">
        <v>6.78</v>
      </c>
      <c r="J35" s="45">
        <v>5.91</v>
      </c>
      <c r="K35" s="45">
        <v>5.0199999999999996</v>
      </c>
      <c r="L35" s="45">
        <v>4.12</v>
      </c>
      <c r="M35" s="45">
        <v>3.2</v>
      </c>
      <c r="N35" s="45">
        <v>2.2599999999999998</v>
      </c>
      <c r="O35" s="45">
        <v>1.3</v>
      </c>
      <c r="P35" s="45">
        <v>0.33</v>
      </c>
      <c r="Q35" s="45"/>
    </row>
    <row r="36" spans="1:17" x14ac:dyDescent="0.2">
      <c r="A36" s="44">
        <v>9</v>
      </c>
      <c r="B36" s="45">
        <v>12.27</v>
      </c>
      <c r="C36" s="45">
        <v>11.55</v>
      </c>
      <c r="D36" s="45">
        <v>10.81</v>
      </c>
      <c r="E36" s="45">
        <v>10.039999999999999</v>
      </c>
      <c r="F36" s="45">
        <v>9.24</v>
      </c>
      <c r="G36" s="45">
        <v>8.41</v>
      </c>
      <c r="H36" s="45">
        <v>7.57</v>
      </c>
      <c r="I36" s="45">
        <v>6.71</v>
      </c>
      <c r="J36" s="45">
        <v>5.84</v>
      </c>
      <c r="K36" s="45">
        <v>4.95</v>
      </c>
      <c r="L36" s="45">
        <v>4.04</v>
      </c>
      <c r="M36" s="45">
        <v>3.12</v>
      </c>
      <c r="N36" s="45">
        <v>2.1800000000000002</v>
      </c>
      <c r="O36" s="45">
        <v>1.22</v>
      </c>
      <c r="P36" s="45">
        <v>0.25</v>
      </c>
      <c r="Q36" s="45"/>
    </row>
    <row r="37" spans="1:17" x14ac:dyDescent="0.2">
      <c r="A37" s="44">
        <v>10</v>
      </c>
      <c r="B37" s="45">
        <v>12.21</v>
      </c>
      <c r="C37" s="45">
        <v>11.49</v>
      </c>
      <c r="D37" s="45">
        <v>10.75</v>
      </c>
      <c r="E37" s="45">
        <v>9.98</v>
      </c>
      <c r="F37" s="45">
        <v>9.17</v>
      </c>
      <c r="G37" s="45">
        <v>8.34</v>
      </c>
      <c r="H37" s="45">
        <v>7.5</v>
      </c>
      <c r="I37" s="45">
        <v>6.64</v>
      </c>
      <c r="J37" s="45">
        <v>5.76</v>
      </c>
      <c r="K37" s="45">
        <v>4.87</v>
      </c>
      <c r="L37" s="45">
        <v>3.97</v>
      </c>
      <c r="M37" s="45">
        <v>3.04</v>
      </c>
      <c r="N37" s="45">
        <v>2.1</v>
      </c>
      <c r="O37" s="45">
        <v>1.1399999999999999</v>
      </c>
      <c r="P37" s="45">
        <v>0.16</v>
      </c>
      <c r="Q37" s="45"/>
    </row>
    <row r="38" spans="1:17" x14ac:dyDescent="0.2">
      <c r="A38" s="44">
        <v>11</v>
      </c>
      <c r="B38" s="45">
        <v>12.15</v>
      </c>
      <c r="C38" s="45">
        <v>11.43</v>
      </c>
      <c r="D38" s="45">
        <v>10.69</v>
      </c>
      <c r="E38" s="45">
        <v>9.91</v>
      </c>
      <c r="F38" s="45">
        <v>9.1</v>
      </c>
      <c r="G38" s="45">
        <v>8.27</v>
      </c>
      <c r="H38" s="45">
        <v>7.43</v>
      </c>
      <c r="I38" s="45">
        <v>6.57</v>
      </c>
      <c r="J38" s="45">
        <v>5.69</v>
      </c>
      <c r="K38" s="45">
        <v>4.8</v>
      </c>
      <c r="L38" s="45">
        <v>3.89</v>
      </c>
      <c r="M38" s="45">
        <v>2.97</v>
      </c>
      <c r="N38" s="45">
        <v>2.02</v>
      </c>
      <c r="O38" s="45">
        <v>1.06</v>
      </c>
      <c r="P38" s="45">
        <v>0.08</v>
      </c>
      <c r="Q38" s="45"/>
    </row>
  </sheetData>
  <sheetProtection algorithmName="SHA-512" hashValue="XajnsVisTZXeyzPXue4WhXYMx0COh0Ihsvba6y1/Xn8TWGNAnOpeZRkTYA/57MVCdy55fycp+bBMkFsLTYfxZw==" saltValue="tJ2rp3Rk0wfeoo5iTLjMRw==" spinCount="100000" sheet="1" objects="1" scenarios="1"/>
  <conditionalFormatting sqref="A6:A21">
    <cfRule type="expression" dxfId="359" priority="1" stopIfTrue="1">
      <formula>MOD(ROW(),2)=0</formula>
    </cfRule>
    <cfRule type="expression" dxfId="358" priority="2" stopIfTrue="1">
      <formula>MOD(ROW(),2)&lt;&gt;0</formula>
    </cfRule>
  </conditionalFormatting>
  <conditionalFormatting sqref="A26:A38">
    <cfRule type="expression" dxfId="357" priority="5" stopIfTrue="1">
      <formula>MOD(ROW(),2)=0</formula>
    </cfRule>
    <cfRule type="expression" dxfId="356" priority="6" stopIfTrue="1">
      <formula>MOD(ROW(),2)&lt;&gt;0</formula>
    </cfRule>
  </conditionalFormatting>
  <conditionalFormatting sqref="B6:M21">
    <cfRule type="expression" dxfId="355" priority="3" stopIfTrue="1">
      <formula>MOD(ROW(),2)=0</formula>
    </cfRule>
    <cfRule type="expression" dxfId="354" priority="4" stopIfTrue="1">
      <formula>MOD(ROW(),2)&lt;&gt;0</formula>
    </cfRule>
  </conditionalFormatting>
  <conditionalFormatting sqref="B26:Q38">
    <cfRule type="expression" dxfId="353" priority="7" stopIfTrue="1">
      <formula>MOD(ROW(),2)=0</formula>
    </cfRule>
    <cfRule type="expression" dxfId="352" priority="8" stopIfTrue="1">
      <formula>MOD(ROW(),2)&lt;&gt;0</formula>
    </cfRule>
  </conditionalFormatting>
  <pageMargins left="0.7" right="0.7" top="0.75" bottom="0.75" header="0.3" footer="0.3"/>
  <tableParts count="1">
    <tablePart r:id="rId1"/>
  </tableParts>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0A374-CAA8-4FF5-8B67-FAA6EF8F9217}">
  <sheetPr codeName="Sheet88"/>
  <dimension ref="A1:D86"/>
  <sheetViews>
    <sheetView showGridLines="0" workbookViewId="0">
      <selection activeCell="A6" sqref="A6"/>
    </sheetView>
  </sheetViews>
  <sheetFormatPr defaultRowHeight="12.75" x14ac:dyDescent="0.2"/>
  <cols>
    <col min="1" max="1" width="31.5703125" customWidth="1"/>
    <col min="2" max="4" width="22.5703125" customWidth="1"/>
  </cols>
  <sheetData>
    <row r="1" spans="1:4" s="1" customFormat="1" ht="20.25" x14ac:dyDescent="0.3">
      <c r="A1" s="2" t="s">
        <v>0</v>
      </c>
    </row>
    <row r="2" spans="1:4" s="1" customFormat="1" ht="15.75" x14ac:dyDescent="0.25">
      <c r="A2" s="30" t="s">
        <v>1</v>
      </c>
      <c r="B2" s="3" t="str">
        <f>wb_title</f>
        <v>PCSPS_EW - Consolidated Factor Spreadsheet</v>
      </c>
    </row>
    <row r="3" spans="1:4" s="1" customFormat="1" ht="15.75" x14ac:dyDescent="0.25">
      <c r="A3" s="30" t="s">
        <v>2</v>
      </c>
      <c r="B3" s="3" t="str">
        <f>TABLE_FACTOR_TYPE_1 &amp; " - x-" &amp; TABLE_SERIES_NUMBER_1</f>
        <v>Added pension - x-714</v>
      </c>
    </row>
    <row r="6" spans="1:4" x14ac:dyDescent="0.2">
      <c r="A6" s="41" t="s">
        <v>540</v>
      </c>
      <c r="B6" s="49" t="s">
        <v>541</v>
      </c>
      <c r="C6" s="49"/>
      <c r="D6" s="49"/>
    </row>
    <row r="7" spans="1:4" x14ac:dyDescent="0.2">
      <c r="A7" s="41" t="s">
        <v>542</v>
      </c>
      <c r="B7" s="49" t="s">
        <v>31</v>
      </c>
      <c r="C7" s="49"/>
      <c r="D7" s="49"/>
    </row>
    <row r="8" spans="1:4" x14ac:dyDescent="0.2">
      <c r="A8" s="41" t="s">
        <v>112</v>
      </c>
      <c r="B8" s="49" t="s">
        <v>125</v>
      </c>
      <c r="C8" s="49"/>
      <c r="D8" s="49"/>
    </row>
    <row r="9" spans="1:4" x14ac:dyDescent="0.2">
      <c r="A9" s="41" t="s">
        <v>113</v>
      </c>
      <c r="B9" s="49" t="s">
        <v>406</v>
      </c>
      <c r="C9" s="49"/>
      <c r="D9" s="49"/>
    </row>
    <row r="10" spans="1:4" x14ac:dyDescent="0.2">
      <c r="A10" s="41" t="s">
        <v>6</v>
      </c>
      <c r="B10" s="49" t="s">
        <v>407</v>
      </c>
      <c r="C10" s="49"/>
      <c r="D10" s="49"/>
    </row>
    <row r="11" spans="1:4" x14ac:dyDescent="0.2">
      <c r="A11" s="41" t="s">
        <v>114</v>
      </c>
      <c r="B11" s="49" t="s">
        <v>408</v>
      </c>
      <c r="C11" s="49"/>
      <c r="D11" s="49"/>
    </row>
    <row r="12" spans="1:4" x14ac:dyDescent="0.2">
      <c r="A12" s="41" t="s">
        <v>115</v>
      </c>
      <c r="B12" s="49" t="s">
        <v>129</v>
      </c>
      <c r="C12" s="49"/>
      <c r="D12" s="49"/>
    </row>
    <row r="13" spans="1:4" x14ac:dyDescent="0.2">
      <c r="A13" s="41" t="s">
        <v>543</v>
      </c>
      <c r="B13" s="49">
        <v>0</v>
      </c>
      <c r="C13" s="49"/>
      <c r="D13" s="49"/>
    </row>
    <row r="14" spans="1:4" x14ac:dyDescent="0.2">
      <c r="A14" s="41" t="s">
        <v>117</v>
      </c>
      <c r="B14" s="49">
        <v>714</v>
      </c>
      <c r="C14" s="49"/>
      <c r="D14" s="49"/>
    </row>
    <row r="15" spans="1:4" x14ac:dyDescent="0.2">
      <c r="A15" s="41" t="s">
        <v>544</v>
      </c>
      <c r="B15" s="49" t="s">
        <v>409</v>
      </c>
      <c r="C15" s="49"/>
      <c r="D15" s="49"/>
    </row>
    <row r="16" spans="1:4" x14ac:dyDescent="0.2">
      <c r="A16" s="41" t="s">
        <v>119</v>
      </c>
      <c r="B16" s="49" t="s">
        <v>410</v>
      </c>
      <c r="C16" s="49"/>
      <c r="D16" s="49"/>
    </row>
    <row r="17" spans="1:4" x14ac:dyDescent="0.2">
      <c r="A17" s="42" t="s">
        <v>545</v>
      </c>
      <c r="B17" s="49"/>
      <c r="C17" s="49"/>
      <c r="D17" s="49"/>
    </row>
    <row r="18" spans="1:4" x14ac:dyDescent="0.2">
      <c r="A18" s="41" t="s">
        <v>121</v>
      </c>
      <c r="B18" s="50">
        <v>45184</v>
      </c>
      <c r="C18" s="50"/>
      <c r="D18" s="50"/>
    </row>
    <row r="19" spans="1:4" x14ac:dyDescent="0.2">
      <c r="A19" s="41" t="s">
        <v>122</v>
      </c>
      <c r="B19" s="49"/>
      <c r="C19" s="49"/>
      <c r="D19" s="49"/>
    </row>
    <row r="20" spans="1:4" x14ac:dyDescent="0.2">
      <c r="A20" s="41" t="s">
        <v>123</v>
      </c>
      <c r="B20" s="49" t="s">
        <v>132</v>
      </c>
      <c r="C20" s="49"/>
      <c r="D20" s="49"/>
    </row>
    <row r="21" spans="1:4" x14ac:dyDescent="0.2">
      <c r="A21" s="41" t="s">
        <v>546</v>
      </c>
      <c r="B21" s="49" t="s">
        <v>46</v>
      </c>
      <c r="C21" s="49"/>
      <c r="D21" s="49"/>
    </row>
    <row r="23" spans="1:4" x14ac:dyDescent="0.2">
      <c r="A23" s="23" t="str">
        <f>HYPERLINK("#'Factor List'!A1", "Back to Factor List")</f>
        <v>Back to Factor List</v>
      </c>
      <c r="B23" s="23" t="str">
        <f>HYPERLINK("#'Assumptions'!A1", "Assumptions")</f>
        <v>Assumptions</v>
      </c>
    </row>
    <row r="26" spans="1:4" s="55" customFormat="1" ht="25.5" x14ac:dyDescent="0.2">
      <c r="A26" s="54" t="s">
        <v>174</v>
      </c>
      <c r="B26" s="54" t="s">
        <v>698</v>
      </c>
      <c r="C26" s="54" t="s">
        <v>699</v>
      </c>
      <c r="D26" s="54" t="s">
        <v>700</v>
      </c>
    </row>
    <row r="27" spans="1:4" x14ac:dyDescent="0.2">
      <c r="A27" s="44">
        <v>16</v>
      </c>
      <c r="B27" s="45">
        <v>3.54</v>
      </c>
      <c r="C27" s="45">
        <v>3.54</v>
      </c>
      <c r="D27" s="45">
        <v>3.84</v>
      </c>
    </row>
    <row r="28" spans="1:4" x14ac:dyDescent="0.2">
      <c r="A28" s="44">
        <v>17</v>
      </c>
      <c r="B28" s="45">
        <v>3.67</v>
      </c>
      <c r="C28" s="45">
        <v>3.67</v>
      </c>
      <c r="D28" s="45">
        <v>3.98</v>
      </c>
    </row>
    <row r="29" spans="1:4" x14ac:dyDescent="0.2">
      <c r="A29" s="44">
        <v>18</v>
      </c>
      <c r="B29" s="45">
        <v>3.79</v>
      </c>
      <c r="C29" s="45">
        <v>3.79</v>
      </c>
      <c r="D29" s="45">
        <v>4.13</v>
      </c>
    </row>
    <row r="30" spans="1:4" x14ac:dyDescent="0.2">
      <c r="A30" s="44">
        <v>19</v>
      </c>
      <c r="B30" s="45">
        <v>3.93</v>
      </c>
      <c r="C30" s="45">
        <v>3.93</v>
      </c>
      <c r="D30" s="45">
        <v>4.29</v>
      </c>
    </row>
    <row r="31" spans="1:4" x14ac:dyDescent="0.2">
      <c r="A31" s="44">
        <v>20</v>
      </c>
      <c r="B31" s="45">
        <v>4.0599999999999996</v>
      </c>
      <c r="C31" s="45">
        <v>4.0599999999999996</v>
      </c>
      <c r="D31" s="45">
        <v>4.43</v>
      </c>
    </row>
    <row r="32" spans="1:4" x14ac:dyDescent="0.2">
      <c r="A32" s="44">
        <v>21</v>
      </c>
      <c r="B32" s="45">
        <v>4.2</v>
      </c>
      <c r="C32" s="45">
        <v>4.2</v>
      </c>
      <c r="D32" s="45">
        <v>4.59</v>
      </c>
    </row>
    <row r="33" spans="1:4" x14ac:dyDescent="0.2">
      <c r="A33" s="44">
        <v>22</v>
      </c>
      <c r="B33" s="45">
        <v>4.3499999999999996</v>
      </c>
      <c r="C33" s="45">
        <v>4.3499999999999996</v>
      </c>
      <c r="D33" s="45">
        <v>4.75</v>
      </c>
    </row>
    <row r="34" spans="1:4" x14ac:dyDescent="0.2">
      <c r="A34" s="44">
        <v>23</v>
      </c>
      <c r="B34" s="45">
        <v>4.5</v>
      </c>
      <c r="C34" s="45">
        <v>4.5</v>
      </c>
      <c r="D34" s="45">
        <v>4.91</v>
      </c>
    </row>
    <row r="35" spans="1:4" x14ac:dyDescent="0.2">
      <c r="A35" s="44">
        <v>24</v>
      </c>
      <c r="B35" s="45">
        <v>4.66</v>
      </c>
      <c r="C35" s="45">
        <v>4.66</v>
      </c>
      <c r="D35" s="45">
        <v>5.08</v>
      </c>
    </row>
    <row r="36" spans="1:4" x14ac:dyDescent="0.2">
      <c r="A36" s="44">
        <v>25</v>
      </c>
      <c r="B36" s="45">
        <v>4.82</v>
      </c>
      <c r="C36" s="45">
        <v>4.82</v>
      </c>
      <c r="D36" s="45">
        <v>5.26</v>
      </c>
    </row>
    <row r="37" spans="1:4" x14ac:dyDescent="0.2">
      <c r="A37" s="44">
        <v>26</v>
      </c>
      <c r="B37" s="45">
        <v>4.9800000000000004</v>
      </c>
      <c r="C37" s="45">
        <v>4.9800000000000004</v>
      </c>
      <c r="D37" s="45">
        <v>5.44</v>
      </c>
    </row>
    <row r="38" spans="1:4" x14ac:dyDescent="0.2">
      <c r="A38" s="44">
        <v>27</v>
      </c>
      <c r="B38" s="45">
        <v>5.16</v>
      </c>
      <c r="C38" s="45">
        <v>5.16</v>
      </c>
      <c r="D38" s="45">
        <v>5.63</v>
      </c>
    </row>
    <row r="39" spans="1:4" x14ac:dyDescent="0.2">
      <c r="A39" s="44">
        <v>28</v>
      </c>
      <c r="B39" s="45">
        <v>5.34</v>
      </c>
      <c r="C39" s="45">
        <v>5.34</v>
      </c>
      <c r="D39" s="45">
        <v>5.83</v>
      </c>
    </row>
    <row r="40" spans="1:4" x14ac:dyDescent="0.2">
      <c r="A40" s="44">
        <v>29</v>
      </c>
      <c r="B40" s="45">
        <v>5.52</v>
      </c>
      <c r="C40" s="45">
        <v>5.52</v>
      </c>
      <c r="D40" s="45">
        <v>6.03</v>
      </c>
    </row>
    <row r="41" spans="1:4" x14ac:dyDescent="0.2">
      <c r="A41" s="44">
        <v>30</v>
      </c>
      <c r="B41" s="45">
        <v>5.71</v>
      </c>
      <c r="C41" s="45">
        <v>5.71</v>
      </c>
      <c r="D41" s="45">
        <v>6.24</v>
      </c>
    </row>
    <row r="42" spans="1:4" x14ac:dyDescent="0.2">
      <c r="A42" s="44">
        <v>31</v>
      </c>
      <c r="B42" s="45">
        <v>5.91</v>
      </c>
      <c r="C42" s="45">
        <v>5.91</v>
      </c>
      <c r="D42" s="45">
        <v>6.45</v>
      </c>
    </row>
    <row r="43" spans="1:4" x14ac:dyDescent="0.2">
      <c r="A43" s="44">
        <v>32</v>
      </c>
      <c r="B43" s="45">
        <v>6.11</v>
      </c>
      <c r="C43" s="45">
        <v>6.11</v>
      </c>
      <c r="D43" s="45">
        <v>6.68</v>
      </c>
    </row>
    <row r="44" spans="1:4" x14ac:dyDescent="0.2">
      <c r="A44" s="44">
        <v>33</v>
      </c>
      <c r="B44" s="45">
        <v>6.32</v>
      </c>
      <c r="C44" s="45">
        <v>6.32</v>
      </c>
      <c r="D44" s="45">
        <v>6.91</v>
      </c>
    </row>
    <row r="45" spans="1:4" x14ac:dyDescent="0.2">
      <c r="A45" s="44">
        <v>34</v>
      </c>
      <c r="B45" s="45">
        <v>6.54</v>
      </c>
      <c r="C45" s="45">
        <v>6.54</v>
      </c>
      <c r="D45" s="45">
        <v>7.14</v>
      </c>
    </row>
    <row r="46" spans="1:4" x14ac:dyDescent="0.2">
      <c r="A46" s="44">
        <v>35</v>
      </c>
      <c r="B46" s="45">
        <v>6.76</v>
      </c>
      <c r="C46" s="45">
        <v>6.76</v>
      </c>
      <c r="D46" s="45">
        <v>7.39</v>
      </c>
    </row>
    <row r="47" spans="1:4" x14ac:dyDescent="0.2">
      <c r="A47" s="44">
        <v>36</v>
      </c>
      <c r="B47" s="45">
        <v>6.99</v>
      </c>
      <c r="C47" s="45">
        <v>6.99</v>
      </c>
      <c r="D47" s="45">
        <v>7.64</v>
      </c>
    </row>
    <row r="48" spans="1:4" x14ac:dyDescent="0.2">
      <c r="A48" s="44">
        <v>37</v>
      </c>
      <c r="B48" s="45">
        <v>7.23</v>
      </c>
      <c r="C48" s="45">
        <v>7.23</v>
      </c>
      <c r="D48" s="45">
        <v>7.9</v>
      </c>
    </row>
    <row r="49" spans="1:4" x14ac:dyDescent="0.2">
      <c r="A49" s="44">
        <v>38</v>
      </c>
      <c r="B49" s="45">
        <v>7.48</v>
      </c>
      <c r="C49" s="45">
        <v>7.48</v>
      </c>
      <c r="D49" s="45">
        <v>8.17</v>
      </c>
    </row>
    <row r="50" spans="1:4" x14ac:dyDescent="0.2">
      <c r="A50" s="44">
        <v>39</v>
      </c>
      <c r="B50" s="45">
        <v>7.73</v>
      </c>
      <c r="C50" s="45">
        <v>7.73</v>
      </c>
      <c r="D50" s="45">
        <v>8.44</v>
      </c>
    </row>
    <row r="51" spans="1:4" x14ac:dyDescent="0.2">
      <c r="A51" s="44">
        <v>40</v>
      </c>
      <c r="B51" s="45">
        <v>8</v>
      </c>
      <c r="C51" s="45">
        <v>8</v>
      </c>
      <c r="D51" s="45">
        <v>8.73</v>
      </c>
    </row>
    <row r="52" spans="1:4" x14ac:dyDescent="0.2">
      <c r="A52" s="44">
        <v>41</v>
      </c>
      <c r="B52" s="45">
        <v>8.27</v>
      </c>
      <c r="C52" s="45">
        <v>8.27</v>
      </c>
      <c r="D52" s="45">
        <v>9.0299999999999994</v>
      </c>
    </row>
    <row r="53" spans="1:4" x14ac:dyDescent="0.2">
      <c r="A53" s="44">
        <v>42</v>
      </c>
      <c r="B53" s="45">
        <v>8.5500000000000007</v>
      </c>
      <c r="C53" s="45">
        <v>8.5500000000000007</v>
      </c>
      <c r="D53" s="45">
        <v>9.33</v>
      </c>
    </row>
    <row r="54" spans="1:4" x14ac:dyDescent="0.2">
      <c r="A54" s="44">
        <v>43</v>
      </c>
      <c r="B54" s="45">
        <v>8.84</v>
      </c>
      <c r="C54" s="45">
        <v>8.84</v>
      </c>
      <c r="D54" s="45">
        <v>9.65</v>
      </c>
    </row>
    <row r="55" spans="1:4" x14ac:dyDescent="0.2">
      <c r="A55" s="44">
        <v>44</v>
      </c>
      <c r="B55" s="45">
        <v>9.14</v>
      </c>
      <c r="C55" s="45">
        <v>9.14</v>
      </c>
      <c r="D55" s="45">
        <v>9.9700000000000006</v>
      </c>
    </row>
    <row r="56" spans="1:4" x14ac:dyDescent="0.2">
      <c r="A56" s="44">
        <v>45</v>
      </c>
      <c r="B56" s="45">
        <v>9.4499999999999993</v>
      </c>
      <c r="C56" s="45">
        <v>9.4499999999999993</v>
      </c>
      <c r="D56" s="45">
        <v>10.31</v>
      </c>
    </row>
    <row r="57" spans="1:4" x14ac:dyDescent="0.2">
      <c r="A57" s="44">
        <v>46</v>
      </c>
      <c r="B57" s="45">
        <v>9.77</v>
      </c>
      <c r="C57" s="45">
        <v>9.77</v>
      </c>
      <c r="D57" s="45">
        <v>10.66</v>
      </c>
    </row>
    <row r="58" spans="1:4" x14ac:dyDescent="0.2">
      <c r="A58" s="44">
        <v>47</v>
      </c>
      <c r="B58" s="45">
        <v>10.1</v>
      </c>
      <c r="C58" s="45">
        <v>10.1</v>
      </c>
      <c r="D58" s="45">
        <v>11.02</v>
      </c>
    </row>
    <row r="59" spans="1:4" x14ac:dyDescent="0.2">
      <c r="A59" s="44">
        <v>48</v>
      </c>
      <c r="B59" s="45">
        <v>10.44</v>
      </c>
      <c r="C59" s="45">
        <v>10.44</v>
      </c>
      <c r="D59" s="45">
        <v>11.39</v>
      </c>
    </row>
    <row r="60" spans="1:4" x14ac:dyDescent="0.2">
      <c r="A60" s="44">
        <v>49</v>
      </c>
      <c r="B60" s="45">
        <v>10.8</v>
      </c>
      <c r="C60" s="45">
        <v>10.8</v>
      </c>
      <c r="D60" s="45">
        <v>11.77</v>
      </c>
    </row>
    <row r="61" spans="1:4" x14ac:dyDescent="0.2">
      <c r="A61" s="44">
        <v>50</v>
      </c>
      <c r="B61" s="45">
        <v>11.16</v>
      </c>
      <c r="C61" s="45">
        <v>11.16</v>
      </c>
      <c r="D61" s="45">
        <v>12.16</v>
      </c>
    </row>
    <row r="62" spans="1:4" x14ac:dyDescent="0.2">
      <c r="A62" s="44">
        <v>51</v>
      </c>
      <c r="B62" s="45">
        <v>11.54</v>
      </c>
      <c r="C62" s="45">
        <v>11.54</v>
      </c>
      <c r="D62" s="45">
        <v>12.57</v>
      </c>
    </row>
    <row r="63" spans="1:4" x14ac:dyDescent="0.2">
      <c r="A63" s="44">
        <v>52</v>
      </c>
      <c r="B63" s="45">
        <v>11.93</v>
      </c>
      <c r="C63" s="45">
        <v>11.93</v>
      </c>
      <c r="D63" s="45">
        <v>12.99</v>
      </c>
    </row>
    <row r="64" spans="1:4" x14ac:dyDescent="0.2">
      <c r="A64" s="44">
        <v>53</v>
      </c>
      <c r="B64" s="45">
        <v>12.34</v>
      </c>
      <c r="C64" s="45">
        <v>12.34</v>
      </c>
      <c r="D64" s="45">
        <v>13.43</v>
      </c>
    </row>
    <row r="65" spans="1:4" x14ac:dyDescent="0.2">
      <c r="A65" s="44">
        <v>54</v>
      </c>
      <c r="B65" s="45">
        <v>12.76</v>
      </c>
      <c r="C65" s="45">
        <v>12.76</v>
      </c>
      <c r="D65" s="45">
        <v>13.88</v>
      </c>
    </row>
    <row r="66" spans="1:4" x14ac:dyDescent="0.2">
      <c r="A66" s="44">
        <v>55</v>
      </c>
      <c r="B66" s="45">
        <v>13.19</v>
      </c>
      <c r="C66" s="45">
        <v>13.19</v>
      </c>
      <c r="D66" s="45">
        <v>14.35</v>
      </c>
    </row>
    <row r="67" spans="1:4" x14ac:dyDescent="0.2">
      <c r="A67" s="44">
        <v>56</v>
      </c>
      <c r="B67" s="45">
        <v>13.65</v>
      </c>
      <c r="C67" s="45">
        <v>13.65</v>
      </c>
      <c r="D67" s="45">
        <v>14.83</v>
      </c>
    </row>
    <row r="68" spans="1:4" x14ac:dyDescent="0.2">
      <c r="A68" s="44">
        <v>57</v>
      </c>
      <c r="B68" s="45">
        <v>14.12</v>
      </c>
      <c r="C68" s="45">
        <v>14.12</v>
      </c>
      <c r="D68" s="45">
        <v>15.34</v>
      </c>
    </row>
    <row r="69" spans="1:4" x14ac:dyDescent="0.2">
      <c r="A69" s="44">
        <v>58</v>
      </c>
      <c r="B69" s="45">
        <v>14.61</v>
      </c>
      <c r="C69" s="45">
        <v>14.61</v>
      </c>
      <c r="D69" s="45">
        <v>15.86</v>
      </c>
    </row>
    <row r="70" spans="1:4" x14ac:dyDescent="0.2">
      <c r="A70" s="44">
        <v>59</v>
      </c>
      <c r="B70" s="45">
        <v>15.12</v>
      </c>
      <c r="C70" s="45">
        <v>15.12</v>
      </c>
      <c r="D70" s="45">
        <v>16.399999999999999</v>
      </c>
    </row>
    <row r="71" spans="1:4" x14ac:dyDescent="0.2">
      <c r="A71" s="44">
        <v>60</v>
      </c>
      <c r="B71" s="45">
        <v>15.66</v>
      </c>
      <c r="C71" s="45">
        <v>15.66</v>
      </c>
      <c r="D71" s="45">
        <v>16.97</v>
      </c>
    </row>
    <row r="72" spans="1:4" x14ac:dyDescent="0.2">
      <c r="A72" s="44">
        <v>61</v>
      </c>
      <c r="B72" s="45">
        <v>16.22</v>
      </c>
      <c r="C72" s="45">
        <v>16.22</v>
      </c>
      <c r="D72" s="45">
        <v>17.57</v>
      </c>
    </row>
    <row r="73" spans="1:4" x14ac:dyDescent="0.2">
      <c r="A73" s="44">
        <v>62</v>
      </c>
      <c r="B73" s="45">
        <v>16.809999999999999</v>
      </c>
      <c r="C73" s="45">
        <v>16.809999999999999</v>
      </c>
      <c r="D73" s="45">
        <v>18.190000000000001</v>
      </c>
    </row>
    <row r="74" spans="1:4" x14ac:dyDescent="0.2">
      <c r="A74" s="44">
        <v>63</v>
      </c>
      <c r="B74" s="45">
        <v>17.440000000000001</v>
      </c>
      <c r="C74" s="45">
        <v>17.440000000000001</v>
      </c>
      <c r="D74" s="45">
        <v>18.84</v>
      </c>
    </row>
    <row r="75" spans="1:4" x14ac:dyDescent="0.2">
      <c r="A75" s="44">
        <v>64</v>
      </c>
      <c r="B75" s="45">
        <v>18.09</v>
      </c>
      <c r="C75" s="45">
        <v>18.09</v>
      </c>
      <c r="D75" s="45">
        <v>19.53</v>
      </c>
    </row>
    <row r="76" spans="1:4" x14ac:dyDescent="0.2">
      <c r="A76" s="44">
        <v>65</v>
      </c>
      <c r="B76" s="45">
        <v>18.12</v>
      </c>
      <c r="C76" s="45">
        <v>18.12</v>
      </c>
      <c r="D76" s="45">
        <v>19.579999999999998</v>
      </c>
    </row>
    <row r="77" spans="1:4" x14ac:dyDescent="0.2">
      <c r="A77" s="44">
        <v>66</v>
      </c>
      <c r="B77" s="45">
        <v>17.5</v>
      </c>
      <c r="C77" s="45">
        <v>17.5</v>
      </c>
      <c r="D77" s="45">
        <v>18.95</v>
      </c>
    </row>
    <row r="78" spans="1:4" x14ac:dyDescent="0.2">
      <c r="A78" s="44">
        <v>67</v>
      </c>
      <c r="B78" s="45">
        <v>16.87</v>
      </c>
      <c r="C78" s="45">
        <v>16.87</v>
      </c>
      <c r="D78" s="45">
        <v>18.32</v>
      </c>
    </row>
    <row r="79" spans="1:4" x14ac:dyDescent="0.2">
      <c r="A79" s="44">
        <v>68</v>
      </c>
      <c r="B79" s="45">
        <v>16.239999999999998</v>
      </c>
      <c r="C79" s="45">
        <v>16.239999999999998</v>
      </c>
      <c r="D79" s="45">
        <v>17.690000000000001</v>
      </c>
    </row>
    <row r="80" spans="1:4" x14ac:dyDescent="0.2">
      <c r="A80" s="44">
        <v>69</v>
      </c>
      <c r="B80" s="45">
        <v>15.61</v>
      </c>
      <c r="C80" s="45">
        <v>15.61</v>
      </c>
      <c r="D80" s="45">
        <v>17.059999999999999</v>
      </c>
    </row>
    <row r="81" spans="1:4" x14ac:dyDescent="0.2">
      <c r="A81" s="44">
        <v>70</v>
      </c>
      <c r="B81" s="45">
        <v>14.99</v>
      </c>
      <c r="C81" s="45">
        <v>14.99</v>
      </c>
      <c r="D81" s="45">
        <v>16.43</v>
      </c>
    </row>
    <row r="82" spans="1:4" x14ac:dyDescent="0.2">
      <c r="A82" s="44">
        <v>71</v>
      </c>
      <c r="B82" s="45">
        <v>14.37</v>
      </c>
      <c r="C82" s="45">
        <v>14.37</v>
      </c>
      <c r="D82" s="45">
        <v>15.8</v>
      </c>
    </row>
    <row r="83" spans="1:4" x14ac:dyDescent="0.2">
      <c r="A83" s="44">
        <v>72</v>
      </c>
      <c r="B83" s="45">
        <v>13.76</v>
      </c>
      <c r="C83" s="45">
        <v>13.76</v>
      </c>
      <c r="D83" s="45">
        <v>15.18</v>
      </c>
    </row>
    <row r="84" spans="1:4" x14ac:dyDescent="0.2">
      <c r="A84" s="44">
        <v>73</v>
      </c>
      <c r="B84" s="45">
        <v>13.15</v>
      </c>
      <c r="C84" s="45">
        <v>13.15</v>
      </c>
      <c r="D84" s="45">
        <v>14.56</v>
      </c>
    </row>
    <row r="85" spans="1:4" x14ac:dyDescent="0.2">
      <c r="A85" s="44">
        <v>74</v>
      </c>
      <c r="B85" s="45">
        <v>12.56</v>
      </c>
      <c r="C85" s="45">
        <v>12.56</v>
      </c>
      <c r="D85" s="45">
        <v>13.95</v>
      </c>
    </row>
    <row r="86" spans="1:4" x14ac:dyDescent="0.2">
      <c r="A86" s="44">
        <v>75</v>
      </c>
      <c r="B86" s="45">
        <v>12.26</v>
      </c>
      <c r="C86" s="45">
        <v>12.26</v>
      </c>
      <c r="D86" s="45">
        <v>13.65</v>
      </c>
    </row>
  </sheetData>
  <sheetProtection algorithmName="SHA-512" hashValue="7q515baVXoVUODZL8/juGUAWhEsHCRVDkA+CBrjQvEDite6thQik6XS9jnaEGONEhuZpNM9lBd0kk8RLsuG3Jw==" saltValue="ISVMH0OCe0yB1nDFvH8Rjw==" spinCount="100000" sheet="1" objects="1" scenarios="1"/>
  <conditionalFormatting sqref="A6:A21">
    <cfRule type="expression" dxfId="351" priority="1" stopIfTrue="1">
      <formula>MOD(ROW(),2)=0</formula>
    </cfRule>
    <cfRule type="expression" dxfId="350" priority="2" stopIfTrue="1">
      <formula>MOD(ROW(),2)&lt;&gt;0</formula>
    </cfRule>
  </conditionalFormatting>
  <conditionalFormatting sqref="A26:A86">
    <cfRule type="expression" dxfId="349" priority="5" stopIfTrue="1">
      <formula>MOD(ROW(),2)=0</formula>
    </cfRule>
    <cfRule type="expression" dxfId="348" priority="6" stopIfTrue="1">
      <formula>MOD(ROW(),2)&lt;&gt;0</formula>
    </cfRule>
  </conditionalFormatting>
  <conditionalFormatting sqref="B6:D21">
    <cfRule type="expression" dxfId="347" priority="3" stopIfTrue="1">
      <formula>MOD(ROW(),2)=0</formula>
    </cfRule>
    <cfRule type="expression" dxfId="346" priority="4" stopIfTrue="1">
      <formula>MOD(ROW(),2)&lt;&gt;0</formula>
    </cfRule>
  </conditionalFormatting>
  <conditionalFormatting sqref="B26:D86">
    <cfRule type="expression" dxfId="345" priority="7" stopIfTrue="1">
      <formula>MOD(ROW(),2)=0</formula>
    </cfRule>
    <cfRule type="expression" dxfId="344" priority="8" stopIfTrue="1">
      <formula>MOD(ROW(),2)&lt;&gt;0</formula>
    </cfRule>
  </conditionalFormatting>
  <pageMargins left="0.7" right="0.7" top="0.75" bottom="0.75" header="0.3" footer="0.3"/>
  <tableParts count="1">
    <tablePart r:id="rId1"/>
  </tablePart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73AF0-83F9-4FCF-B307-47BF11656F52}">
  <sheetPr codeName="Sheet89"/>
  <dimension ref="A1:D86"/>
  <sheetViews>
    <sheetView showGridLines="0" workbookViewId="0">
      <selection activeCell="A6" sqref="A6"/>
    </sheetView>
  </sheetViews>
  <sheetFormatPr defaultRowHeight="12.75" x14ac:dyDescent="0.2"/>
  <cols>
    <col min="1" max="1" width="31.5703125" customWidth="1"/>
    <col min="2" max="4" width="22.5703125" customWidth="1"/>
  </cols>
  <sheetData>
    <row r="1" spans="1:4" s="1" customFormat="1" ht="20.25" x14ac:dyDescent="0.3">
      <c r="A1" s="2" t="s">
        <v>0</v>
      </c>
    </row>
    <row r="2" spans="1:4" s="1" customFormat="1" ht="15.75" x14ac:dyDescent="0.25">
      <c r="A2" s="30" t="s">
        <v>1</v>
      </c>
      <c r="B2" s="3" t="str">
        <f>wb_title</f>
        <v>PCSPS_EW - Consolidated Factor Spreadsheet</v>
      </c>
    </row>
    <row r="3" spans="1:4" s="1" customFormat="1" ht="15.75" x14ac:dyDescent="0.25">
      <c r="A3" s="30" t="s">
        <v>2</v>
      </c>
      <c r="B3" s="3" t="str">
        <f>TABLE_FACTOR_TYPE_1 &amp; " - x-" &amp; TABLE_SERIES_NUMBER_1</f>
        <v>Added pension - x-715</v>
      </c>
    </row>
    <row r="6" spans="1:4" x14ac:dyDescent="0.2">
      <c r="A6" s="41" t="s">
        <v>540</v>
      </c>
      <c r="B6" s="49" t="s">
        <v>541</v>
      </c>
      <c r="C6" s="49"/>
      <c r="D6" s="49"/>
    </row>
    <row r="7" spans="1:4" x14ac:dyDescent="0.2">
      <c r="A7" s="41" t="s">
        <v>542</v>
      </c>
      <c r="B7" s="49" t="s">
        <v>31</v>
      </c>
      <c r="C7" s="49"/>
      <c r="D7" s="49"/>
    </row>
    <row r="8" spans="1:4" x14ac:dyDescent="0.2">
      <c r="A8" s="41" t="s">
        <v>112</v>
      </c>
      <c r="B8" s="49" t="s">
        <v>125</v>
      </c>
      <c r="C8" s="49"/>
      <c r="D8" s="49"/>
    </row>
    <row r="9" spans="1:4" x14ac:dyDescent="0.2">
      <c r="A9" s="41" t="s">
        <v>113</v>
      </c>
      <c r="B9" s="49" t="s">
        <v>406</v>
      </c>
      <c r="C9" s="49"/>
      <c r="D9" s="49"/>
    </row>
    <row r="10" spans="1:4" x14ac:dyDescent="0.2">
      <c r="A10" s="41" t="s">
        <v>6</v>
      </c>
      <c r="B10" s="49" t="s">
        <v>411</v>
      </c>
      <c r="C10" s="49"/>
      <c r="D10" s="49"/>
    </row>
    <row r="11" spans="1:4" x14ac:dyDescent="0.2">
      <c r="A11" s="41" t="s">
        <v>114</v>
      </c>
      <c r="B11" s="49" t="s">
        <v>408</v>
      </c>
      <c r="C11" s="49"/>
      <c r="D11" s="49"/>
    </row>
    <row r="12" spans="1:4" x14ac:dyDescent="0.2">
      <c r="A12" s="41" t="s">
        <v>115</v>
      </c>
      <c r="B12" s="49" t="s">
        <v>129</v>
      </c>
      <c r="C12" s="49"/>
      <c r="D12" s="49"/>
    </row>
    <row r="13" spans="1:4" x14ac:dyDescent="0.2">
      <c r="A13" s="41" t="s">
        <v>543</v>
      </c>
      <c r="B13" s="49">
        <v>0</v>
      </c>
      <c r="C13" s="49"/>
      <c r="D13" s="49"/>
    </row>
    <row r="14" spans="1:4" x14ac:dyDescent="0.2">
      <c r="A14" s="41" t="s">
        <v>117</v>
      </c>
      <c r="B14" s="49">
        <v>715</v>
      </c>
      <c r="C14" s="49"/>
      <c r="D14" s="49"/>
    </row>
    <row r="15" spans="1:4" x14ac:dyDescent="0.2">
      <c r="A15" s="41" t="s">
        <v>544</v>
      </c>
      <c r="B15" s="49" t="s">
        <v>412</v>
      </c>
      <c r="C15" s="49"/>
      <c r="D15" s="49"/>
    </row>
    <row r="16" spans="1:4" x14ac:dyDescent="0.2">
      <c r="A16" s="41" t="s">
        <v>119</v>
      </c>
      <c r="B16" s="49" t="s">
        <v>413</v>
      </c>
      <c r="C16" s="49"/>
      <c r="D16" s="49"/>
    </row>
    <row r="17" spans="1:4" x14ac:dyDescent="0.2">
      <c r="A17" s="42" t="s">
        <v>545</v>
      </c>
      <c r="B17" s="49"/>
      <c r="C17" s="49"/>
      <c r="D17" s="49"/>
    </row>
    <row r="18" spans="1:4" x14ac:dyDescent="0.2">
      <c r="A18" s="41" t="s">
        <v>121</v>
      </c>
      <c r="B18" s="50">
        <v>45184</v>
      </c>
      <c r="C18" s="50"/>
      <c r="D18" s="50"/>
    </row>
    <row r="19" spans="1:4" x14ac:dyDescent="0.2">
      <c r="A19" s="41" t="s">
        <v>122</v>
      </c>
      <c r="B19" s="49"/>
      <c r="C19" s="49"/>
      <c r="D19" s="49"/>
    </row>
    <row r="20" spans="1:4" x14ac:dyDescent="0.2">
      <c r="A20" s="41" t="s">
        <v>123</v>
      </c>
      <c r="B20" s="49" t="s">
        <v>132</v>
      </c>
      <c r="C20" s="49"/>
      <c r="D20" s="49"/>
    </row>
    <row r="21" spans="1:4" x14ac:dyDescent="0.2">
      <c r="A21" s="41" t="s">
        <v>546</v>
      </c>
      <c r="B21" s="49" t="s">
        <v>46</v>
      </c>
      <c r="C21" s="49"/>
      <c r="D21" s="49"/>
    </row>
    <row r="23" spans="1:4" x14ac:dyDescent="0.2">
      <c r="A23" s="23" t="str">
        <f>HYPERLINK("#'Factor List'!A1", "Back to Factor List")</f>
        <v>Back to Factor List</v>
      </c>
      <c r="B23" s="23" t="str">
        <f>HYPERLINK("#'Assumptions'!A1", "Assumptions")</f>
        <v>Assumptions</v>
      </c>
    </row>
    <row r="26" spans="1:4" s="55" customFormat="1" ht="25.5" x14ac:dyDescent="0.2">
      <c r="A26" s="54" t="s">
        <v>174</v>
      </c>
      <c r="B26" s="54" t="s">
        <v>698</v>
      </c>
      <c r="C26" s="54" t="s">
        <v>699</v>
      </c>
      <c r="D26" s="54" t="s">
        <v>700</v>
      </c>
    </row>
    <row r="27" spans="1:4" x14ac:dyDescent="0.2">
      <c r="A27" s="44">
        <v>16</v>
      </c>
      <c r="B27" s="45">
        <v>3.33</v>
      </c>
      <c r="C27" s="45">
        <v>3.33</v>
      </c>
      <c r="D27" s="45">
        <v>3.62</v>
      </c>
    </row>
    <row r="28" spans="1:4" x14ac:dyDescent="0.2">
      <c r="A28" s="44">
        <v>17</v>
      </c>
      <c r="B28" s="45">
        <v>3.45</v>
      </c>
      <c r="C28" s="45">
        <v>3.45</v>
      </c>
      <c r="D28" s="45">
        <v>3.75</v>
      </c>
    </row>
    <row r="29" spans="1:4" x14ac:dyDescent="0.2">
      <c r="A29" s="44">
        <v>18</v>
      </c>
      <c r="B29" s="45">
        <v>3.56</v>
      </c>
      <c r="C29" s="45">
        <v>3.56</v>
      </c>
      <c r="D29" s="45">
        <v>3.9</v>
      </c>
    </row>
    <row r="30" spans="1:4" x14ac:dyDescent="0.2">
      <c r="A30" s="44">
        <v>19</v>
      </c>
      <c r="B30" s="45">
        <v>3.69</v>
      </c>
      <c r="C30" s="45">
        <v>3.69</v>
      </c>
      <c r="D30" s="45">
        <v>4.04</v>
      </c>
    </row>
    <row r="31" spans="1:4" x14ac:dyDescent="0.2">
      <c r="A31" s="44">
        <v>20</v>
      </c>
      <c r="B31" s="45">
        <v>3.82</v>
      </c>
      <c r="C31" s="45">
        <v>3.82</v>
      </c>
      <c r="D31" s="45">
        <v>4.18</v>
      </c>
    </row>
    <row r="32" spans="1:4" x14ac:dyDescent="0.2">
      <c r="A32" s="44">
        <v>21</v>
      </c>
      <c r="B32" s="45">
        <v>3.95</v>
      </c>
      <c r="C32" s="45">
        <v>3.95</v>
      </c>
      <c r="D32" s="45">
        <v>4.33</v>
      </c>
    </row>
    <row r="33" spans="1:4" x14ac:dyDescent="0.2">
      <c r="A33" s="44">
        <v>22</v>
      </c>
      <c r="B33" s="45">
        <v>4.08</v>
      </c>
      <c r="C33" s="45">
        <v>4.08</v>
      </c>
      <c r="D33" s="45">
        <v>4.4800000000000004</v>
      </c>
    </row>
    <row r="34" spans="1:4" x14ac:dyDescent="0.2">
      <c r="A34" s="44">
        <v>23</v>
      </c>
      <c r="B34" s="45">
        <v>4.2300000000000004</v>
      </c>
      <c r="C34" s="45">
        <v>4.2300000000000004</v>
      </c>
      <c r="D34" s="45">
        <v>4.63</v>
      </c>
    </row>
    <row r="35" spans="1:4" x14ac:dyDescent="0.2">
      <c r="A35" s="44">
        <v>24</v>
      </c>
      <c r="B35" s="45">
        <v>4.37</v>
      </c>
      <c r="C35" s="45">
        <v>4.37</v>
      </c>
      <c r="D35" s="45">
        <v>4.79</v>
      </c>
    </row>
    <row r="36" spans="1:4" x14ac:dyDescent="0.2">
      <c r="A36" s="44">
        <v>25</v>
      </c>
      <c r="B36" s="45">
        <v>4.5199999999999996</v>
      </c>
      <c r="C36" s="45">
        <v>4.5199999999999996</v>
      </c>
      <c r="D36" s="45">
        <v>4.96</v>
      </c>
    </row>
    <row r="37" spans="1:4" x14ac:dyDescent="0.2">
      <c r="A37" s="44">
        <v>26</v>
      </c>
      <c r="B37" s="45">
        <v>4.68</v>
      </c>
      <c r="C37" s="45">
        <v>4.68</v>
      </c>
      <c r="D37" s="45">
        <v>5.13</v>
      </c>
    </row>
    <row r="38" spans="1:4" x14ac:dyDescent="0.2">
      <c r="A38" s="44">
        <v>27</v>
      </c>
      <c r="B38" s="45">
        <v>4.84</v>
      </c>
      <c r="C38" s="45">
        <v>4.84</v>
      </c>
      <c r="D38" s="45">
        <v>5.31</v>
      </c>
    </row>
    <row r="39" spans="1:4" x14ac:dyDescent="0.2">
      <c r="A39" s="44">
        <v>28</v>
      </c>
      <c r="B39" s="45">
        <v>5.01</v>
      </c>
      <c r="C39" s="45">
        <v>5.01</v>
      </c>
      <c r="D39" s="45">
        <v>5.49</v>
      </c>
    </row>
    <row r="40" spans="1:4" x14ac:dyDescent="0.2">
      <c r="A40" s="44">
        <v>29</v>
      </c>
      <c r="B40" s="45">
        <v>5.18</v>
      </c>
      <c r="C40" s="45">
        <v>5.18</v>
      </c>
      <c r="D40" s="45">
        <v>5.68</v>
      </c>
    </row>
    <row r="41" spans="1:4" x14ac:dyDescent="0.2">
      <c r="A41" s="44">
        <v>30</v>
      </c>
      <c r="B41" s="45">
        <v>5.36</v>
      </c>
      <c r="C41" s="45">
        <v>5.36</v>
      </c>
      <c r="D41" s="45">
        <v>5.88</v>
      </c>
    </row>
    <row r="42" spans="1:4" x14ac:dyDescent="0.2">
      <c r="A42" s="44">
        <v>31</v>
      </c>
      <c r="B42" s="45">
        <v>5.55</v>
      </c>
      <c r="C42" s="45">
        <v>5.55</v>
      </c>
      <c r="D42" s="45">
        <v>6.08</v>
      </c>
    </row>
    <row r="43" spans="1:4" x14ac:dyDescent="0.2">
      <c r="A43" s="44">
        <v>32</v>
      </c>
      <c r="B43" s="45">
        <v>5.74</v>
      </c>
      <c r="C43" s="45">
        <v>5.74</v>
      </c>
      <c r="D43" s="45">
        <v>6.29</v>
      </c>
    </row>
    <row r="44" spans="1:4" x14ac:dyDescent="0.2">
      <c r="A44" s="44">
        <v>33</v>
      </c>
      <c r="B44" s="45">
        <v>5.93</v>
      </c>
      <c r="C44" s="45">
        <v>5.93</v>
      </c>
      <c r="D44" s="45">
        <v>6.5</v>
      </c>
    </row>
    <row r="45" spans="1:4" x14ac:dyDescent="0.2">
      <c r="A45" s="44">
        <v>34</v>
      </c>
      <c r="B45" s="45">
        <v>6.14</v>
      </c>
      <c r="C45" s="45">
        <v>6.14</v>
      </c>
      <c r="D45" s="45">
        <v>6.73</v>
      </c>
    </row>
    <row r="46" spans="1:4" x14ac:dyDescent="0.2">
      <c r="A46" s="44">
        <v>35</v>
      </c>
      <c r="B46" s="45">
        <v>6.34</v>
      </c>
      <c r="C46" s="45">
        <v>6.34</v>
      </c>
      <c r="D46" s="45">
        <v>6.96</v>
      </c>
    </row>
    <row r="47" spans="1:4" x14ac:dyDescent="0.2">
      <c r="A47" s="44">
        <v>36</v>
      </c>
      <c r="B47" s="45">
        <v>6.56</v>
      </c>
      <c r="C47" s="45">
        <v>6.56</v>
      </c>
      <c r="D47" s="45">
        <v>7.19</v>
      </c>
    </row>
    <row r="48" spans="1:4" x14ac:dyDescent="0.2">
      <c r="A48" s="44">
        <v>37</v>
      </c>
      <c r="B48" s="45">
        <v>6.78</v>
      </c>
      <c r="C48" s="45">
        <v>6.78</v>
      </c>
      <c r="D48" s="45">
        <v>7.44</v>
      </c>
    </row>
    <row r="49" spans="1:4" x14ac:dyDescent="0.2">
      <c r="A49" s="44">
        <v>38</v>
      </c>
      <c r="B49" s="45">
        <v>7.01</v>
      </c>
      <c r="C49" s="45">
        <v>7.01</v>
      </c>
      <c r="D49" s="45">
        <v>7.69</v>
      </c>
    </row>
    <row r="50" spans="1:4" x14ac:dyDescent="0.2">
      <c r="A50" s="44">
        <v>39</v>
      </c>
      <c r="B50" s="45">
        <v>7.25</v>
      </c>
      <c r="C50" s="45">
        <v>7.25</v>
      </c>
      <c r="D50" s="45">
        <v>7.95</v>
      </c>
    </row>
    <row r="51" spans="1:4" x14ac:dyDescent="0.2">
      <c r="A51" s="44">
        <v>40</v>
      </c>
      <c r="B51" s="45">
        <v>7.5</v>
      </c>
      <c r="C51" s="45">
        <v>7.5</v>
      </c>
      <c r="D51" s="45">
        <v>8.2200000000000006</v>
      </c>
    </row>
    <row r="52" spans="1:4" x14ac:dyDescent="0.2">
      <c r="A52" s="44">
        <v>41</v>
      </c>
      <c r="B52" s="45">
        <v>7.75</v>
      </c>
      <c r="C52" s="45">
        <v>7.75</v>
      </c>
      <c r="D52" s="45">
        <v>8.49</v>
      </c>
    </row>
    <row r="53" spans="1:4" x14ac:dyDescent="0.2">
      <c r="A53" s="44">
        <v>42</v>
      </c>
      <c r="B53" s="45">
        <v>8.01</v>
      </c>
      <c r="C53" s="45">
        <v>8.01</v>
      </c>
      <c r="D53" s="45">
        <v>8.7799999999999994</v>
      </c>
    </row>
    <row r="54" spans="1:4" x14ac:dyDescent="0.2">
      <c r="A54" s="44">
        <v>43</v>
      </c>
      <c r="B54" s="45">
        <v>8.2799999999999994</v>
      </c>
      <c r="C54" s="45">
        <v>8.2799999999999994</v>
      </c>
      <c r="D54" s="45">
        <v>9.08</v>
      </c>
    </row>
    <row r="55" spans="1:4" x14ac:dyDescent="0.2">
      <c r="A55" s="44">
        <v>44</v>
      </c>
      <c r="B55" s="45">
        <v>8.56</v>
      </c>
      <c r="C55" s="45">
        <v>8.56</v>
      </c>
      <c r="D55" s="45">
        <v>9.3800000000000008</v>
      </c>
    </row>
    <row r="56" spans="1:4" x14ac:dyDescent="0.2">
      <c r="A56" s="44">
        <v>45</v>
      </c>
      <c r="B56" s="45">
        <v>8.85</v>
      </c>
      <c r="C56" s="45">
        <v>8.85</v>
      </c>
      <c r="D56" s="45">
        <v>9.6999999999999993</v>
      </c>
    </row>
    <row r="57" spans="1:4" x14ac:dyDescent="0.2">
      <c r="A57" s="44">
        <v>46</v>
      </c>
      <c r="B57" s="45">
        <v>9.15</v>
      </c>
      <c r="C57" s="45">
        <v>9.15</v>
      </c>
      <c r="D57" s="45">
        <v>10.02</v>
      </c>
    </row>
    <row r="58" spans="1:4" x14ac:dyDescent="0.2">
      <c r="A58" s="44">
        <v>47</v>
      </c>
      <c r="B58" s="45">
        <v>9.4600000000000009</v>
      </c>
      <c r="C58" s="45">
        <v>9.4600000000000009</v>
      </c>
      <c r="D58" s="45">
        <v>10.36</v>
      </c>
    </row>
    <row r="59" spans="1:4" x14ac:dyDescent="0.2">
      <c r="A59" s="44">
        <v>48</v>
      </c>
      <c r="B59" s="45">
        <v>9.7799999999999994</v>
      </c>
      <c r="C59" s="45">
        <v>9.7799999999999994</v>
      </c>
      <c r="D59" s="45">
        <v>10.7</v>
      </c>
    </row>
    <row r="60" spans="1:4" x14ac:dyDescent="0.2">
      <c r="A60" s="44">
        <v>49</v>
      </c>
      <c r="B60" s="45">
        <v>10.1</v>
      </c>
      <c r="C60" s="45">
        <v>10.1</v>
      </c>
      <c r="D60" s="45">
        <v>11.06</v>
      </c>
    </row>
    <row r="61" spans="1:4" x14ac:dyDescent="0.2">
      <c r="A61" s="44">
        <v>50</v>
      </c>
      <c r="B61" s="45">
        <v>10.44</v>
      </c>
      <c r="C61" s="45">
        <v>10.44</v>
      </c>
      <c r="D61" s="45">
        <v>11.43</v>
      </c>
    </row>
    <row r="62" spans="1:4" x14ac:dyDescent="0.2">
      <c r="A62" s="44">
        <v>51</v>
      </c>
      <c r="B62" s="45">
        <v>10.8</v>
      </c>
      <c r="C62" s="45">
        <v>10.8</v>
      </c>
      <c r="D62" s="45">
        <v>11.81</v>
      </c>
    </row>
    <row r="63" spans="1:4" x14ac:dyDescent="0.2">
      <c r="A63" s="44">
        <v>52</v>
      </c>
      <c r="B63" s="45">
        <v>11.16</v>
      </c>
      <c r="C63" s="45">
        <v>11.16</v>
      </c>
      <c r="D63" s="45">
        <v>12.2</v>
      </c>
    </row>
    <row r="64" spans="1:4" x14ac:dyDescent="0.2">
      <c r="A64" s="44">
        <v>53</v>
      </c>
      <c r="B64" s="45">
        <v>11.53</v>
      </c>
      <c r="C64" s="45">
        <v>11.53</v>
      </c>
      <c r="D64" s="45">
        <v>12.61</v>
      </c>
    </row>
    <row r="65" spans="1:4" x14ac:dyDescent="0.2">
      <c r="A65" s="44">
        <v>54</v>
      </c>
      <c r="B65" s="45">
        <v>11.92</v>
      </c>
      <c r="C65" s="45">
        <v>11.92</v>
      </c>
      <c r="D65" s="45">
        <v>13.03</v>
      </c>
    </row>
    <row r="66" spans="1:4" x14ac:dyDescent="0.2">
      <c r="A66" s="44">
        <v>55</v>
      </c>
      <c r="B66" s="45">
        <v>12.33</v>
      </c>
      <c r="C66" s="45">
        <v>12.33</v>
      </c>
      <c r="D66" s="45">
        <v>13.46</v>
      </c>
    </row>
    <row r="67" spans="1:4" x14ac:dyDescent="0.2">
      <c r="A67" s="44">
        <v>56</v>
      </c>
      <c r="B67" s="45">
        <v>12.75</v>
      </c>
      <c r="C67" s="45">
        <v>12.75</v>
      </c>
      <c r="D67" s="45">
        <v>13.91</v>
      </c>
    </row>
    <row r="68" spans="1:4" x14ac:dyDescent="0.2">
      <c r="A68" s="44">
        <v>57</v>
      </c>
      <c r="B68" s="45">
        <v>13.18</v>
      </c>
      <c r="C68" s="45">
        <v>13.18</v>
      </c>
      <c r="D68" s="45">
        <v>14.38</v>
      </c>
    </row>
    <row r="69" spans="1:4" x14ac:dyDescent="0.2">
      <c r="A69" s="44">
        <v>58</v>
      </c>
      <c r="B69" s="45">
        <v>13.64</v>
      </c>
      <c r="C69" s="45">
        <v>13.64</v>
      </c>
      <c r="D69" s="45">
        <v>14.86</v>
      </c>
    </row>
    <row r="70" spans="1:4" x14ac:dyDescent="0.2">
      <c r="A70" s="44">
        <v>59</v>
      </c>
      <c r="B70" s="45">
        <v>14.11</v>
      </c>
      <c r="C70" s="45">
        <v>14.11</v>
      </c>
      <c r="D70" s="45">
        <v>15.36</v>
      </c>
    </row>
    <row r="71" spans="1:4" x14ac:dyDescent="0.2">
      <c r="A71" s="44">
        <v>60</v>
      </c>
      <c r="B71" s="45">
        <v>14.6</v>
      </c>
      <c r="C71" s="45">
        <v>14.6</v>
      </c>
      <c r="D71" s="45">
        <v>15.89</v>
      </c>
    </row>
    <row r="72" spans="1:4" x14ac:dyDescent="0.2">
      <c r="A72" s="44">
        <v>61</v>
      </c>
      <c r="B72" s="45">
        <v>15.12</v>
      </c>
      <c r="C72" s="45">
        <v>15.12</v>
      </c>
      <c r="D72" s="45">
        <v>16.440000000000001</v>
      </c>
    </row>
    <row r="73" spans="1:4" x14ac:dyDescent="0.2">
      <c r="A73" s="44">
        <v>62</v>
      </c>
      <c r="B73" s="45">
        <v>15.66</v>
      </c>
      <c r="C73" s="45">
        <v>15.66</v>
      </c>
      <c r="D73" s="45">
        <v>17.010000000000002</v>
      </c>
    </row>
    <row r="74" spans="1:4" x14ac:dyDescent="0.2">
      <c r="A74" s="44">
        <v>63</v>
      </c>
      <c r="B74" s="45">
        <v>16.23</v>
      </c>
      <c r="C74" s="45">
        <v>16.23</v>
      </c>
      <c r="D74" s="45">
        <v>17.61</v>
      </c>
    </row>
    <row r="75" spans="1:4" x14ac:dyDescent="0.2">
      <c r="A75" s="44">
        <v>64</v>
      </c>
      <c r="B75" s="45">
        <v>16.84</v>
      </c>
      <c r="C75" s="45">
        <v>16.84</v>
      </c>
      <c r="D75" s="45">
        <v>18.25</v>
      </c>
    </row>
    <row r="76" spans="1:4" x14ac:dyDescent="0.2">
      <c r="A76" s="44">
        <v>65</v>
      </c>
      <c r="B76" s="45">
        <v>17.48</v>
      </c>
      <c r="C76" s="45">
        <v>17.48</v>
      </c>
      <c r="D76" s="45">
        <v>18.920000000000002</v>
      </c>
    </row>
    <row r="77" spans="1:4" x14ac:dyDescent="0.2">
      <c r="A77" s="44">
        <v>66</v>
      </c>
      <c r="B77" s="45">
        <v>17.5</v>
      </c>
      <c r="C77" s="45">
        <v>17.5</v>
      </c>
      <c r="D77" s="45">
        <v>18.95</v>
      </c>
    </row>
    <row r="78" spans="1:4" x14ac:dyDescent="0.2">
      <c r="A78" s="44">
        <v>67</v>
      </c>
      <c r="B78" s="45">
        <v>16.87</v>
      </c>
      <c r="C78" s="45">
        <v>16.87</v>
      </c>
      <c r="D78" s="45">
        <v>18.32</v>
      </c>
    </row>
    <row r="79" spans="1:4" x14ac:dyDescent="0.2">
      <c r="A79" s="44">
        <v>68</v>
      </c>
      <c r="B79" s="45">
        <v>16.239999999999998</v>
      </c>
      <c r="C79" s="45">
        <v>16.239999999999998</v>
      </c>
      <c r="D79" s="45">
        <v>17.690000000000001</v>
      </c>
    </row>
    <row r="80" spans="1:4" x14ac:dyDescent="0.2">
      <c r="A80" s="44">
        <v>69</v>
      </c>
      <c r="B80" s="45">
        <v>15.61</v>
      </c>
      <c r="C80" s="45">
        <v>15.61</v>
      </c>
      <c r="D80" s="45">
        <v>17.059999999999999</v>
      </c>
    </row>
    <row r="81" spans="1:4" x14ac:dyDescent="0.2">
      <c r="A81" s="44">
        <v>70</v>
      </c>
      <c r="B81" s="45">
        <v>14.99</v>
      </c>
      <c r="C81" s="45">
        <v>14.99</v>
      </c>
      <c r="D81" s="45">
        <v>16.43</v>
      </c>
    </row>
    <row r="82" spans="1:4" x14ac:dyDescent="0.2">
      <c r="A82" s="44">
        <v>71</v>
      </c>
      <c r="B82" s="45">
        <v>14.37</v>
      </c>
      <c r="C82" s="45">
        <v>14.37</v>
      </c>
      <c r="D82" s="45">
        <v>15.8</v>
      </c>
    </row>
    <row r="83" spans="1:4" x14ac:dyDescent="0.2">
      <c r="A83" s="44">
        <v>72</v>
      </c>
      <c r="B83" s="45">
        <v>13.76</v>
      </c>
      <c r="C83" s="45">
        <v>13.76</v>
      </c>
      <c r="D83" s="45">
        <v>15.18</v>
      </c>
    </row>
    <row r="84" spans="1:4" x14ac:dyDescent="0.2">
      <c r="A84" s="44">
        <v>73</v>
      </c>
      <c r="B84" s="45">
        <v>13.15</v>
      </c>
      <c r="C84" s="45">
        <v>13.15</v>
      </c>
      <c r="D84" s="45">
        <v>14.56</v>
      </c>
    </row>
    <row r="85" spans="1:4" x14ac:dyDescent="0.2">
      <c r="A85" s="44">
        <v>74</v>
      </c>
      <c r="B85" s="45">
        <v>12.56</v>
      </c>
      <c r="C85" s="45">
        <v>12.56</v>
      </c>
      <c r="D85" s="45">
        <v>13.95</v>
      </c>
    </row>
    <row r="86" spans="1:4" x14ac:dyDescent="0.2">
      <c r="A86" s="44">
        <v>75</v>
      </c>
      <c r="B86" s="45">
        <v>12.26</v>
      </c>
      <c r="C86" s="45">
        <v>12.26</v>
      </c>
      <c r="D86" s="45">
        <v>13.65</v>
      </c>
    </row>
  </sheetData>
  <sheetProtection algorithmName="SHA-512" hashValue="v5/ngdiHF8LSz9U1OyQeA0L1B5yE85tFSHbB9PZI20/sVIzSGLKfpMyhU2/3yWno52CvAwkPzJYB6g3VJlC6AA==" saltValue="IYhcPhcQbAVAXRQCd05ogQ==" spinCount="100000" sheet="1" objects="1" scenarios="1"/>
  <conditionalFormatting sqref="A6:A21">
    <cfRule type="expression" dxfId="343" priority="1" stopIfTrue="1">
      <formula>MOD(ROW(),2)=0</formula>
    </cfRule>
    <cfRule type="expression" dxfId="342" priority="2" stopIfTrue="1">
      <formula>MOD(ROW(),2)&lt;&gt;0</formula>
    </cfRule>
  </conditionalFormatting>
  <conditionalFormatting sqref="A26:A86">
    <cfRule type="expression" dxfId="341" priority="5" stopIfTrue="1">
      <formula>MOD(ROW(),2)=0</formula>
    </cfRule>
    <cfRule type="expression" dxfId="340" priority="6" stopIfTrue="1">
      <formula>MOD(ROW(),2)&lt;&gt;0</formula>
    </cfRule>
  </conditionalFormatting>
  <conditionalFormatting sqref="B6:D21">
    <cfRule type="expression" dxfId="339" priority="3" stopIfTrue="1">
      <formula>MOD(ROW(),2)=0</formula>
    </cfRule>
    <cfRule type="expression" dxfId="338" priority="4" stopIfTrue="1">
      <formula>MOD(ROW(),2)&lt;&gt;0</formula>
    </cfRule>
  </conditionalFormatting>
  <conditionalFormatting sqref="B26:D86">
    <cfRule type="expression" dxfId="337" priority="7" stopIfTrue="1">
      <formula>MOD(ROW(),2)=0</formula>
    </cfRule>
    <cfRule type="expression" dxfId="336" priority="8" stopIfTrue="1">
      <formula>MOD(ROW(),2)&lt;&gt;0</formula>
    </cfRule>
  </conditionalFormatting>
  <pageMargins left="0.7" right="0.7" top="0.75" bottom="0.75" header="0.3" footer="0.3"/>
  <tableParts count="1">
    <tablePart r:id="rId1"/>
  </tablePart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34E5D-BE32-4E70-B579-50C66CCAC8AF}">
  <sheetPr codeName="Sheet90"/>
  <dimension ref="A1:D86"/>
  <sheetViews>
    <sheetView showGridLines="0" workbookViewId="0">
      <selection activeCell="A6" sqref="A6"/>
    </sheetView>
  </sheetViews>
  <sheetFormatPr defaultRowHeight="12.75" x14ac:dyDescent="0.2"/>
  <cols>
    <col min="1" max="1" width="31.5703125" customWidth="1"/>
    <col min="2" max="4" width="22.5703125" customWidth="1"/>
  </cols>
  <sheetData>
    <row r="1" spans="1:4" s="1" customFormat="1" ht="20.25" x14ac:dyDescent="0.3">
      <c r="A1" s="2" t="s">
        <v>0</v>
      </c>
    </row>
    <row r="2" spans="1:4" s="1" customFormat="1" ht="15.75" x14ac:dyDescent="0.25">
      <c r="A2" s="30" t="s">
        <v>1</v>
      </c>
      <c r="B2" s="3" t="str">
        <f>wb_title</f>
        <v>PCSPS_EW - Consolidated Factor Spreadsheet</v>
      </c>
    </row>
    <row r="3" spans="1:4" s="1" customFormat="1" ht="15.75" x14ac:dyDescent="0.25">
      <c r="A3" s="30" t="s">
        <v>2</v>
      </c>
      <c r="B3" s="3" t="str">
        <f>TABLE_FACTOR_TYPE_1 &amp; " - x-" &amp; TABLE_SERIES_NUMBER_1</f>
        <v>Added pension - x-716</v>
      </c>
    </row>
    <row r="6" spans="1:4" x14ac:dyDescent="0.2">
      <c r="A6" s="41" t="s">
        <v>540</v>
      </c>
      <c r="B6" s="49" t="s">
        <v>541</v>
      </c>
      <c r="C6" s="49"/>
      <c r="D6" s="49"/>
    </row>
    <row r="7" spans="1:4" x14ac:dyDescent="0.2">
      <c r="A7" s="41" t="s">
        <v>542</v>
      </c>
      <c r="B7" s="49" t="s">
        <v>31</v>
      </c>
      <c r="C7" s="49"/>
      <c r="D7" s="49"/>
    </row>
    <row r="8" spans="1:4" x14ac:dyDescent="0.2">
      <c r="A8" s="41" t="s">
        <v>112</v>
      </c>
      <c r="B8" s="49" t="s">
        <v>125</v>
      </c>
      <c r="C8" s="49"/>
      <c r="D8" s="49"/>
    </row>
    <row r="9" spans="1:4" x14ac:dyDescent="0.2">
      <c r="A9" s="41" t="s">
        <v>113</v>
      </c>
      <c r="B9" s="49" t="s">
        <v>406</v>
      </c>
      <c r="C9" s="49"/>
      <c r="D9" s="49"/>
    </row>
    <row r="10" spans="1:4" x14ac:dyDescent="0.2">
      <c r="A10" s="41" t="s">
        <v>6</v>
      </c>
      <c r="B10" s="49" t="s">
        <v>414</v>
      </c>
      <c r="C10" s="49"/>
      <c r="D10" s="49"/>
    </row>
    <row r="11" spans="1:4" x14ac:dyDescent="0.2">
      <c r="A11" s="41" t="s">
        <v>114</v>
      </c>
      <c r="B11" s="49" t="s">
        <v>408</v>
      </c>
      <c r="C11" s="49"/>
      <c r="D11" s="49"/>
    </row>
    <row r="12" spans="1:4" x14ac:dyDescent="0.2">
      <c r="A12" s="41" t="s">
        <v>115</v>
      </c>
      <c r="B12" s="49" t="s">
        <v>129</v>
      </c>
      <c r="C12" s="49"/>
      <c r="D12" s="49"/>
    </row>
    <row r="13" spans="1:4" x14ac:dyDescent="0.2">
      <c r="A13" s="41" t="s">
        <v>543</v>
      </c>
      <c r="B13" s="49">
        <v>0</v>
      </c>
      <c r="C13" s="49"/>
      <c r="D13" s="49"/>
    </row>
    <row r="14" spans="1:4" x14ac:dyDescent="0.2">
      <c r="A14" s="41" t="s">
        <v>117</v>
      </c>
      <c r="B14" s="49">
        <v>716</v>
      </c>
      <c r="C14" s="49"/>
      <c r="D14" s="49"/>
    </row>
    <row r="15" spans="1:4" x14ac:dyDescent="0.2">
      <c r="A15" s="41" t="s">
        <v>544</v>
      </c>
      <c r="B15" s="49" t="s">
        <v>415</v>
      </c>
      <c r="C15" s="49"/>
      <c r="D15" s="49"/>
    </row>
    <row r="16" spans="1:4" x14ac:dyDescent="0.2">
      <c r="A16" s="41" t="s">
        <v>119</v>
      </c>
      <c r="B16" s="49" t="s">
        <v>416</v>
      </c>
      <c r="C16" s="49"/>
      <c r="D16" s="49"/>
    </row>
    <row r="17" spans="1:4" x14ac:dyDescent="0.2">
      <c r="A17" s="42" t="s">
        <v>545</v>
      </c>
      <c r="B17" s="49"/>
      <c r="C17" s="49"/>
      <c r="D17" s="49"/>
    </row>
    <row r="18" spans="1:4" x14ac:dyDescent="0.2">
      <c r="A18" s="41" t="s">
        <v>121</v>
      </c>
      <c r="B18" s="50">
        <v>45184</v>
      </c>
      <c r="C18" s="50"/>
      <c r="D18" s="50"/>
    </row>
    <row r="19" spans="1:4" x14ac:dyDescent="0.2">
      <c r="A19" s="41" t="s">
        <v>122</v>
      </c>
      <c r="B19" s="49"/>
      <c r="C19" s="49"/>
      <c r="D19" s="49"/>
    </row>
    <row r="20" spans="1:4" x14ac:dyDescent="0.2">
      <c r="A20" s="41" t="s">
        <v>123</v>
      </c>
      <c r="B20" s="49" t="s">
        <v>132</v>
      </c>
      <c r="C20" s="49"/>
      <c r="D20" s="49"/>
    </row>
    <row r="21" spans="1:4" x14ac:dyDescent="0.2">
      <c r="A21" s="41" t="s">
        <v>546</v>
      </c>
      <c r="B21" s="49" t="s">
        <v>46</v>
      </c>
      <c r="C21" s="49"/>
      <c r="D21" s="49"/>
    </row>
    <row r="23" spans="1:4" x14ac:dyDescent="0.2">
      <c r="A23" s="23" t="str">
        <f>HYPERLINK("#'Factor List'!A1", "Back to Factor List")</f>
        <v>Back to Factor List</v>
      </c>
      <c r="B23" s="23" t="str">
        <f>HYPERLINK("#'Assumptions'!A1", "Assumptions")</f>
        <v>Assumptions</v>
      </c>
    </row>
    <row r="26" spans="1:4" s="55" customFormat="1" ht="25.5" x14ac:dyDescent="0.2">
      <c r="A26" s="54" t="s">
        <v>174</v>
      </c>
      <c r="B26" s="54" t="s">
        <v>698</v>
      </c>
      <c r="C26" s="54" t="s">
        <v>699</v>
      </c>
      <c r="D26" s="54" t="s">
        <v>700</v>
      </c>
    </row>
    <row r="27" spans="1:4" x14ac:dyDescent="0.2">
      <c r="A27" s="44">
        <v>16</v>
      </c>
      <c r="B27" s="45">
        <v>3.13</v>
      </c>
      <c r="C27" s="45">
        <v>3.13</v>
      </c>
      <c r="D27" s="45">
        <v>3.41</v>
      </c>
    </row>
    <row r="28" spans="1:4" x14ac:dyDescent="0.2">
      <c r="A28" s="44">
        <v>17</v>
      </c>
      <c r="B28" s="45">
        <v>3.23</v>
      </c>
      <c r="C28" s="45">
        <v>3.23</v>
      </c>
      <c r="D28" s="45">
        <v>3.54</v>
      </c>
    </row>
    <row r="29" spans="1:4" x14ac:dyDescent="0.2">
      <c r="A29" s="44">
        <v>18</v>
      </c>
      <c r="B29" s="45">
        <v>3.35</v>
      </c>
      <c r="C29" s="45">
        <v>3.35</v>
      </c>
      <c r="D29" s="45">
        <v>3.67</v>
      </c>
    </row>
    <row r="30" spans="1:4" x14ac:dyDescent="0.2">
      <c r="A30" s="44">
        <v>19</v>
      </c>
      <c r="B30" s="45">
        <v>3.46</v>
      </c>
      <c r="C30" s="45">
        <v>3.46</v>
      </c>
      <c r="D30" s="45">
        <v>3.81</v>
      </c>
    </row>
    <row r="31" spans="1:4" x14ac:dyDescent="0.2">
      <c r="A31" s="44">
        <v>20</v>
      </c>
      <c r="B31" s="45">
        <v>3.58</v>
      </c>
      <c r="C31" s="45">
        <v>3.58</v>
      </c>
      <c r="D31" s="45">
        <v>3.94</v>
      </c>
    </row>
    <row r="32" spans="1:4" x14ac:dyDescent="0.2">
      <c r="A32" s="44">
        <v>21</v>
      </c>
      <c r="B32" s="45">
        <v>3.71</v>
      </c>
      <c r="C32" s="45">
        <v>3.71</v>
      </c>
      <c r="D32" s="45">
        <v>4.08</v>
      </c>
    </row>
    <row r="33" spans="1:4" x14ac:dyDescent="0.2">
      <c r="A33" s="44">
        <v>22</v>
      </c>
      <c r="B33" s="45">
        <v>3.83</v>
      </c>
      <c r="C33" s="45">
        <v>3.83</v>
      </c>
      <c r="D33" s="45">
        <v>4.22</v>
      </c>
    </row>
    <row r="34" spans="1:4" x14ac:dyDescent="0.2">
      <c r="A34" s="44">
        <v>23</v>
      </c>
      <c r="B34" s="45">
        <v>3.97</v>
      </c>
      <c r="C34" s="45">
        <v>3.97</v>
      </c>
      <c r="D34" s="45">
        <v>4.37</v>
      </c>
    </row>
    <row r="35" spans="1:4" x14ac:dyDescent="0.2">
      <c r="A35" s="44">
        <v>24</v>
      </c>
      <c r="B35" s="45">
        <v>4.0999999999999996</v>
      </c>
      <c r="C35" s="45">
        <v>4.0999999999999996</v>
      </c>
      <c r="D35" s="45">
        <v>4.5199999999999996</v>
      </c>
    </row>
    <row r="36" spans="1:4" x14ac:dyDescent="0.2">
      <c r="A36" s="44">
        <v>25</v>
      </c>
      <c r="B36" s="45">
        <v>4.24</v>
      </c>
      <c r="C36" s="45">
        <v>4.24</v>
      </c>
      <c r="D36" s="45">
        <v>4.67</v>
      </c>
    </row>
    <row r="37" spans="1:4" x14ac:dyDescent="0.2">
      <c r="A37" s="44">
        <v>26</v>
      </c>
      <c r="B37" s="45">
        <v>4.3899999999999997</v>
      </c>
      <c r="C37" s="45">
        <v>4.3899999999999997</v>
      </c>
      <c r="D37" s="45">
        <v>4.83</v>
      </c>
    </row>
    <row r="38" spans="1:4" x14ac:dyDescent="0.2">
      <c r="A38" s="44">
        <v>27</v>
      </c>
      <c r="B38" s="45">
        <v>4.54</v>
      </c>
      <c r="C38" s="45">
        <v>4.54</v>
      </c>
      <c r="D38" s="45">
        <v>5</v>
      </c>
    </row>
    <row r="39" spans="1:4" x14ac:dyDescent="0.2">
      <c r="A39" s="44">
        <v>28</v>
      </c>
      <c r="B39" s="45">
        <v>4.7</v>
      </c>
      <c r="C39" s="45">
        <v>4.7</v>
      </c>
      <c r="D39" s="45">
        <v>5.17</v>
      </c>
    </row>
    <row r="40" spans="1:4" x14ac:dyDescent="0.2">
      <c r="A40" s="44">
        <v>29</v>
      </c>
      <c r="B40" s="45">
        <v>4.8600000000000003</v>
      </c>
      <c r="C40" s="45">
        <v>4.8600000000000003</v>
      </c>
      <c r="D40" s="45">
        <v>5.35</v>
      </c>
    </row>
    <row r="41" spans="1:4" x14ac:dyDescent="0.2">
      <c r="A41" s="44">
        <v>30</v>
      </c>
      <c r="B41" s="45">
        <v>5.03</v>
      </c>
      <c r="C41" s="45">
        <v>5.03</v>
      </c>
      <c r="D41" s="45">
        <v>5.54</v>
      </c>
    </row>
    <row r="42" spans="1:4" x14ac:dyDescent="0.2">
      <c r="A42" s="44">
        <v>31</v>
      </c>
      <c r="B42" s="45">
        <v>5.2</v>
      </c>
      <c r="C42" s="45">
        <v>5.2</v>
      </c>
      <c r="D42" s="45">
        <v>5.73</v>
      </c>
    </row>
    <row r="43" spans="1:4" x14ac:dyDescent="0.2">
      <c r="A43" s="44">
        <v>32</v>
      </c>
      <c r="B43" s="45">
        <v>5.38</v>
      </c>
      <c r="C43" s="45">
        <v>5.38</v>
      </c>
      <c r="D43" s="45">
        <v>5.92</v>
      </c>
    </row>
    <row r="44" spans="1:4" x14ac:dyDescent="0.2">
      <c r="A44" s="44">
        <v>33</v>
      </c>
      <c r="B44" s="45">
        <v>5.56</v>
      </c>
      <c r="C44" s="45">
        <v>5.56</v>
      </c>
      <c r="D44" s="45">
        <v>6.13</v>
      </c>
    </row>
    <row r="45" spans="1:4" x14ac:dyDescent="0.2">
      <c r="A45" s="44">
        <v>34</v>
      </c>
      <c r="B45" s="45">
        <v>5.75</v>
      </c>
      <c r="C45" s="45">
        <v>5.75</v>
      </c>
      <c r="D45" s="45">
        <v>6.33</v>
      </c>
    </row>
    <row r="46" spans="1:4" x14ac:dyDescent="0.2">
      <c r="A46" s="44">
        <v>35</v>
      </c>
      <c r="B46" s="45">
        <v>5.95</v>
      </c>
      <c r="C46" s="45">
        <v>5.95</v>
      </c>
      <c r="D46" s="45">
        <v>6.55</v>
      </c>
    </row>
    <row r="47" spans="1:4" x14ac:dyDescent="0.2">
      <c r="A47" s="44">
        <v>36</v>
      </c>
      <c r="B47" s="45">
        <v>6.15</v>
      </c>
      <c r="C47" s="45">
        <v>6.15</v>
      </c>
      <c r="D47" s="45">
        <v>6.77</v>
      </c>
    </row>
    <row r="48" spans="1:4" x14ac:dyDescent="0.2">
      <c r="A48" s="44">
        <v>37</v>
      </c>
      <c r="B48" s="45">
        <v>6.36</v>
      </c>
      <c r="C48" s="45">
        <v>6.36</v>
      </c>
      <c r="D48" s="45">
        <v>7</v>
      </c>
    </row>
    <row r="49" spans="1:4" x14ac:dyDescent="0.2">
      <c r="A49" s="44">
        <v>38</v>
      </c>
      <c r="B49" s="45">
        <v>6.57</v>
      </c>
      <c r="C49" s="45">
        <v>6.57</v>
      </c>
      <c r="D49" s="45">
        <v>7.24</v>
      </c>
    </row>
    <row r="50" spans="1:4" x14ac:dyDescent="0.2">
      <c r="A50" s="44">
        <v>39</v>
      </c>
      <c r="B50" s="45">
        <v>6.79</v>
      </c>
      <c r="C50" s="45">
        <v>6.79</v>
      </c>
      <c r="D50" s="45">
        <v>7.48</v>
      </c>
    </row>
    <row r="51" spans="1:4" x14ac:dyDescent="0.2">
      <c r="A51" s="44">
        <v>40</v>
      </c>
      <c r="B51" s="45">
        <v>7.02</v>
      </c>
      <c r="C51" s="45">
        <v>7.02</v>
      </c>
      <c r="D51" s="45">
        <v>7.73</v>
      </c>
    </row>
    <row r="52" spans="1:4" x14ac:dyDescent="0.2">
      <c r="A52" s="44">
        <v>41</v>
      </c>
      <c r="B52" s="45">
        <v>7.26</v>
      </c>
      <c r="C52" s="45">
        <v>7.26</v>
      </c>
      <c r="D52" s="45">
        <v>7.99</v>
      </c>
    </row>
    <row r="53" spans="1:4" x14ac:dyDescent="0.2">
      <c r="A53" s="44">
        <v>42</v>
      </c>
      <c r="B53" s="45">
        <v>7.5</v>
      </c>
      <c r="C53" s="45">
        <v>7.5</v>
      </c>
      <c r="D53" s="45">
        <v>8.26</v>
      </c>
    </row>
    <row r="54" spans="1:4" x14ac:dyDescent="0.2">
      <c r="A54" s="44">
        <v>43</v>
      </c>
      <c r="B54" s="45">
        <v>7.75</v>
      </c>
      <c r="C54" s="45">
        <v>7.75</v>
      </c>
      <c r="D54" s="45">
        <v>8.5299999999999994</v>
      </c>
    </row>
    <row r="55" spans="1:4" x14ac:dyDescent="0.2">
      <c r="A55" s="44">
        <v>44</v>
      </c>
      <c r="B55" s="45">
        <v>8.02</v>
      </c>
      <c r="C55" s="45">
        <v>8.02</v>
      </c>
      <c r="D55" s="45">
        <v>8.82</v>
      </c>
    </row>
    <row r="56" spans="1:4" x14ac:dyDescent="0.2">
      <c r="A56" s="44">
        <v>45</v>
      </c>
      <c r="B56" s="45">
        <v>8.2799999999999994</v>
      </c>
      <c r="C56" s="45">
        <v>8.2799999999999994</v>
      </c>
      <c r="D56" s="45">
        <v>9.11</v>
      </c>
    </row>
    <row r="57" spans="1:4" x14ac:dyDescent="0.2">
      <c r="A57" s="44">
        <v>46</v>
      </c>
      <c r="B57" s="45">
        <v>8.56</v>
      </c>
      <c r="C57" s="45">
        <v>8.56</v>
      </c>
      <c r="D57" s="45">
        <v>9.42</v>
      </c>
    </row>
    <row r="58" spans="1:4" x14ac:dyDescent="0.2">
      <c r="A58" s="44">
        <v>47</v>
      </c>
      <c r="B58" s="45">
        <v>8.85</v>
      </c>
      <c r="C58" s="45">
        <v>8.85</v>
      </c>
      <c r="D58" s="45">
        <v>9.73</v>
      </c>
    </row>
    <row r="59" spans="1:4" x14ac:dyDescent="0.2">
      <c r="A59" s="44">
        <v>48</v>
      </c>
      <c r="B59" s="45">
        <v>9.14</v>
      </c>
      <c r="C59" s="45">
        <v>9.14</v>
      </c>
      <c r="D59" s="45">
        <v>10.050000000000001</v>
      </c>
    </row>
    <row r="60" spans="1:4" x14ac:dyDescent="0.2">
      <c r="A60" s="44">
        <v>49</v>
      </c>
      <c r="B60" s="45">
        <v>9.4499999999999993</v>
      </c>
      <c r="C60" s="45">
        <v>9.4499999999999993</v>
      </c>
      <c r="D60" s="45">
        <v>10.39</v>
      </c>
    </row>
    <row r="61" spans="1:4" x14ac:dyDescent="0.2">
      <c r="A61" s="44">
        <v>50</v>
      </c>
      <c r="B61" s="45">
        <v>9.76</v>
      </c>
      <c r="C61" s="45">
        <v>9.76</v>
      </c>
      <c r="D61" s="45">
        <v>10.73</v>
      </c>
    </row>
    <row r="62" spans="1:4" x14ac:dyDescent="0.2">
      <c r="A62" s="44">
        <v>51</v>
      </c>
      <c r="B62" s="45">
        <v>10.09</v>
      </c>
      <c r="C62" s="45">
        <v>10.09</v>
      </c>
      <c r="D62" s="45">
        <v>11.08</v>
      </c>
    </row>
    <row r="63" spans="1:4" x14ac:dyDescent="0.2">
      <c r="A63" s="44">
        <v>52</v>
      </c>
      <c r="B63" s="45">
        <v>10.43</v>
      </c>
      <c r="C63" s="45">
        <v>10.43</v>
      </c>
      <c r="D63" s="45">
        <v>11.45</v>
      </c>
    </row>
    <row r="64" spans="1:4" x14ac:dyDescent="0.2">
      <c r="A64" s="44">
        <v>53</v>
      </c>
      <c r="B64" s="45">
        <v>10.77</v>
      </c>
      <c r="C64" s="45">
        <v>10.77</v>
      </c>
      <c r="D64" s="45">
        <v>11.83</v>
      </c>
    </row>
    <row r="65" spans="1:4" x14ac:dyDescent="0.2">
      <c r="A65" s="44">
        <v>54</v>
      </c>
      <c r="B65" s="45">
        <v>11.13</v>
      </c>
      <c r="C65" s="45">
        <v>11.13</v>
      </c>
      <c r="D65" s="45">
        <v>12.21</v>
      </c>
    </row>
    <row r="66" spans="1:4" x14ac:dyDescent="0.2">
      <c r="A66" s="44">
        <v>55</v>
      </c>
      <c r="B66" s="45">
        <v>11.51</v>
      </c>
      <c r="C66" s="45">
        <v>11.51</v>
      </c>
      <c r="D66" s="45">
        <v>12.62</v>
      </c>
    </row>
    <row r="67" spans="1:4" x14ac:dyDescent="0.2">
      <c r="A67" s="44">
        <v>56</v>
      </c>
      <c r="B67" s="45">
        <v>11.89</v>
      </c>
      <c r="C67" s="45">
        <v>11.89</v>
      </c>
      <c r="D67" s="45">
        <v>13.03</v>
      </c>
    </row>
    <row r="68" spans="1:4" x14ac:dyDescent="0.2">
      <c r="A68" s="44">
        <v>57</v>
      </c>
      <c r="B68" s="45">
        <v>12.3</v>
      </c>
      <c r="C68" s="45">
        <v>12.3</v>
      </c>
      <c r="D68" s="45">
        <v>13.47</v>
      </c>
    </row>
    <row r="69" spans="1:4" x14ac:dyDescent="0.2">
      <c r="A69" s="44">
        <v>58</v>
      </c>
      <c r="B69" s="45">
        <v>12.71</v>
      </c>
      <c r="C69" s="45">
        <v>12.71</v>
      </c>
      <c r="D69" s="45">
        <v>13.91</v>
      </c>
    </row>
    <row r="70" spans="1:4" x14ac:dyDescent="0.2">
      <c r="A70" s="44">
        <v>59</v>
      </c>
      <c r="B70" s="45">
        <v>13.15</v>
      </c>
      <c r="C70" s="45">
        <v>13.15</v>
      </c>
      <c r="D70" s="45">
        <v>14.38</v>
      </c>
    </row>
    <row r="71" spans="1:4" x14ac:dyDescent="0.2">
      <c r="A71" s="44">
        <v>60</v>
      </c>
      <c r="B71" s="45">
        <v>13.6</v>
      </c>
      <c r="C71" s="45">
        <v>13.6</v>
      </c>
      <c r="D71" s="45">
        <v>14.86</v>
      </c>
    </row>
    <row r="72" spans="1:4" x14ac:dyDescent="0.2">
      <c r="A72" s="44">
        <v>61</v>
      </c>
      <c r="B72" s="45">
        <v>14.08</v>
      </c>
      <c r="C72" s="45">
        <v>14.08</v>
      </c>
      <c r="D72" s="45">
        <v>15.37</v>
      </c>
    </row>
    <row r="73" spans="1:4" x14ac:dyDescent="0.2">
      <c r="A73" s="44">
        <v>62</v>
      </c>
      <c r="B73" s="45">
        <v>14.57</v>
      </c>
      <c r="C73" s="45">
        <v>14.57</v>
      </c>
      <c r="D73" s="45">
        <v>15.9</v>
      </c>
    </row>
    <row r="74" spans="1:4" x14ac:dyDescent="0.2">
      <c r="A74" s="44">
        <v>63</v>
      </c>
      <c r="B74" s="45">
        <v>15.1</v>
      </c>
      <c r="C74" s="45">
        <v>15.1</v>
      </c>
      <c r="D74" s="45">
        <v>16.45</v>
      </c>
    </row>
    <row r="75" spans="1:4" x14ac:dyDescent="0.2">
      <c r="A75" s="44">
        <v>64</v>
      </c>
      <c r="B75" s="45">
        <v>15.65</v>
      </c>
      <c r="C75" s="45">
        <v>15.65</v>
      </c>
      <c r="D75" s="45">
        <v>17.03</v>
      </c>
    </row>
    <row r="76" spans="1:4" x14ac:dyDescent="0.2">
      <c r="A76" s="44">
        <v>65</v>
      </c>
      <c r="B76" s="45">
        <v>16.239999999999998</v>
      </c>
      <c r="C76" s="45">
        <v>16.239999999999998</v>
      </c>
      <c r="D76" s="45">
        <v>17.649999999999999</v>
      </c>
    </row>
    <row r="77" spans="1:4" x14ac:dyDescent="0.2">
      <c r="A77" s="44">
        <v>66</v>
      </c>
      <c r="B77" s="45">
        <v>16.86</v>
      </c>
      <c r="C77" s="45">
        <v>16.86</v>
      </c>
      <c r="D77" s="45">
        <v>18.3</v>
      </c>
    </row>
    <row r="78" spans="1:4" x14ac:dyDescent="0.2">
      <c r="A78" s="44">
        <v>67</v>
      </c>
      <c r="B78" s="45">
        <v>16.87</v>
      </c>
      <c r="C78" s="45">
        <v>16.87</v>
      </c>
      <c r="D78" s="45">
        <v>18.32</v>
      </c>
    </row>
    <row r="79" spans="1:4" x14ac:dyDescent="0.2">
      <c r="A79" s="44">
        <v>68</v>
      </c>
      <c r="B79" s="45">
        <v>16.239999999999998</v>
      </c>
      <c r="C79" s="45">
        <v>16.239999999999998</v>
      </c>
      <c r="D79" s="45">
        <v>17.690000000000001</v>
      </c>
    </row>
    <row r="80" spans="1:4" x14ac:dyDescent="0.2">
      <c r="A80" s="44">
        <v>69</v>
      </c>
      <c r="B80" s="45">
        <v>15.61</v>
      </c>
      <c r="C80" s="45">
        <v>15.61</v>
      </c>
      <c r="D80" s="45">
        <v>17.059999999999999</v>
      </c>
    </row>
    <row r="81" spans="1:4" x14ac:dyDescent="0.2">
      <c r="A81" s="44">
        <v>70</v>
      </c>
      <c r="B81" s="45">
        <v>14.99</v>
      </c>
      <c r="C81" s="45">
        <v>14.99</v>
      </c>
      <c r="D81" s="45">
        <v>16.43</v>
      </c>
    </row>
    <row r="82" spans="1:4" x14ac:dyDescent="0.2">
      <c r="A82" s="44">
        <v>71</v>
      </c>
      <c r="B82" s="45">
        <v>14.37</v>
      </c>
      <c r="C82" s="45">
        <v>14.37</v>
      </c>
      <c r="D82" s="45">
        <v>15.8</v>
      </c>
    </row>
    <row r="83" spans="1:4" x14ac:dyDescent="0.2">
      <c r="A83" s="44">
        <v>72</v>
      </c>
      <c r="B83" s="45">
        <v>13.76</v>
      </c>
      <c r="C83" s="45">
        <v>13.76</v>
      </c>
      <c r="D83" s="45">
        <v>15.18</v>
      </c>
    </row>
    <row r="84" spans="1:4" x14ac:dyDescent="0.2">
      <c r="A84" s="44">
        <v>73</v>
      </c>
      <c r="B84" s="45">
        <v>13.15</v>
      </c>
      <c r="C84" s="45">
        <v>13.15</v>
      </c>
      <c r="D84" s="45">
        <v>14.56</v>
      </c>
    </row>
    <row r="85" spans="1:4" x14ac:dyDescent="0.2">
      <c r="A85" s="44">
        <v>74</v>
      </c>
      <c r="B85" s="45">
        <v>12.56</v>
      </c>
      <c r="C85" s="45">
        <v>12.56</v>
      </c>
      <c r="D85" s="45">
        <v>13.95</v>
      </c>
    </row>
    <row r="86" spans="1:4" x14ac:dyDescent="0.2">
      <c r="A86" s="44">
        <v>75</v>
      </c>
      <c r="B86" s="45">
        <v>12.26</v>
      </c>
      <c r="C86" s="45">
        <v>12.26</v>
      </c>
      <c r="D86" s="45">
        <v>13.65</v>
      </c>
    </row>
  </sheetData>
  <sheetProtection algorithmName="SHA-512" hashValue="4NBRB7eEEyMc0ityTsqyLqI6A26wkDNPseBoxHaxVk+5SokA68c3lNTurw5FpRJQ+02rsnYdMIkeWFpHlE/HoA==" saltValue="95fao555lXP/0e3DAq6A7w==" spinCount="100000" sheet="1" objects="1" scenarios="1"/>
  <conditionalFormatting sqref="A6:A21">
    <cfRule type="expression" dxfId="335" priority="1" stopIfTrue="1">
      <formula>MOD(ROW(),2)=0</formula>
    </cfRule>
    <cfRule type="expression" dxfId="334" priority="2" stopIfTrue="1">
      <formula>MOD(ROW(),2)&lt;&gt;0</formula>
    </cfRule>
  </conditionalFormatting>
  <conditionalFormatting sqref="A26:A86">
    <cfRule type="expression" dxfId="333" priority="5" stopIfTrue="1">
      <formula>MOD(ROW(),2)=0</formula>
    </cfRule>
    <cfRule type="expression" dxfId="332" priority="6" stopIfTrue="1">
      <formula>MOD(ROW(),2)&lt;&gt;0</formula>
    </cfRule>
  </conditionalFormatting>
  <conditionalFormatting sqref="B6:D21">
    <cfRule type="expression" dxfId="331" priority="3" stopIfTrue="1">
      <formula>MOD(ROW(),2)=0</formula>
    </cfRule>
    <cfRule type="expression" dxfId="330" priority="4" stopIfTrue="1">
      <formula>MOD(ROW(),2)&lt;&gt;0</formula>
    </cfRule>
  </conditionalFormatting>
  <conditionalFormatting sqref="B26:D86">
    <cfRule type="expression" dxfId="329" priority="7" stopIfTrue="1">
      <formula>MOD(ROW(),2)=0</formula>
    </cfRule>
    <cfRule type="expression" dxfId="328" priority="8" stopIfTrue="1">
      <formula>MOD(ROW(),2)&lt;&gt;0</formula>
    </cfRule>
  </conditionalFormatting>
  <pageMargins left="0.7" right="0.7" top="0.75" bottom="0.75" header="0.3" footer="0.3"/>
  <tableParts count="1">
    <tablePart r:id="rId1"/>
  </tableParts>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C8EE0-58A4-4606-B9C9-1AB759B5813B}">
  <sheetPr codeName="Sheet91"/>
  <dimension ref="A1:D86"/>
  <sheetViews>
    <sheetView showGridLines="0" workbookViewId="0">
      <selection activeCell="A6" sqref="A6"/>
    </sheetView>
  </sheetViews>
  <sheetFormatPr defaultRowHeight="12.75" x14ac:dyDescent="0.2"/>
  <cols>
    <col min="1" max="1" width="31.5703125" customWidth="1"/>
    <col min="2" max="4" width="22.5703125" customWidth="1"/>
  </cols>
  <sheetData>
    <row r="1" spans="1:4" s="1" customFormat="1" ht="20.25" x14ac:dyDescent="0.3">
      <c r="A1" s="2" t="s">
        <v>0</v>
      </c>
    </row>
    <row r="2" spans="1:4" s="1" customFormat="1" ht="15.75" x14ac:dyDescent="0.25">
      <c r="A2" s="30" t="s">
        <v>1</v>
      </c>
      <c r="B2" s="3" t="str">
        <f>wb_title</f>
        <v>PCSPS_EW - Consolidated Factor Spreadsheet</v>
      </c>
    </row>
    <row r="3" spans="1:4" s="1" customFormat="1" ht="15.75" x14ac:dyDescent="0.25">
      <c r="A3" s="30" t="s">
        <v>2</v>
      </c>
      <c r="B3" s="3" t="str">
        <f>TABLE_FACTOR_TYPE_1 &amp; " - x-" &amp; TABLE_SERIES_NUMBER_1</f>
        <v>Added pension - x-717</v>
      </c>
    </row>
    <row r="6" spans="1:4" x14ac:dyDescent="0.2">
      <c r="A6" s="41" t="s">
        <v>540</v>
      </c>
      <c r="B6" s="49" t="s">
        <v>541</v>
      </c>
      <c r="C6" s="49"/>
      <c r="D6" s="49"/>
    </row>
    <row r="7" spans="1:4" x14ac:dyDescent="0.2">
      <c r="A7" s="41" t="s">
        <v>542</v>
      </c>
      <c r="B7" s="49" t="s">
        <v>31</v>
      </c>
      <c r="C7" s="49"/>
      <c r="D7" s="49"/>
    </row>
    <row r="8" spans="1:4" x14ac:dyDescent="0.2">
      <c r="A8" s="41" t="s">
        <v>112</v>
      </c>
      <c r="B8" s="49" t="s">
        <v>125</v>
      </c>
      <c r="C8" s="49"/>
      <c r="D8" s="49"/>
    </row>
    <row r="9" spans="1:4" x14ac:dyDescent="0.2">
      <c r="A9" s="41" t="s">
        <v>113</v>
      </c>
      <c r="B9" s="49" t="s">
        <v>406</v>
      </c>
      <c r="C9" s="49"/>
      <c r="D9" s="49"/>
    </row>
    <row r="10" spans="1:4" x14ac:dyDescent="0.2">
      <c r="A10" s="41" t="s">
        <v>6</v>
      </c>
      <c r="B10" s="49" t="s">
        <v>417</v>
      </c>
      <c r="C10" s="49"/>
      <c r="D10" s="49"/>
    </row>
    <row r="11" spans="1:4" x14ac:dyDescent="0.2">
      <c r="A11" s="41" t="s">
        <v>114</v>
      </c>
      <c r="B11" s="49" t="s">
        <v>408</v>
      </c>
      <c r="C11" s="49"/>
      <c r="D11" s="49"/>
    </row>
    <row r="12" spans="1:4" x14ac:dyDescent="0.2">
      <c r="A12" s="41" t="s">
        <v>115</v>
      </c>
      <c r="B12" s="49" t="s">
        <v>129</v>
      </c>
      <c r="C12" s="49"/>
      <c r="D12" s="49"/>
    </row>
    <row r="13" spans="1:4" x14ac:dyDescent="0.2">
      <c r="A13" s="41" t="s">
        <v>543</v>
      </c>
      <c r="B13" s="49">
        <v>0</v>
      </c>
      <c r="C13" s="49"/>
      <c r="D13" s="49"/>
    </row>
    <row r="14" spans="1:4" x14ac:dyDescent="0.2">
      <c r="A14" s="41" t="s">
        <v>117</v>
      </c>
      <c r="B14" s="49">
        <v>717</v>
      </c>
      <c r="C14" s="49"/>
      <c r="D14" s="49"/>
    </row>
    <row r="15" spans="1:4" x14ac:dyDescent="0.2">
      <c r="A15" s="41" t="s">
        <v>544</v>
      </c>
      <c r="B15" s="49" t="s">
        <v>418</v>
      </c>
      <c r="C15" s="49"/>
      <c r="D15" s="49"/>
    </row>
    <row r="16" spans="1:4" x14ac:dyDescent="0.2">
      <c r="A16" s="41" t="s">
        <v>119</v>
      </c>
      <c r="B16" s="49" t="s">
        <v>419</v>
      </c>
      <c r="C16" s="49"/>
      <c r="D16" s="49"/>
    </row>
    <row r="17" spans="1:4" x14ac:dyDescent="0.2">
      <c r="A17" s="42" t="s">
        <v>545</v>
      </c>
      <c r="B17" s="49"/>
      <c r="C17" s="49"/>
      <c r="D17" s="49"/>
    </row>
    <row r="18" spans="1:4" x14ac:dyDescent="0.2">
      <c r="A18" s="41" t="s">
        <v>121</v>
      </c>
      <c r="B18" s="50">
        <v>45184</v>
      </c>
      <c r="C18" s="50"/>
      <c r="D18" s="50"/>
    </row>
    <row r="19" spans="1:4" x14ac:dyDescent="0.2">
      <c r="A19" s="41" t="s">
        <v>122</v>
      </c>
      <c r="B19" s="49"/>
      <c r="C19" s="49"/>
      <c r="D19" s="49"/>
    </row>
    <row r="20" spans="1:4" x14ac:dyDescent="0.2">
      <c r="A20" s="41" t="s">
        <v>123</v>
      </c>
      <c r="B20" s="49" t="s">
        <v>132</v>
      </c>
      <c r="C20" s="49"/>
      <c r="D20" s="49"/>
    </row>
    <row r="21" spans="1:4" x14ac:dyDescent="0.2">
      <c r="A21" s="41" t="s">
        <v>546</v>
      </c>
      <c r="B21" s="49" t="s">
        <v>46</v>
      </c>
      <c r="C21" s="49"/>
      <c r="D21" s="49"/>
    </row>
    <row r="23" spans="1:4" x14ac:dyDescent="0.2">
      <c r="A23" s="23" t="str">
        <f>HYPERLINK("#'Factor List'!A1", "Back to Factor List")</f>
        <v>Back to Factor List</v>
      </c>
      <c r="B23" s="23" t="str">
        <f>HYPERLINK("#'Assumptions'!A1", "Assumptions")</f>
        <v>Assumptions</v>
      </c>
    </row>
    <row r="26" spans="1:4" s="55" customFormat="1" ht="25.5" x14ac:dyDescent="0.2">
      <c r="A26" s="54" t="s">
        <v>174</v>
      </c>
      <c r="B26" s="54" t="s">
        <v>698</v>
      </c>
      <c r="C26" s="54" t="s">
        <v>699</v>
      </c>
      <c r="D26" s="54" t="s">
        <v>700</v>
      </c>
    </row>
    <row r="27" spans="1:4" x14ac:dyDescent="0.2">
      <c r="A27" s="44">
        <v>16</v>
      </c>
      <c r="B27" s="45">
        <v>2.93</v>
      </c>
      <c r="C27" s="45">
        <v>2.93</v>
      </c>
      <c r="D27" s="45">
        <v>3.21</v>
      </c>
    </row>
    <row r="28" spans="1:4" x14ac:dyDescent="0.2">
      <c r="A28" s="44">
        <v>17</v>
      </c>
      <c r="B28" s="45">
        <v>3.04</v>
      </c>
      <c r="C28" s="45">
        <v>3.04</v>
      </c>
      <c r="D28" s="45">
        <v>3.33</v>
      </c>
    </row>
    <row r="29" spans="1:4" x14ac:dyDescent="0.2">
      <c r="A29" s="44">
        <v>18</v>
      </c>
      <c r="B29" s="45">
        <v>3.14</v>
      </c>
      <c r="C29" s="45">
        <v>3.14</v>
      </c>
      <c r="D29" s="45">
        <v>3.46</v>
      </c>
    </row>
    <row r="30" spans="1:4" x14ac:dyDescent="0.2">
      <c r="A30" s="44">
        <v>19</v>
      </c>
      <c r="B30" s="45">
        <v>3.25</v>
      </c>
      <c r="C30" s="45">
        <v>3.25</v>
      </c>
      <c r="D30" s="45">
        <v>3.59</v>
      </c>
    </row>
    <row r="31" spans="1:4" x14ac:dyDescent="0.2">
      <c r="A31" s="44">
        <v>20</v>
      </c>
      <c r="B31" s="45">
        <v>3.36</v>
      </c>
      <c r="C31" s="45">
        <v>3.36</v>
      </c>
      <c r="D31" s="45">
        <v>3.72</v>
      </c>
    </row>
    <row r="32" spans="1:4" x14ac:dyDescent="0.2">
      <c r="A32" s="44">
        <v>21</v>
      </c>
      <c r="B32" s="45">
        <v>3.48</v>
      </c>
      <c r="C32" s="45">
        <v>3.48</v>
      </c>
      <c r="D32" s="45">
        <v>3.84</v>
      </c>
    </row>
    <row r="33" spans="1:4" x14ac:dyDescent="0.2">
      <c r="A33" s="44">
        <v>22</v>
      </c>
      <c r="B33" s="45">
        <v>3.6</v>
      </c>
      <c r="C33" s="45">
        <v>3.6</v>
      </c>
      <c r="D33" s="45">
        <v>3.98</v>
      </c>
    </row>
    <row r="34" spans="1:4" x14ac:dyDescent="0.2">
      <c r="A34" s="44">
        <v>23</v>
      </c>
      <c r="B34" s="45">
        <v>3.72</v>
      </c>
      <c r="C34" s="45">
        <v>3.72</v>
      </c>
      <c r="D34" s="45">
        <v>4.1100000000000003</v>
      </c>
    </row>
    <row r="35" spans="1:4" x14ac:dyDescent="0.2">
      <c r="A35" s="44">
        <v>24</v>
      </c>
      <c r="B35" s="45">
        <v>3.85</v>
      </c>
      <c r="C35" s="45">
        <v>3.85</v>
      </c>
      <c r="D35" s="45">
        <v>4.26</v>
      </c>
    </row>
    <row r="36" spans="1:4" x14ac:dyDescent="0.2">
      <c r="A36" s="44">
        <v>25</v>
      </c>
      <c r="B36" s="45">
        <v>3.98</v>
      </c>
      <c r="C36" s="45">
        <v>3.98</v>
      </c>
      <c r="D36" s="45">
        <v>4.4000000000000004</v>
      </c>
    </row>
    <row r="37" spans="1:4" x14ac:dyDescent="0.2">
      <c r="A37" s="44">
        <v>26</v>
      </c>
      <c r="B37" s="45">
        <v>4.12</v>
      </c>
      <c r="C37" s="45">
        <v>4.12</v>
      </c>
      <c r="D37" s="45">
        <v>4.55</v>
      </c>
    </row>
    <row r="38" spans="1:4" x14ac:dyDescent="0.2">
      <c r="A38" s="44">
        <v>27</v>
      </c>
      <c r="B38" s="45">
        <v>4.26</v>
      </c>
      <c r="C38" s="45">
        <v>4.26</v>
      </c>
      <c r="D38" s="45">
        <v>4.71</v>
      </c>
    </row>
    <row r="39" spans="1:4" x14ac:dyDescent="0.2">
      <c r="A39" s="44">
        <v>28</v>
      </c>
      <c r="B39" s="45">
        <v>4.41</v>
      </c>
      <c r="C39" s="45">
        <v>4.41</v>
      </c>
      <c r="D39" s="45">
        <v>4.87</v>
      </c>
    </row>
    <row r="40" spans="1:4" x14ac:dyDescent="0.2">
      <c r="A40" s="44">
        <v>29</v>
      </c>
      <c r="B40" s="45">
        <v>4.5599999999999996</v>
      </c>
      <c r="C40" s="45">
        <v>4.5599999999999996</v>
      </c>
      <c r="D40" s="45">
        <v>5.04</v>
      </c>
    </row>
    <row r="41" spans="1:4" x14ac:dyDescent="0.2">
      <c r="A41" s="44">
        <v>30</v>
      </c>
      <c r="B41" s="45">
        <v>4.71</v>
      </c>
      <c r="C41" s="45">
        <v>4.71</v>
      </c>
      <c r="D41" s="45">
        <v>5.21</v>
      </c>
    </row>
    <row r="42" spans="1:4" x14ac:dyDescent="0.2">
      <c r="A42" s="44">
        <v>31</v>
      </c>
      <c r="B42" s="45">
        <v>4.88</v>
      </c>
      <c r="C42" s="45">
        <v>4.88</v>
      </c>
      <c r="D42" s="45">
        <v>5.39</v>
      </c>
    </row>
    <row r="43" spans="1:4" x14ac:dyDescent="0.2">
      <c r="A43" s="44">
        <v>32</v>
      </c>
      <c r="B43" s="45">
        <v>5.04</v>
      </c>
      <c r="C43" s="45">
        <v>5.04</v>
      </c>
      <c r="D43" s="45">
        <v>5.58</v>
      </c>
    </row>
    <row r="44" spans="1:4" x14ac:dyDescent="0.2">
      <c r="A44" s="44">
        <v>33</v>
      </c>
      <c r="B44" s="45">
        <v>5.21</v>
      </c>
      <c r="C44" s="45">
        <v>5.21</v>
      </c>
      <c r="D44" s="45">
        <v>5.77</v>
      </c>
    </row>
    <row r="45" spans="1:4" x14ac:dyDescent="0.2">
      <c r="A45" s="44">
        <v>34</v>
      </c>
      <c r="B45" s="45">
        <v>5.39</v>
      </c>
      <c r="C45" s="45">
        <v>5.39</v>
      </c>
      <c r="D45" s="45">
        <v>5.96</v>
      </c>
    </row>
    <row r="46" spans="1:4" x14ac:dyDescent="0.2">
      <c r="A46" s="44">
        <v>35</v>
      </c>
      <c r="B46" s="45">
        <v>5.57</v>
      </c>
      <c r="C46" s="45">
        <v>5.57</v>
      </c>
      <c r="D46" s="45">
        <v>6.16</v>
      </c>
    </row>
    <row r="47" spans="1:4" x14ac:dyDescent="0.2">
      <c r="A47" s="44">
        <v>36</v>
      </c>
      <c r="B47" s="45">
        <v>5.76</v>
      </c>
      <c r="C47" s="45">
        <v>5.76</v>
      </c>
      <c r="D47" s="45">
        <v>6.37</v>
      </c>
    </row>
    <row r="48" spans="1:4" x14ac:dyDescent="0.2">
      <c r="A48" s="44">
        <v>37</v>
      </c>
      <c r="B48" s="45">
        <v>5.95</v>
      </c>
      <c r="C48" s="45">
        <v>5.95</v>
      </c>
      <c r="D48" s="45">
        <v>6.59</v>
      </c>
    </row>
    <row r="49" spans="1:4" x14ac:dyDescent="0.2">
      <c r="A49" s="44">
        <v>38</v>
      </c>
      <c r="B49" s="45">
        <v>6.15</v>
      </c>
      <c r="C49" s="45">
        <v>6.15</v>
      </c>
      <c r="D49" s="45">
        <v>6.81</v>
      </c>
    </row>
    <row r="50" spans="1:4" x14ac:dyDescent="0.2">
      <c r="A50" s="44">
        <v>39</v>
      </c>
      <c r="B50" s="45">
        <v>6.36</v>
      </c>
      <c r="C50" s="45">
        <v>6.36</v>
      </c>
      <c r="D50" s="45">
        <v>7.03</v>
      </c>
    </row>
    <row r="51" spans="1:4" x14ac:dyDescent="0.2">
      <c r="A51" s="44">
        <v>40</v>
      </c>
      <c r="B51" s="45">
        <v>6.57</v>
      </c>
      <c r="C51" s="45">
        <v>6.57</v>
      </c>
      <c r="D51" s="45">
        <v>7.27</v>
      </c>
    </row>
    <row r="52" spans="1:4" x14ac:dyDescent="0.2">
      <c r="A52" s="44">
        <v>41</v>
      </c>
      <c r="B52" s="45">
        <v>6.79</v>
      </c>
      <c r="C52" s="45">
        <v>6.79</v>
      </c>
      <c r="D52" s="45">
        <v>7.51</v>
      </c>
    </row>
    <row r="53" spans="1:4" x14ac:dyDescent="0.2">
      <c r="A53" s="44">
        <v>42</v>
      </c>
      <c r="B53" s="45">
        <v>7.02</v>
      </c>
      <c r="C53" s="45">
        <v>7.02</v>
      </c>
      <c r="D53" s="45">
        <v>7.76</v>
      </c>
    </row>
    <row r="54" spans="1:4" x14ac:dyDescent="0.2">
      <c r="A54" s="44">
        <v>43</v>
      </c>
      <c r="B54" s="45">
        <v>7.26</v>
      </c>
      <c r="C54" s="45">
        <v>7.26</v>
      </c>
      <c r="D54" s="45">
        <v>8.02</v>
      </c>
    </row>
    <row r="55" spans="1:4" x14ac:dyDescent="0.2">
      <c r="A55" s="44">
        <v>44</v>
      </c>
      <c r="B55" s="45">
        <v>7.5</v>
      </c>
      <c r="C55" s="45">
        <v>7.5</v>
      </c>
      <c r="D55" s="45">
        <v>8.2899999999999991</v>
      </c>
    </row>
    <row r="56" spans="1:4" x14ac:dyDescent="0.2">
      <c r="A56" s="44">
        <v>45</v>
      </c>
      <c r="B56" s="45">
        <v>7.75</v>
      </c>
      <c r="C56" s="45">
        <v>7.75</v>
      </c>
      <c r="D56" s="45">
        <v>8.56</v>
      </c>
    </row>
    <row r="57" spans="1:4" x14ac:dyDescent="0.2">
      <c r="A57" s="44">
        <v>46</v>
      </c>
      <c r="B57" s="45">
        <v>8.01</v>
      </c>
      <c r="C57" s="45">
        <v>8.01</v>
      </c>
      <c r="D57" s="45">
        <v>8.85</v>
      </c>
    </row>
    <row r="58" spans="1:4" x14ac:dyDescent="0.2">
      <c r="A58" s="44">
        <v>47</v>
      </c>
      <c r="B58" s="45">
        <v>8.27</v>
      </c>
      <c r="C58" s="45">
        <v>8.27</v>
      </c>
      <c r="D58" s="45">
        <v>9.14</v>
      </c>
    </row>
    <row r="59" spans="1:4" x14ac:dyDescent="0.2">
      <c r="A59" s="44">
        <v>48</v>
      </c>
      <c r="B59" s="45">
        <v>8.5500000000000007</v>
      </c>
      <c r="C59" s="45">
        <v>8.5500000000000007</v>
      </c>
      <c r="D59" s="45">
        <v>9.44</v>
      </c>
    </row>
    <row r="60" spans="1:4" x14ac:dyDescent="0.2">
      <c r="A60" s="44">
        <v>49</v>
      </c>
      <c r="B60" s="45">
        <v>8.83</v>
      </c>
      <c r="C60" s="45">
        <v>8.83</v>
      </c>
      <c r="D60" s="45">
        <v>9.75</v>
      </c>
    </row>
    <row r="61" spans="1:4" x14ac:dyDescent="0.2">
      <c r="A61" s="44">
        <v>50</v>
      </c>
      <c r="B61" s="45">
        <v>9.1199999999999992</v>
      </c>
      <c r="C61" s="45">
        <v>9.1199999999999992</v>
      </c>
      <c r="D61" s="45">
        <v>10.07</v>
      </c>
    </row>
    <row r="62" spans="1:4" x14ac:dyDescent="0.2">
      <c r="A62" s="44">
        <v>51</v>
      </c>
      <c r="B62" s="45">
        <v>9.42</v>
      </c>
      <c r="C62" s="45">
        <v>9.42</v>
      </c>
      <c r="D62" s="45">
        <v>10.4</v>
      </c>
    </row>
    <row r="63" spans="1:4" x14ac:dyDescent="0.2">
      <c r="A63" s="44">
        <v>52</v>
      </c>
      <c r="B63" s="45">
        <v>9.73</v>
      </c>
      <c r="C63" s="45">
        <v>9.73</v>
      </c>
      <c r="D63" s="45">
        <v>10.74</v>
      </c>
    </row>
    <row r="64" spans="1:4" x14ac:dyDescent="0.2">
      <c r="A64" s="44">
        <v>53</v>
      </c>
      <c r="B64" s="45">
        <v>10.06</v>
      </c>
      <c r="C64" s="45">
        <v>10.06</v>
      </c>
      <c r="D64" s="45">
        <v>11.09</v>
      </c>
    </row>
    <row r="65" spans="1:4" x14ac:dyDescent="0.2">
      <c r="A65" s="44">
        <v>54</v>
      </c>
      <c r="B65" s="45">
        <v>10.39</v>
      </c>
      <c r="C65" s="45">
        <v>10.39</v>
      </c>
      <c r="D65" s="45">
        <v>11.45</v>
      </c>
    </row>
    <row r="66" spans="1:4" x14ac:dyDescent="0.2">
      <c r="A66" s="44">
        <v>55</v>
      </c>
      <c r="B66" s="45">
        <v>10.73</v>
      </c>
      <c r="C66" s="45">
        <v>10.73</v>
      </c>
      <c r="D66" s="45">
        <v>11.82</v>
      </c>
    </row>
    <row r="67" spans="1:4" x14ac:dyDescent="0.2">
      <c r="A67" s="44">
        <v>56</v>
      </c>
      <c r="B67" s="45">
        <v>11.09</v>
      </c>
      <c r="C67" s="45">
        <v>11.09</v>
      </c>
      <c r="D67" s="45">
        <v>12.21</v>
      </c>
    </row>
    <row r="68" spans="1:4" x14ac:dyDescent="0.2">
      <c r="A68" s="44">
        <v>57</v>
      </c>
      <c r="B68" s="45">
        <v>11.46</v>
      </c>
      <c r="C68" s="45">
        <v>11.46</v>
      </c>
      <c r="D68" s="45">
        <v>12.61</v>
      </c>
    </row>
    <row r="69" spans="1:4" x14ac:dyDescent="0.2">
      <c r="A69" s="44">
        <v>58</v>
      </c>
      <c r="B69" s="45">
        <v>11.84</v>
      </c>
      <c r="C69" s="45">
        <v>11.84</v>
      </c>
      <c r="D69" s="45">
        <v>13.02</v>
      </c>
    </row>
    <row r="70" spans="1:4" x14ac:dyDescent="0.2">
      <c r="A70" s="44">
        <v>59</v>
      </c>
      <c r="B70" s="45">
        <v>12.24</v>
      </c>
      <c r="C70" s="45">
        <v>12.24</v>
      </c>
      <c r="D70" s="45">
        <v>13.45</v>
      </c>
    </row>
    <row r="71" spans="1:4" x14ac:dyDescent="0.2">
      <c r="A71" s="44">
        <v>60</v>
      </c>
      <c r="B71" s="45">
        <v>12.66</v>
      </c>
      <c r="C71" s="45">
        <v>12.66</v>
      </c>
      <c r="D71" s="45">
        <v>13.89</v>
      </c>
    </row>
    <row r="72" spans="1:4" x14ac:dyDescent="0.2">
      <c r="A72" s="44">
        <v>61</v>
      </c>
      <c r="B72" s="45">
        <v>13.09</v>
      </c>
      <c r="C72" s="45">
        <v>13.09</v>
      </c>
      <c r="D72" s="45">
        <v>14.36</v>
      </c>
    </row>
    <row r="73" spans="1:4" x14ac:dyDescent="0.2">
      <c r="A73" s="44">
        <v>62</v>
      </c>
      <c r="B73" s="45">
        <v>13.55</v>
      </c>
      <c r="C73" s="45">
        <v>13.55</v>
      </c>
      <c r="D73" s="45">
        <v>14.84</v>
      </c>
    </row>
    <row r="74" spans="1:4" x14ac:dyDescent="0.2">
      <c r="A74" s="44">
        <v>63</v>
      </c>
      <c r="B74" s="45">
        <v>14.03</v>
      </c>
      <c r="C74" s="45">
        <v>14.03</v>
      </c>
      <c r="D74" s="45">
        <v>15.35</v>
      </c>
    </row>
    <row r="75" spans="1:4" x14ac:dyDescent="0.2">
      <c r="A75" s="44">
        <v>64</v>
      </c>
      <c r="B75" s="45">
        <v>14.53</v>
      </c>
      <c r="C75" s="45">
        <v>14.53</v>
      </c>
      <c r="D75" s="45">
        <v>15.89</v>
      </c>
    </row>
    <row r="76" spans="1:4" x14ac:dyDescent="0.2">
      <c r="A76" s="44">
        <v>65</v>
      </c>
      <c r="B76" s="45">
        <v>15.07</v>
      </c>
      <c r="C76" s="45">
        <v>15.07</v>
      </c>
      <c r="D76" s="45">
        <v>16.45</v>
      </c>
    </row>
    <row r="77" spans="1:4" x14ac:dyDescent="0.2">
      <c r="A77" s="44">
        <v>66</v>
      </c>
      <c r="B77" s="45">
        <v>15.63</v>
      </c>
      <c r="C77" s="45">
        <v>15.63</v>
      </c>
      <c r="D77" s="45">
        <v>17.05</v>
      </c>
    </row>
    <row r="78" spans="1:4" x14ac:dyDescent="0.2">
      <c r="A78" s="44">
        <v>67</v>
      </c>
      <c r="B78" s="45">
        <v>16.239999999999998</v>
      </c>
      <c r="C78" s="45">
        <v>16.239999999999998</v>
      </c>
      <c r="D78" s="45">
        <v>17.68</v>
      </c>
    </row>
    <row r="79" spans="1:4" x14ac:dyDescent="0.2">
      <c r="A79" s="44">
        <v>68</v>
      </c>
      <c r="B79" s="45">
        <v>16.239999999999998</v>
      </c>
      <c r="C79" s="45">
        <v>16.239999999999998</v>
      </c>
      <c r="D79" s="45">
        <v>17.690000000000001</v>
      </c>
    </row>
    <row r="80" spans="1:4" x14ac:dyDescent="0.2">
      <c r="A80" s="44">
        <v>69</v>
      </c>
      <c r="B80" s="45">
        <v>15.61</v>
      </c>
      <c r="C80" s="45">
        <v>15.61</v>
      </c>
      <c r="D80" s="45">
        <v>17.059999999999999</v>
      </c>
    </row>
    <row r="81" spans="1:4" x14ac:dyDescent="0.2">
      <c r="A81" s="44">
        <v>70</v>
      </c>
      <c r="B81" s="45">
        <v>14.99</v>
      </c>
      <c r="C81" s="45">
        <v>14.99</v>
      </c>
      <c r="D81" s="45">
        <v>16.43</v>
      </c>
    </row>
    <row r="82" spans="1:4" x14ac:dyDescent="0.2">
      <c r="A82" s="44">
        <v>71</v>
      </c>
      <c r="B82" s="45">
        <v>14.37</v>
      </c>
      <c r="C82" s="45">
        <v>14.37</v>
      </c>
      <c r="D82" s="45">
        <v>15.8</v>
      </c>
    </row>
    <row r="83" spans="1:4" x14ac:dyDescent="0.2">
      <c r="A83" s="44">
        <v>72</v>
      </c>
      <c r="B83" s="45">
        <v>13.76</v>
      </c>
      <c r="C83" s="45">
        <v>13.76</v>
      </c>
      <c r="D83" s="45">
        <v>15.18</v>
      </c>
    </row>
    <row r="84" spans="1:4" x14ac:dyDescent="0.2">
      <c r="A84" s="44">
        <v>73</v>
      </c>
      <c r="B84" s="45">
        <v>13.15</v>
      </c>
      <c r="C84" s="45">
        <v>13.15</v>
      </c>
      <c r="D84" s="45">
        <v>14.56</v>
      </c>
    </row>
    <row r="85" spans="1:4" x14ac:dyDescent="0.2">
      <c r="A85" s="44">
        <v>74</v>
      </c>
      <c r="B85" s="45">
        <v>12.56</v>
      </c>
      <c r="C85" s="45">
        <v>12.56</v>
      </c>
      <c r="D85" s="45">
        <v>13.95</v>
      </c>
    </row>
    <row r="86" spans="1:4" x14ac:dyDescent="0.2">
      <c r="A86" s="44">
        <v>75</v>
      </c>
      <c r="B86" s="45">
        <v>12.26</v>
      </c>
      <c r="C86" s="45">
        <v>12.26</v>
      </c>
      <c r="D86" s="45">
        <v>13.65</v>
      </c>
    </row>
  </sheetData>
  <sheetProtection algorithmName="SHA-512" hashValue="nhBVHZuJa94RmyQET1mzRH1qhBiHvmS4Rhn6Gqo93k9s50oxpX+NKhnXLSJDB4U3e19fmUGIMtvczh2N+fuNRw==" saltValue="ozimeYR8BOQNg/H4ln7i1A==" spinCount="100000" sheet="1" objects="1" scenarios="1"/>
  <conditionalFormatting sqref="A6:A21">
    <cfRule type="expression" dxfId="327" priority="1" stopIfTrue="1">
      <formula>MOD(ROW(),2)=0</formula>
    </cfRule>
    <cfRule type="expression" dxfId="326" priority="2" stopIfTrue="1">
      <formula>MOD(ROW(),2)&lt;&gt;0</formula>
    </cfRule>
  </conditionalFormatting>
  <conditionalFormatting sqref="A26:A86">
    <cfRule type="expression" dxfId="325" priority="5" stopIfTrue="1">
      <formula>MOD(ROW(),2)=0</formula>
    </cfRule>
    <cfRule type="expression" dxfId="324" priority="6" stopIfTrue="1">
      <formula>MOD(ROW(),2)&lt;&gt;0</formula>
    </cfRule>
  </conditionalFormatting>
  <conditionalFormatting sqref="B6:D21">
    <cfRule type="expression" dxfId="323" priority="3" stopIfTrue="1">
      <formula>MOD(ROW(),2)=0</formula>
    </cfRule>
    <cfRule type="expression" dxfId="322" priority="4" stopIfTrue="1">
      <formula>MOD(ROW(),2)&lt;&gt;0</formula>
    </cfRule>
  </conditionalFormatting>
  <conditionalFormatting sqref="B26:D86">
    <cfRule type="expression" dxfId="321" priority="7" stopIfTrue="1">
      <formula>MOD(ROW(),2)=0</formula>
    </cfRule>
    <cfRule type="expression" dxfId="320" priority="8" stopIfTrue="1">
      <formula>MOD(ROW(),2)&lt;&gt;0</formula>
    </cfRule>
  </conditionalFormatting>
  <pageMargins left="0.7" right="0.7" top="0.75" bottom="0.75" header="0.3" footer="0.3"/>
  <tableParts count="1">
    <tablePart r:id="rId1"/>
  </tableParts>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4BB85-938A-4D84-A2F4-8A8C459D1025}">
  <sheetPr codeName="Sheet92"/>
  <dimension ref="A1:D86"/>
  <sheetViews>
    <sheetView showGridLines="0" workbookViewId="0">
      <selection activeCell="A6" sqref="A6"/>
    </sheetView>
  </sheetViews>
  <sheetFormatPr defaultRowHeight="12.75" x14ac:dyDescent="0.2"/>
  <cols>
    <col min="1" max="1" width="31.5703125" customWidth="1"/>
    <col min="2" max="4" width="22.5703125" customWidth="1"/>
  </cols>
  <sheetData>
    <row r="1" spans="1:4" s="1" customFormat="1" ht="20.25" x14ac:dyDescent="0.3">
      <c r="A1" s="2" t="s">
        <v>0</v>
      </c>
    </row>
    <row r="2" spans="1:4" s="1" customFormat="1" ht="15.75" x14ac:dyDescent="0.25">
      <c r="A2" s="30" t="s">
        <v>1</v>
      </c>
      <c r="B2" s="3" t="str">
        <f>wb_title</f>
        <v>PCSPS_EW - Consolidated Factor Spreadsheet</v>
      </c>
    </row>
    <row r="3" spans="1:4" s="1" customFormat="1" ht="15.75" x14ac:dyDescent="0.25">
      <c r="A3" s="30" t="s">
        <v>2</v>
      </c>
      <c r="B3" s="3" t="str">
        <f>TABLE_FACTOR_TYPE_1 &amp; " - x-" &amp; TABLE_SERIES_NUMBER_1</f>
        <v>Added pension - x-718</v>
      </c>
    </row>
    <row r="6" spans="1:4" x14ac:dyDescent="0.2">
      <c r="A6" s="41" t="s">
        <v>540</v>
      </c>
      <c r="B6" s="49" t="s">
        <v>541</v>
      </c>
      <c r="C6" s="49"/>
      <c r="D6" s="49"/>
    </row>
    <row r="7" spans="1:4" x14ac:dyDescent="0.2">
      <c r="A7" s="41" t="s">
        <v>542</v>
      </c>
      <c r="B7" s="49" t="s">
        <v>31</v>
      </c>
      <c r="C7" s="49"/>
      <c r="D7" s="49"/>
    </row>
    <row r="8" spans="1:4" x14ac:dyDescent="0.2">
      <c r="A8" s="41" t="s">
        <v>112</v>
      </c>
      <c r="B8" s="49" t="s">
        <v>125</v>
      </c>
      <c r="C8" s="49"/>
      <c r="D8" s="49"/>
    </row>
    <row r="9" spans="1:4" x14ac:dyDescent="0.2">
      <c r="A9" s="41" t="s">
        <v>113</v>
      </c>
      <c r="B9" s="49" t="s">
        <v>406</v>
      </c>
      <c r="C9" s="49"/>
      <c r="D9" s="49"/>
    </row>
    <row r="10" spans="1:4" ht="25.5" x14ac:dyDescent="0.2">
      <c r="A10" s="41" t="s">
        <v>6</v>
      </c>
      <c r="B10" s="49" t="s">
        <v>420</v>
      </c>
      <c r="C10" s="49"/>
      <c r="D10" s="49"/>
    </row>
    <row r="11" spans="1:4" x14ac:dyDescent="0.2">
      <c r="A11" s="41" t="s">
        <v>114</v>
      </c>
      <c r="B11" s="49" t="s">
        <v>408</v>
      </c>
      <c r="C11" s="49"/>
      <c r="D11" s="49"/>
    </row>
    <row r="12" spans="1:4" x14ac:dyDescent="0.2">
      <c r="A12" s="41" t="s">
        <v>115</v>
      </c>
      <c r="B12" s="49" t="s">
        <v>129</v>
      </c>
      <c r="C12" s="49"/>
      <c r="D12" s="49"/>
    </row>
    <row r="13" spans="1:4" x14ac:dyDescent="0.2">
      <c r="A13" s="41" t="s">
        <v>543</v>
      </c>
      <c r="B13" s="49">
        <v>0</v>
      </c>
      <c r="C13" s="49"/>
      <c r="D13" s="49"/>
    </row>
    <row r="14" spans="1:4" x14ac:dyDescent="0.2">
      <c r="A14" s="41" t="s">
        <v>117</v>
      </c>
      <c r="B14" s="49">
        <v>718</v>
      </c>
      <c r="C14" s="49"/>
      <c r="D14" s="49"/>
    </row>
    <row r="15" spans="1:4" x14ac:dyDescent="0.2">
      <c r="A15" s="41" t="s">
        <v>544</v>
      </c>
      <c r="B15" s="49" t="s">
        <v>421</v>
      </c>
      <c r="C15" s="49"/>
      <c r="D15" s="49"/>
    </row>
    <row r="16" spans="1:4" x14ac:dyDescent="0.2">
      <c r="A16" s="41" t="s">
        <v>119</v>
      </c>
      <c r="B16" s="49" t="s">
        <v>422</v>
      </c>
      <c r="C16" s="49"/>
      <c r="D16" s="49"/>
    </row>
    <row r="17" spans="1:4" x14ac:dyDescent="0.2">
      <c r="A17" s="42" t="s">
        <v>545</v>
      </c>
      <c r="B17" s="49"/>
      <c r="C17" s="49"/>
      <c r="D17" s="49"/>
    </row>
    <row r="18" spans="1:4" x14ac:dyDescent="0.2">
      <c r="A18" s="41" t="s">
        <v>121</v>
      </c>
      <c r="B18" s="50">
        <v>45184</v>
      </c>
      <c r="C18" s="50"/>
      <c r="D18" s="50"/>
    </row>
    <row r="19" spans="1:4" x14ac:dyDescent="0.2">
      <c r="A19" s="41" t="s">
        <v>122</v>
      </c>
      <c r="B19" s="49"/>
      <c r="C19" s="49"/>
      <c r="D19" s="49"/>
    </row>
    <row r="20" spans="1:4" x14ac:dyDescent="0.2">
      <c r="A20" s="41" t="s">
        <v>123</v>
      </c>
      <c r="B20" s="49" t="s">
        <v>132</v>
      </c>
      <c r="C20" s="49"/>
      <c r="D20" s="49"/>
    </row>
    <row r="21" spans="1:4" x14ac:dyDescent="0.2">
      <c r="A21" s="41" t="s">
        <v>546</v>
      </c>
      <c r="B21" s="49" t="s">
        <v>46</v>
      </c>
      <c r="C21" s="49"/>
      <c r="D21" s="49"/>
    </row>
    <row r="23" spans="1:4" x14ac:dyDescent="0.2">
      <c r="A23" s="23" t="str">
        <f>HYPERLINK("#'Factor List'!A1", "Back to Factor List")</f>
        <v>Back to Factor List</v>
      </c>
      <c r="B23" s="23" t="str">
        <f>HYPERLINK("#'Assumptions'!A1", "Assumptions")</f>
        <v>Assumptions</v>
      </c>
    </row>
    <row r="26" spans="1:4" s="55" customFormat="1" ht="25.5" x14ac:dyDescent="0.2">
      <c r="A26" s="54" t="s">
        <v>174</v>
      </c>
      <c r="B26" s="54" t="s">
        <v>698</v>
      </c>
      <c r="C26" s="54" t="s">
        <v>699</v>
      </c>
      <c r="D26" s="54" t="s">
        <v>700</v>
      </c>
    </row>
    <row r="27" spans="1:4" x14ac:dyDescent="0.2">
      <c r="A27" s="44">
        <v>16</v>
      </c>
      <c r="B27" s="45">
        <v>3.61</v>
      </c>
      <c r="C27" s="45">
        <v>3.61</v>
      </c>
      <c r="D27" s="45">
        <v>3.92</v>
      </c>
    </row>
    <row r="28" spans="1:4" x14ac:dyDescent="0.2">
      <c r="A28" s="44">
        <v>17</v>
      </c>
      <c r="B28" s="45">
        <v>3.74</v>
      </c>
      <c r="C28" s="45">
        <v>3.74</v>
      </c>
      <c r="D28" s="45">
        <v>4.0599999999999996</v>
      </c>
    </row>
    <row r="29" spans="1:4" x14ac:dyDescent="0.2">
      <c r="A29" s="44">
        <v>18</v>
      </c>
      <c r="B29" s="45">
        <v>3.87</v>
      </c>
      <c r="C29" s="45">
        <v>3.87</v>
      </c>
      <c r="D29" s="45">
        <v>4.21</v>
      </c>
    </row>
    <row r="30" spans="1:4" x14ac:dyDescent="0.2">
      <c r="A30" s="44">
        <v>19</v>
      </c>
      <c r="B30" s="45">
        <v>4.01</v>
      </c>
      <c r="C30" s="45">
        <v>4.01</v>
      </c>
      <c r="D30" s="45">
        <v>4.38</v>
      </c>
    </row>
    <row r="31" spans="1:4" x14ac:dyDescent="0.2">
      <c r="A31" s="44">
        <v>20</v>
      </c>
      <c r="B31" s="45">
        <v>4.1399999999999997</v>
      </c>
      <c r="C31" s="45">
        <v>4.1399999999999997</v>
      </c>
      <c r="D31" s="45">
        <v>4.5199999999999996</v>
      </c>
    </row>
    <row r="32" spans="1:4" x14ac:dyDescent="0.2">
      <c r="A32" s="44">
        <v>21</v>
      </c>
      <c r="B32" s="45">
        <v>4.28</v>
      </c>
      <c r="C32" s="45">
        <v>4.28</v>
      </c>
      <c r="D32" s="45">
        <v>4.68</v>
      </c>
    </row>
    <row r="33" spans="1:4" x14ac:dyDescent="0.2">
      <c r="A33" s="44">
        <v>22</v>
      </c>
      <c r="B33" s="45">
        <v>4.4400000000000004</v>
      </c>
      <c r="C33" s="45">
        <v>4.4400000000000004</v>
      </c>
      <c r="D33" s="45">
        <v>4.84</v>
      </c>
    </row>
    <row r="34" spans="1:4" x14ac:dyDescent="0.2">
      <c r="A34" s="44">
        <v>23</v>
      </c>
      <c r="B34" s="45">
        <v>4.59</v>
      </c>
      <c r="C34" s="45">
        <v>4.59</v>
      </c>
      <c r="D34" s="45">
        <v>5.01</v>
      </c>
    </row>
    <row r="35" spans="1:4" x14ac:dyDescent="0.2">
      <c r="A35" s="44">
        <v>24</v>
      </c>
      <c r="B35" s="45">
        <v>4.75</v>
      </c>
      <c r="C35" s="45">
        <v>4.75</v>
      </c>
      <c r="D35" s="45">
        <v>5.18</v>
      </c>
    </row>
    <row r="36" spans="1:4" x14ac:dyDescent="0.2">
      <c r="A36" s="44">
        <v>25</v>
      </c>
      <c r="B36" s="45">
        <v>4.92</v>
      </c>
      <c r="C36" s="45">
        <v>4.92</v>
      </c>
      <c r="D36" s="45">
        <v>5.37</v>
      </c>
    </row>
    <row r="37" spans="1:4" x14ac:dyDescent="0.2">
      <c r="A37" s="44">
        <v>26</v>
      </c>
      <c r="B37" s="45">
        <v>5.08</v>
      </c>
      <c r="C37" s="45">
        <v>5.08</v>
      </c>
      <c r="D37" s="45">
        <v>5.55</v>
      </c>
    </row>
    <row r="38" spans="1:4" x14ac:dyDescent="0.2">
      <c r="A38" s="44">
        <v>27</v>
      </c>
      <c r="B38" s="45">
        <v>5.26</v>
      </c>
      <c r="C38" s="45">
        <v>5.26</v>
      </c>
      <c r="D38" s="45">
        <v>5.74</v>
      </c>
    </row>
    <row r="39" spans="1:4" x14ac:dyDescent="0.2">
      <c r="A39" s="44">
        <v>28</v>
      </c>
      <c r="B39" s="45">
        <v>5.45</v>
      </c>
      <c r="C39" s="45">
        <v>5.45</v>
      </c>
      <c r="D39" s="45">
        <v>5.95</v>
      </c>
    </row>
    <row r="40" spans="1:4" x14ac:dyDescent="0.2">
      <c r="A40" s="44">
        <v>29</v>
      </c>
      <c r="B40" s="45">
        <v>5.63</v>
      </c>
      <c r="C40" s="45">
        <v>5.63</v>
      </c>
      <c r="D40" s="45">
        <v>6.15</v>
      </c>
    </row>
    <row r="41" spans="1:4" x14ac:dyDescent="0.2">
      <c r="A41" s="44">
        <v>30</v>
      </c>
      <c r="B41" s="45">
        <v>5.82</v>
      </c>
      <c r="C41" s="45">
        <v>5.82</v>
      </c>
      <c r="D41" s="45">
        <v>6.36</v>
      </c>
    </row>
    <row r="42" spans="1:4" x14ac:dyDescent="0.2">
      <c r="A42" s="44">
        <v>31</v>
      </c>
      <c r="B42" s="45">
        <v>6.03</v>
      </c>
      <c r="C42" s="45">
        <v>6.03</v>
      </c>
      <c r="D42" s="45">
        <v>6.58</v>
      </c>
    </row>
    <row r="43" spans="1:4" x14ac:dyDescent="0.2">
      <c r="A43" s="44">
        <v>32</v>
      </c>
      <c r="B43" s="45">
        <v>6.23</v>
      </c>
      <c r="C43" s="45">
        <v>6.23</v>
      </c>
      <c r="D43" s="45">
        <v>6.81</v>
      </c>
    </row>
    <row r="44" spans="1:4" x14ac:dyDescent="0.2">
      <c r="A44" s="44">
        <v>33</v>
      </c>
      <c r="B44" s="45">
        <v>6.45</v>
      </c>
      <c r="C44" s="45">
        <v>6.45</v>
      </c>
      <c r="D44" s="45">
        <v>7.05</v>
      </c>
    </row>
    <row r="45" spans="1:4" x14ac:dyDescent="0.2">
      <c r="A45" s="44">
        <v>34</v>
      </c>
      <c r="B45" s="45">
        <v>6.67</v>
      </c>
      <c r="C45" s="45">
        <v>6.67</v>
      </c>
      <c r="D45" s="45">
        <v>7.28</v>
      </c>
    </row>
    <row r="46" spans="1:4" x14ac:dyDescent="0.2">
      <c r="A46" s="44">
        <v>35</v>
      </c>
      <c r="B46" s="45">
        <v>6.9</v>
      </c>
      <c r="C46" s="45">
        <v>6.9</v>
      </c>
      <c r="D46" s="45">
        <v>7.54</v>
      </c>
    </row>
    <row r="47" spans="1:4" x14ac:dyDescent="0.2">
      <c r="A47" s="44">
        <v>36</v>
      </c>
      <c r="B47" s="45">
        <v>7.13</v>
      </c>
      <c r="C47" s="45">
        <v>7.13</v>
      </c>
      <c r="D47" s="45">
        <v>7.79</v>
      </c>
    </row>
    <row r="48" spans="1:4" x14ac:dyDescent="0.2">
      <c r="A48" s="44">
        <v>37</v>
      </c>
      <c r="B48" s="45">
        <v>7.37</v>
      </c>
      <c r="C48" s="45">
        <v>7.37</v>
      </c>
      <c r="D48" s="45">
        <v>8.06</v>
      </c>
    </row>
    <row r="49" spans="1:4" x14ac:dyDescent="0.2">
      <c r="A49" s="44">
        <v>38</v>
      </c>
      <c r="B49" s="45">
        <v>7.63</v>
      </c>
      <c r="C49" s="45">
        <v>7.63</v>
      </c>
      <c r="D49" s="45">
        <v>8.33</v>
      </c>
    </row>
    <row r="50" spans="1:4" x14ac:dyDescent="0.2">
      <c r="A50" s="44">
        <v>39</v>
      </c>
      <c r="B50" s="45">
        <v>7.88</v>
      </c>
      <c r="C50" s="45">
        <v>7.88</v>
      </c>
      <c r="D50" s="45">
        <v>8.61</v>
      </c>
    </row>
    <row r="51" spans="1:4" x14ac:dyDescent="0.2">
      <c r="A51" s="44">
        <v>40</v>
      </c>
      <c r="B51" s="45">
        <v>8.16</v>
      </c>
      <c r="C51" s="45">
        <v>8.16</v>
      </c>
      <c r="D51" s="45">
        <v>8.9</v>
      </c>
    </row>
    <row r="52" spans="1:4" x14ac:dyDescent="0.2">
      <c r="A52" s="44">
        <v>41</v>
      </c>
      <c r="B52" s="45">
        <v>8.44</v>
      </c>
      <c r="C52" s="45">
        <v>8.44</v>
      </c>
      <c r="D52" s="45">
        <v>9.2100000000000009</v>
      </c>
    </row>
    <row r="53" spans="1:4" x14ac:dyDescent="0.2">
      <c r="A53" s="44">
        <v>42</v>
      </c>
      <c r="B53" s="45">
        <v>8.7200000000000006</v>
      </c>
      <c r="C53" s="45">
        <v>8.7200000000000006</v>
      </c>
      <c r="D53" s="45">
        <v>9.52</v>
      </c>
    </row>
    <row r="54" spans="1:4" x14ac:dyDescent="0.2">
      <c r="A54" s="44">
        <v>43</v>
      </c>
      <c r="B54" s="45">
        <v>9.02</v>
      </c>
      <c r="C54" s="45">
        <v>9.02</v>
      </c>
      <c r="D54" s="45">
        <v>9.84</v>
      </c>
    </row>
    <row r="55" spans="1:4" x14ac:dyDescent="0.2">
      <c r="A55" s="44">
        <v>44</v>
      </c>
      <c r="B55" s="45">
        <v>9.32</v>
      </c>
      <c r="C55" s="45">
        <v>9.32</v>
      </c>
      <c r="D55" s="45">
        <v>10.17</v>
      </c>
    </row>
    <row r="56" spans="1:4" x14ac:dyDescent="0.2">
      <c r="A56" s="44">
        <v>45</v>
      </c>
      <c r="B56" s="45">
        <v>9.64</v>
      </c>
      <c r="C56" s="45">
        <v>9.64</v>
      </c>
      <c r="D56" s="45">
        <v>10.52</v>
      </c>
    </row>
    <row r="57" spans="1:4" x14ac:dyDescent="0.2">
      <c r="A57" s="44">
        <v>46</v>
      </c>
      <c r="B57" s="45">
        <v>9.9700000000000006</v>
      </c>
      <c r="C57" s="45">
        <v>9.9700000000000006</v>
      </c>
      <c r="D57" s="45">
        <v>10.87</v>
      </c>
    </row>
    <row r="58" spans="1:4" x14ac:dyDescent="0.2">
      <c r="A58" s="44">
        <v>47</v>
      </c>
      <c r="B58" s="45">
        <v>10.3</v>
      </c>
      <c r="C58" s="45">
        <v>10.3</v>
      </c>
      <c r="D58" s="45">
        <v>11.24</v>
      </c>
    </row>
    <row r="59" spans="1:4" x14ac:dyDescent="0.2">
      <c r="A59" s="44">
        <v>48</v>
      </c>
      <c r="B59" s="45">
        <v>10.65</v>
      </c>
      <c r="C59" s="45">
        <v>10.65</v>
      </c>
      <c r="D59" s="45">
        <v>11.62</v>
      </c>
    </row>
    <row r="60" spans="1:4" x14ac:dyDescent="0.2">
      <c r="A60" s="44">
        <v>49</v>
      </c>
      <c r="B60" s="45">
        <v>11.02</v>
      </c>
      <c r="C60" s="45">
        <v>11.02</v>
      </c>
      <c r="D60" s="45">
        <v>12.01</v>
      </c>
    </row>
    <row r="61" spans="1:4" x14ac:dyDescent="0.2">
      <c r="A61" s="44">
        <v>50</v>
      </c>
      <c r="B61" s="45">
        <v>11.38</v>
      </c>
      <c r="C61" s="45">
        <v>11.38</v>
      </c>
      <c r="D61" s="45">
        <v>12.4</v>
      </c>
    </row>
    <row r="62" spans="1:4" x14ac:dyDescent="0.2">
      <c r="A62" s="44">
        <v>51</v>
      </c>
      <c r="B62" s="45">
        <v>11.77</v>
      </c>
      <c r="C62" s="45">
        <v>11.77</v>
      </c>
      <c r="D62" s="45">
        <v>12.82</v>
      </c>
    </row>
    <row r="63" spans="1:4" x14ac:dyDescent="0.2">
      <c r="A63" s="44">
        <v>52</v>
      </c>
      <c r="B63" s="45">
        <v>12.17</v>
      </c>
      <c r="C63" s="45">
        <v>12.17</v>
      </c>
      <c r="D63" s="45">
        <v>13.25</v>
      </c>
    </row>
    <row r="64" spans="1:4" x14ac:dyDescent="0.2">
      <c r="A64" s="44">
        <v>53</v>
      </c>
      <c r="B64" s="45">
        <v>12.59</v>
      </c>
      <c r="C64" s="45">
        <v>12.59</v>
      </c>
      <c r="D64" s="45">
        <v>13.7</v>
      </c>
    </row>
    <row r="65" spans="1:4" x14ac:dyDescent="0.2">
      <c r="A65" s="44">
        <v>54</v>
      </c>
      <c r="B65" s="45">
        <v>13.02</v>
      </c>
      <c r="C65" s="45">
        <v>13.02</v>
      </c>
      <c r="D65" s="45">
        <v>14.16</v>
      </c>
    </row>
    <row r="66" spans="1:4" x14ac:dyDescent="0.2">
      <c r="A66" s="44">
        <v>55</v>
      </c>
      <c r="B66" s="45">
        <v>13.45</v>
      </c>
      <c r="C66" s="45">
        <v>13.45</v>
      </c>
      <c r="D66" s="45">
        <v>14.64</v>
      </c>
    </row>
    <row r="67" spans="1:4" x14ac:dyDescent="0.2">
      <c r="A67" s="44">
        <v>56</v>
      </c>
      <c r="B67" s="45">
        <v>13.92</v>
      </c>
      <c r="C67" s="45">
        <v>13.92</v>
      </c>
      <c r="D67" s="45">
        <v>15.13</v>
      </c>
    </row>
    <row r="68" spans="1:4" x14ac:dyDescent="0.2">
      <c r="A68" s="44">
        <v>57</v>
      </c>
      <c r="B68" s="45">
        <v>14.4</v>
      </c>
      <c r="C68" s="45">
        <v>14.4</v>
      </c>
      <c r="D68" s="45">
        <v>15.65</v>
      </c>
    </row>
    <row r="69" spans="1:4" x14ac:dyDescent="0.2">
      <c r="A69" s="44">
        <v>58</v>
      </c>
      <c r="B69" s="45">
        <v>14.9</v>
      </c>
      <c r="C69" s="45">
        <v>14.9</v>
      </c>
      <c r="D69" s="45">
        <v>16.18</v>
      </c>
    </row>
    <row r="70" spans="1:4" x14ac:dyDescent="0.2">
      <c r="A70" s="44">
        <v>59</v>
      </c>
      <c r="B70" s="45">
        <v>15.42</v>
      </c>
      <c r="C70" s="45">
        <v>15.42</v>
      </c>
      <c r="D70" s="45">
        <v>16.73</v>
      </c>
    </row>
    <row r="71" spans="1:4" x14ac:dyDescent="0.2">
      <c r="A71" s="44">
        <v>60</v>
      </c>
      <c r="B71" s="45">
        <v>15.97</v>
      </c>
      <c r="C71" s="45">
        <v>15.97</v>
      </c>
      <c r="D71" s="45">
        <v>17.309999999999999</v>
      </c>
    </row>
    <row r="72" spans="1:4" x14ac:dyDescent="0.2">
      <c r="A72" s="44">
        <v>61</v>
      </c>
      <c r="B72" s="45">
        <v>16.54</v>
      </c>
      <c r="C72" s="45">
        <v>16.54</v>
      </c>
      <c r="D72" s="45">
        <v>17.920000000000002</v>
      </c>
    </row>
    <row r="73" spans="1:4" x14ac:dyDescent="0.2">
      <c r="A73" s="44">
        <v>62</v>
      </c>
      <c r="B73" s="45">
        <v>17.149999999999999</v>
      </c>
      <c r="C73" s="45">
        <v>17.149999999999999</v>
      </c>
      <c r="D73" s="45">
        <v>18.55</v>
      </c>
    </row>
    <row r="74" spans="1:4" x14ac:dyDescent="0.2">
      <c r="A74" s="44">
        <v>63</v>
      </c>
      <c r="B74" s="45">
        <v>17.79</v>
      </c>
      <c r="C74" s="45">
        <v>17.79</v>
      </c>
      <c r="D74" s="45">
        <v>19.22</v>
      </c>
    </row>
    <row r="75" spans="1:4" x14ac:dyDescent="0.2">
      <c r="A75" s="44">
        <v>64</v>
      </c>
      <c r="B75" s="45">
        <v>18.45</v>
      </c>
      <c r="C75" s="45">
        <v>18.45</v>
      </c>
      <c r="D75" s="45">
        <v>19.920000000000002</v>
      </c>
    </row>
    <row r="76" spans="1:4" x14ac:dyDescent="0.2">
      <c r="A76" s="44">
        <v>65</v>
      </c>
      <c r="B76" s="45">
        <v>18.48</v>
      </c>
      <c r="C76" s="45">
        <v>18.48</v>
      </c>
      <c r="D76" s="45">
        <v>19.97</v>
      </c>
    </row>
    <row r="77" spans="1:4" x14ac:dyDescent="0.2">
      <c r="A77" s="44">
        <v>66</v>
      </c>
      <c r="B77" s="45">
        <v>17.850000000000001</v>
      </c>
      <c r="C77" s="45">
        <v>17.850000000000001</v>
      </c>
      <c r="D77" s="45">
        <v>19.329999999999998</v>
      </c>
    </row>
    <row r="78" spans="1:4" x14ac:dyDescent="0.2">
      <c r="A78" s="44">
        <v>67</v>
      </c>
      <c r="B78" s="45">
        <v>17.21</v>
      </c>
      <c r="C78" s="45">
        <v>17.21</v>
      </c>
      <c r="D78" s="45">
        <v>18.690000000000001</v>
      </c>
    </row>
    <row r="79" spans="1:4" x14ac:dyDescent="0.2">
      <c r="A79" s="44">
        <v>68</v>
      </c>
      <c r="B79" s="45">
        <v>16.559999999999999</v>
      </c>
      <c r="C79" s="45">
        <v>16.559999999999999</v>
      </c>
      <c r="D79" s="45">
        <v>18.04</v>
      </c>
    </row>
    <row r="80" spans="1:4" x14ac:dyDescent="0.2">
      <c r="A80" s="44">
        <v>69</v>
      </c>
      <c r="B80" s="45">
        <v>15.92</v>
      </c>
      <c r="C80" s="45">
        <v>15.92</v>
      </c>
      <c r="D80" s="45">
        <v>17.399999999999999</v>
      </c>
    </row>
    <row r="81" spans="1:4" x14ac:dyDescent="0.2">
      <c r="A81" s="44">
        <v>70</v>
      </c>
      <c r="B81" s="45">
        <v>15.29</v>
      </c>
      <c r="C81" s="45">
        <v>15.29</v>
      </c>
      <c r="D81" s="45">
        <v>16.760000000000002</v>
      </c>
    </row>
    <row r="82" spans="1:4" x14ac:dyDescent="0.2">
      <c r="A82" s="44">
        <v>71</v>
      </c>
      <c r="B82" s="45">
        <v>14.66</v>
      </c>
      <c r="C82" s="45">
        <v>14.66</v>
      </c>
      <c r="D82" s="45">
        <v>16.12</v>
      </c>
    </row>
    <row r="83" spans="1:4" x14ac:dyDescent="0.2">
      <c r="A83" s="44">
        <v>72</v>
      </c>
      <c r="B83" s="45">
        <v>14.04</v>
      </c>
      <c r="C83" s="45">
        <v>14.04</v>
      </c>
      <c r="D83" s="45">
        <v>15.48</v>
      </c>
    </row>
    <row r="84" spans="1:4" x14ac:dyDescent="0.2">
      <c r="A84" s="44">
        <v>73</v>
      </c>
      <c r="B84" s="45">
        <v>13.41</v>
      </c>
      <c r="C84" s="45">
        <v>13.41</v>
      </c>
      <c r="D84" s="45">
        <v>14.85</v>
      </c>
    </row>
    <row r="85" spans="1:4" x14ac:dyDescent="0.2">
      <c r="A85" s="44">
        <v>74</v>
      </c>
      <c r="B85" s="45">
        <v>12.81</v>
      </c>
      <c r="C85" s="45">
        <v>12.81</v>
      </c>
      <c r="D85" s="45">
        <v>14.23</v>
      </c>
    </row>
    <row r="86" spans="1:4" x14ac:dyDescent="0.2">
      <c r="A86" s="44">
        <v>75</v>
      </c>
      <c r="B86" s="45">
        <v>12.51</v>
      </c>
      <c r="C86" s="45">
        <v>12.51</v>
      </c>
      <c r="D86" s="45">
        <v>13.92</v>
      </c>
    </row>
  </sheetData>
  <sheetProtection algorithmName="SHA-512" hashValue="PZpc22ZEpOHo/ykKrIqTxvhYBEGRKq/TILMTL2YS32wgzH57vZztCvDnYSBxLpHnKECeZtwQSPHjNEgC6sSieg==" saltValue="76XnBSQtt7RfBNBdhGPg+A==" spinCount="100000" sheet="1" objects="1" scenarios="1"/>
  <conditionalFormatting sqref="A6:A21">
    <cfRule type="expression" dxfId="319" priority="1" stopIfTrue="1">
      <formula>MOD(ROW(),2)=0</formula>
    </cfRule>
    <cfRule type="expression" dxfId="318" priority="2" stopIfTrue="1">
      <formula>MOD(ROW(),2)&lt;&gt;0</formula>
    </cfRule>
  </conditionalFormatting>
  <conditionalFormatting sqref="A26:A86">
    <cfRule type="expression" dxfId="317" priority="5" stopIfTrue="1">
      <formula>MOD(ROW(),2)=0</formula>
    </cfRule>
    <cfRule type="expression" dxfId="316" priority="6" stopIfTrue="1">
      <formula>MOD(ROW(),2)&lt;&gt;0</formula>
    </cfRule>
  </conditionalFormatting>
  <conditionalFormatting sqref="B6:D21">
    <cfRule type="expression" dxfId="315" priority="3" stopIfTrue="1">
      <formula>MOD(ROW(),2)=0</formula>
    </cfRule>
    <cfRule type="expression" dxfId="314" priority="4" stopIfTrue="1">
      <formula>MOD(ROW(),2)&lt;&gt;0</formula>
    </cfRule>
  </conditionalFormatting>
  <conditionalFormatting sqref="B26:D86">
    <cfRule type="expression" dxfId="313" priority="7" stopIfTrue="1">
      <formula>MOD(ROW(),2)=0</formula>
    </cfRule>
    <cfRule type="expression" dxfId="312" priority="8" stopIfTrue="1">
      <formula>MOD(ROW(),2)&lt;&gt;0</formula>
    </cfRule>
  </conditionalFormatting>
  <pageMargins left="0.7" right="0.7" top="0.75" bottom="0.75" header="0.3" footer="0.3"/>
  <tableParts count="1">
    <tablePart r:id="rId1"/>
  </tableParts>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9A0CD-2FE3-427F-9CC9-4F0619B1F7FF}">
  <sheetPr codeName="Sheet93"/>
  <dimension ref="A1:D86"/>
  <sheetViews>
    <sheetView showGridLines="0" workbookViewId="0">
      <selection activeCell="A6" sqref="A6"/>
    </sheetView>
  </sheetViews>
  <sheetFormatPr defaultRowHeight="12.75" x14ac:dyDescent="0.2"/>
  <cols>
    <col min="1" max="1" width="31.5703125" customWidth="1"/>
    <col min="2" max="4" width="22.5703125" customWidth="1"/>
  </cols>
  <sheetData>
    <row r="1" spans="1:4" s="1" customFormat="1" ht="20.25" x14ac:dyDescent="0.3">
      <c r="A1" s="2" t="s">
        <v>0</v>
      </c>
    </row>
    <row r="2" spans="1:4" s="1" customFormat="1" ht="15.75" x14ac:dyDescent="0.25">
      <c r="A2" s="30" t="s">
        <v>1</v>
      </c>
      <c r="B2" s="3" t="str">
        <f>wb_title</f>
        <v>PCSPS_EW - Consolidated Factor Spreadsheet</v>
      </c>
    </row>
    <row r="3" spans="1:4" s="1" customFormat="1" ht="15.75" x14ac:dyDescent="0.25">
      <c r="A3" s="30" t="s">
        <v>2</v>
      </c>
      <c r="B3" s="3" t="str">
        <f>TABLE_FACTOR_TYPE_1 &amp; " - x-" &amp; TABLE_SERIES_NUMBER_1</f>
        <v>Added pension - x-719</v>
      </c>
    </row>
    <row r="6" spans="1:4" x14ac:dyDescent="0.2">
      <c r="A6" s="41" t="s">
        <v>540</v>
      </c>
      <c r="B6" s="49" t="s">
        <v>541</v>
      </c>
      <c r="C6" s="49"/>
      <c r="D6" s="49"/>
    </row>
    <row r="7" spans="1:4" x14ac:dyDescent="0.2">
      <c r="A7" s="41" t="s">
        <v>542</v>
      </c>
      <c r="B7" s="49" t="s">
        <v>31</v>
      </c>
      <c r="C7" s="49"/>
      <c r="D7" s="49"/>
    </row>
    <row r="8" spans="1:4" x14ac:dyDescent="0.2">
      <c r="A8" s="41" t="s">
        <v>112</v>
      </c>
      <c r="B8" s="49" t="s">
        <v>125</v>
      </c>
      <c r="C8" s="49"/>
      <c r="D8" s="49"/>
    </row>
    <row r="9" spans="1:4" x14ac:dyDescent="0.2">
      <c r="A9" s="41" t="s">
        <v>113</v>
      </c>
      <c r="B9" s="49" t="s">
        <v>406</v>
      </c>
      <c r="C9" s="49"/>
      <c r="D9" s="49"/>
    </row>
    <row r="10" spans="1:4" ht="25.5" x14ac:dyDescent="0.2">
      <c r="A10" s="41" t="s">
        <v>6</v>
      </c>
      <c r="B10" s="49" t="s">
        <v>423</v>
      </c>
      <c r="C10" s="49"/>
      <c r="D10" s="49"/>
    </row>
    <row r="11" spans="1:4" x14ac:dyDescent="0.2">
      <c r="A11" s="41" t="s">
        <v>114</v>
      </c>
      <c r="B11" s="49" t="s">
        <v>408</v>
      </c>
      <c r="C11" s="49"/>
      <c r="D11" s="49"/>
    </row>
    <row r="12" spans="1:4" x14ac:dyDescent="0.2">
      <c r="A12" s="41" t="s">
        <v>115</v>
      </c>
      <c r="B12" s="49" t="s">
        <v>129</v>
      </c>
      <c r="C12" s="49"/>
      <c r="D12" s="49"/>
    </row>
    <row r="13" spans="1:4" x14ac:dyDescent="0.2">
      <c r="A13" s="41" t="s">
        <v>543</v>
      </c>
      <c r="B13" s="49">
        <v>0</v>
      </c>
      <c r="C13" s="49"/>
      <c r="D13" s="49"/>
    </row>
    <row r="14" spans="1:4" x14ac:dyDescent="0.2">
      <c r="A14" s="41" t="s">
        <v>117</v>
      </c>
      <c r="B14" s="49">
        <v>719</v>
      </c>
      <c r="C14" s="49"/>
      <c r="D14" s="49"/>
    </row>
    <row r="15" spans="1:4" x14ac:dyDescent="0.2">
      <c r="A15" s="41" t="s">
        <v>544</v>
      </c>
      <c r="B15" s="49" t="s">
        <v>424</v>
      </c>
      <c r="C15" s="49"/>
      <c r="D15" s="49"/>
    </row>
    <row r="16" spans="1:4" x14ac:dyDescent="0.2">
      <c r="A16" s="41" t="s">
        <v>119</v>
      </c>
      <c r="B16" s="49" t="s">
        <v>425</v>
      </c>
      <c r="C16" s="49"/>
      <c r="D16" s="49"/>
    </row>
    <row r="17" spans="1:4" x14ac:dyDescent="0.2">
      <c r="A17" s="42" t="s">
        <v>545</v>
      </c>
      <c r="B17" s="49"/>
      <c r="C17" s="49"/>
      <c r="D17" s="49"/>
    </row>
    <row r="18" spans="1:4" x14ac:dyDescent="0.2">
      <c r="A18" s="41" t="s">
        <v>121</v>
      </c>
      <c r="B18" s="50">
        <v>45184</v>
      </c>
      <c r="C18" s="50"/>
      <c r="D18" s="50"/>
    </row>
    <row r="19" spans="1:4" x14ac:dyDescent="0.2">
      <c r="A19" s="41" t="s">
        <v>122</v>
      </c>
      <c r="B19" s="49"/>
      <c r="C19" s="49"/>
      <c r="D19" s="49"/>
    </row>
    <row r="20" spans="1:4" x14ac:dyDescent="0.2">
      <c r="A20" s="41" t="s">
        <v>123</v>
      </c>
      <c r="B20" s="49" t="s">
        <v>132</v>
      </c>
      <c r="C20" s="49"/>
      <c r="D20" s="49"/>
    </row>
    <row r="21" spans="1:4" x14ac:dyDescent="0.2">
      <c r="A21" s="41" t="s">
        <v>546</v>
      </c>
      <c r="B21" s="49" t="s">
        <v>46</v>
      </c>
      <c r="C21" s="49"/>
      <c r="D21" s="49"/>
    </row>
    <row r="23" spans="1:4" x14ac:dyDescent="0.2">
      <c r="A23" s="23" t="str">
        <f>HYPERLINK("#'Factor List'!A1", "Back to Factor List")</f>
        <v>Back to Factor List</v>
      </c>
      <c r="B23" s="23" t="str">
        <f>HYPERLINK("#'Assumptions'!A1", "Assumptions")</f>
        <v>Assumptions</v>
      </c>
    </row>
    <row r="26" spans="1:4" s="55" customFormat="1" ht="25.5" x14ac:dyDescent="0.2">
      <c r="A26" s="54" t="s">
        <v>174</v>
      </c>
      <c r="B26" s="54" t="s">
        <v>698</v>
      </c>
      <c r="C26" s="54" t="s">
        <v>699</v>
      </c>
      <c r="D26" s="54" t="s">
        <v>700</v>
      </c>
    </row>
    <row r="27" spans="1:4" x14ac:dyDescent="0.2">
      <c r="A27" s="44">
        <v>16</v>
      </c>
      <c r="B27" s="45">
        <v>3.4</v>
      </c>
      <c r="C27" s="45">
        <v>3.4</v>
      </c>
      <c r="D27" s="45">
        <v>3.69</v>
      </c>
    </row>
    <row r="28" spans="1:4" x14ac:dyDescent="0.2">
      <c r="A28" s="44">
        <v>17</v>
      </c>
      <c r="B28" s="45">
        <v>3.52</v>
      </c>
      <c r="C28" s="45">
        <v>3.52</v>
      </c>
      <c r="D28" s="45">
        <v>3.82</v>
      </c>
    </row>
    <row r="29" spans="1:4" x14ac:dyDescent="0.2">
      <c r="A29" s="44">
        <v>18</v>
      </c>
      <c r="B29" s="45">
        <v>3.63</v>
      </c>
      <c r="C29" s="45">
        <v>3.63</v>
      </c>
      <c r="D29" s="45">
        <v>3.98</v>
      </c>
    </row>
    <row r="30" spans="1:4" x14ac:dyDescent="0.2">
      <c r="A30" s="44">
        <v>19</v>
      </c>
      <c r="B30" s="45">
        <v>3.76</v>
      </c>
      <c r="C30" s="45">
        <v>3.76</v>
      </c>
      <c r="D30" s="45">
        <v>4.12</v>
      </c>
    </row>
    <row r="31" spans="1:4" x14ac:dyDescent="0.2">
      <c r="A31" s="44">
        <v>20</v>
      </c>
      <c r="B31" s="45">
        <v>3.9</v>
      </c>
      <c r="C31" s="45">
        <v>3.9</v>
      </c>
      <c r="D31" s="45">
        <v>4.26</v>
      </c>
    </row>
    <row r="32" spans="1:4" x14ac:dyDescent="0.2">
      <c r="A32" s="44">
        <v>21</v>
      </c>
      <c r="B32" s="45">
        <v>4.03</v>
      </c>
      <c r="C32" s="45">
        <v>4.03</v>
      </c>
      <c r="D32" s="45">
        <v>4.42</v>
      </c>
    </row>
    <row r="33" spans="1:4" x14ac:dyDescent="0.2">
      <c r="A33" s="44">
        <v>22</v>
      </c>
      <c r="B33" s="45">
        <v>4.16</v>
      </c>
      <c r="C33" s="45">
        <v>4.16</v>
      </c>
      <c r="D33" s="45">
        <v>4.57</v>
      </c>
    </row>
    <row r="34" spans="1:4" x14ac:dyDescent="0.2">
      <c r="A34" s="44">
        <v>23</v>
      </c>
      <c r="B34" s="45">
        <v>4.3099999999999996</v>
      </c>
      <c r="C34" s="45">
        <v>4.3099999999999996</v>
      </c>
      <c r="D34" s="45">
        <v>4.72</v>
      </c>
    </row>
    <row r="35" spans="1:4" x14ac:dyDescent="0.2">
      <c r="A35" s="44">
        <v>24</v>
      </c>
      <c r="B35" s="45">
        <v>4.46</v>
      </c>
      <c r="C35" s="45">
        <v>4.46</v>
      </c>
      <c r="D35" s="45">
        <v>4.8899999999999997</v>
      </c>
    </row>
    <row r="36" spans="1:4" x14ac:dyDescent="0.2">
      <c r="A36" s="44">
        <v>25</v>
      </c>
      <c r="B36" s="45">
        <v>4.6100000000000003</v>
      </c>
      <c r="C36" s="45">
        <v>4.6100000000000003</v>
      </c>
      <c r="D36" s="45">
        <v>5.0599999999999996</v>
      </c>
    </row>
    <row r="37" spans="1:4" x14ac:dyDescent="0.2">
      <c r="A37" s="44">
        <v>26</v>
      </c>
      <c r="B37" s="45">
        <v>4.7699999999999996</v>
      </c>
      <c r="C37" s="45">
        <v>4.7699999999999996</v>
      </c>
      <c r="D37" s="45">
        <v>5.23</v>
      </c>
    </row>
    <row r="38" spans="1:4" x14ac:dyDescent="0.2">
      <c r="A38" s="44">
        <v>27</v>
      </c>
      <c r="B38" s="45">
        <v>4.9400000000000004</v>
      </c>
      <c r="C38" s="45">
        <v>4.9400000000000004</v>
      </c>
      <c r="D38" s="45">
        <v>5.42</v>
      </c>
    </row>
    <row r="39" spans="1:4" x14ac:dyDescent="0.2">
      <c r="A39" s="44">
        <v>28</v>
      </c>
      <c r="B39" s="45">
        <v>5.1100000000000003</v>
      </c>
      <c r="C39" s="45">
        <v>5.1100000000000003</v>
      </c>
      <c r="D39" s="45">
        <v>5.6</v>
      </c>
    </row>
    <row r="40" spans="1:4" x14ac:dyDescent="0.2">
      <c r="A40" s="44">
        <v>29</v>
      </c>
      <c r="B40" s="45">
        <v>5.28</v>
      </c>
      <c r="C40" s="45">
        <v>5.28</v>
      </c>
      <c r="D40" s="45">
        <v>5.79</v>
      </c>
    </row>
    <row r="41" spans="1:4" x14ac:dyDescent="0.2">
      <c r="A41" s="44">
        <v>30</v>
      </c>
      <c r="B41" s="45">
        <v>5.47</v>
      </c>
      <c r="C41" s="45">
        <v>5.47</v>
      </c>
      <c r="D41" s="45">
        <v>6</v>
      </c>
    </row>
    <row r="42" spans="1:4" x14ac:dyDescent="0.2">
      <c r="A42" s="44">
        <v>31</v>
      </c>
      <c r="B42" s="45">
        <v>5.66</v>
      </c>
      <c r="C42" s="45">
        <v>5.66</v>
      </c>
      <c r="D42" s="45">
        <v>6.2</v>
      </c>
    </row>
    <row r="43" spans="1:4" x14ac:dyDescent="0.2">
      <c r="A43" s="44">
        <v>32</v>
      </c>
      <c r="B43" s="45">
        <v>5.85</v>
      </c>
      <c r="C43" s="45">
        <v>5.85</v>
      </c>
      <c r="D43" s="45">
        <v>6.42</v>
      </c>
    </row>
    <row r="44" spans="1:4" x14ac:dyDescent="0.2">
      <c r="A44" s="44">
        <v>33</v>
      </c>
      <c r="B44" s="45">
        <v>6.05</v>
      </c>
      <c r="C44" s="45">
        <v>6.05</v>
      </c>
      <c r="D44" s="45">
        <v>6.63</v>
      </c>
    </row>
    <row r="45" spans="1:4" x14ac:dyDescent="0.2">
      <c r="A45" s="44">
        <v>34</v>
      </c>
      <c r="B45" s="45">
        <v>6.26</v>
      </c>
      <c r="C45" s="45">
        <v>6.26</v>
      </c>
      <c r="D45" s="45">
        <v>6.86</v>
      </c>
    </row>
    <row r="46" spans="1:4" x14ac:dyDescent="0.2">
      <c r="A46" s="44">
        <v>35</v>
      </c>
      <c r="B46" s="45">
        <v>6.47</v>
      </c>
      <c r="C46" s="45">
        <v>6.47</v>
      </c>
      <c r="D46" s="45">
        <v>7.1</v>
      </c>
    </row>
    <row r="47" spans="1:4" x14ac:dyDescent="0.2">
      <c r="A47" s="44">
        <v>36</v>
      </c>
      <c r="B47" s="45">
        <v>6.69</v>
      </c>
      <c r="C47" s="45">
        <v>6.69</v>
      </c>
      <c r="D47" s="45">
        <v>7.33</v>
      </c>
    </row>
    <row r="48" spans="1:4" x14ac:dyDescent="0.2">
      <c r="A48" s="44">
        <v>37</v>
      </c>
      <c r="B48" s="45">
        <v>6.92</v>
      </c>
      <c r="C48" s="45">
        <v>6.92</v>
      </c>
      <c r="D48" s="45">
        <v>7.59</v>
      </c>
    </row>
    <row r="49" spans="1:4" x14ac:dyDescent="0.2">
      <c r="A49" s="44">
        <v>38</v>
      </c>
      <c r="B49" s="45">
        <v>7.15</v>
      </c>
      <c r="C49" s="45">
        <v>7.15</v>
      </c>
      <c r="D49" s="45">
        <v>7.84</v>
      </c>
    </row>
    <row r="50" spans="1:4" x14ac:dyDescent="0.2">
      <c r="A50" s="44">
        <v>39</v>
      </c>
      <c r="B50" s="45">
        <v>7.39</v>
      </c>
      <c r="C50" s="45">
        <v>7.39</v>
      </c>
      <c r="D50" s="45">
        <v>8.11</v>
      </c>
    </row>
    <row r="51" spans="1:4" x14ac:dyDescent="0.2">
      <c r="A51" s="44">
        <v>40</v>
      </c>
      <c r="B51" s="45">
        <v>7.65</v>
      </c>
      <c r="C51" s="45">
        <v>7.65</v>
      </c>
      <c r="D51" s="45">
        <v>8.3800000000000008</v>
      </c>
    </row>
    <row r="52" spans="1:4" x14ac:dyDescent="0.2">
      <c r="A52" s="44">
        <v>41</v>
      </c>
      <c r="B52" s="45">
        <v>7.9</v>
      </c>
      <c r="C52" s="45">
        <v>7.9</v>
      </c>
      <c r="D52" s="45">
        <v>8.66</v>
      </c>
    </row>
    <row r="53" spans="1:4" x14ac:dyDescent="0.2">
      <c r="A53" s="44">
        <v>42</v>
      </c>
      <c r="B53" s="45">
        <v>8.17</v>
      </c>
      <c r="C53" s="45">
        <v>8.17</v>
      </c>
      <c r="D53" s="45">
        <v>8.9600000000000009</v>
      </c>
    </row>
    <row r="54" spans="1:4" x14ac:dyDescent="0.2">
      <c r="A54" s="44">
        <v>43</v>
      </c>
      <c r="B54" s="45">
        <v>8.4499999999999993</v>
      </c>
      <c r="C54" s="45">
        <v>8.4499999999999993</v>
      </c>
      <c r="D54" s="45">
        <v>9.26</v>
      </c>
    </row>
    <row r="55" spans="1:4" x14ac:dyDescent="0.2">
      <c r="A55" s="44">
        <v>44</v>
      </c>
      <c r="B55" s="45">
        <v>8.73</v>
      </c>
      <c r="C55" s="45">
        <v>8.73</v>
      </c>
      <c r="D55" s="45">
        <v>9.57</v>
      </c>
    </row>
    <row r="56" spans="1:4" x14ac:dyDescent="0.2">
      <c r="A56" s="44">
        <v>45</v>
      </c>
      <c r="B56" s="45">
        <v>9.0299999999999994</v>
      </c>
      <c r="C56" s="45">
        <v>9.0299999999999994</v>
      </c>
      <c r="D56" s="45">
        <v>9.89</v>
      </c>
    </row>
    <row r="57" spans="1:4" x14ac:dyDescent="0.2">
      <c r="A57" s="44">
        <v>46</v>
      </c>
      <c r="B57" s="45">
        <v>9.33</v>
      </c>
      <c r="C57" s="45">
        <v>9.33</v>
      </c>
      <c r="D57" s="45">
        <v>10.220000000000001</v>
      </c>
    </row>
    <row r="58" spans="1:4" x14ac:dyDescent="0.2">
      <c r="A58" s="44">
        <v>47</v>
      </c>
      <c r="B58" s="45">
        <v>9.65</v>
      </c>
      <c r="C58" s="45">
        <v>9.65</v>
      </c>
      <c r="D58" s="45">
        <v>10.57</v>
      </c>
    </row>
    <row r="59" spans="1:4" x14ac:dyDescent="0.2">
      <c r="A59" s="44">
        <v>48</v>
      </c>
      <c r="B59" s="45">
        <v>9.98</v>
      </c>
      <c r="C59" s="45">
        <v>9.98</v>
      </c>
      <c r="D59" s="45">
        <v>10.91</v>
      </c>
    </row>
    <row r="60" spans="1:4" x14ac:dyDescent="0.2">
      <c r="A60" s="44">
        <v>49</v>
      </c>
      <c r="B60" s="45">
        <v>10.3</v>
      </c>
      <c r="C60" s="45">
        <v>10.3</v>
      </c>
      <c r="D60" s="45">
        <v>11.28</v>
      </c>
    </row>
    <row r="61" spans="1:4" x14ac:dyDescent="0.2">
      <c r="A61" s="44">
        <v>50</v>
      </c>
      <c r="B61" s="45">
        <v>10.65</v>
      </c>
      <c r="C61" s="45">
        <v>10.65</v>
      </c>
      <c r="D61" s="45">
        <v>11.66</v>
      </c>
    </row>
    <row r="62" spans="1:4" x14ac:dyDescent="0.2">
      <c r="A62" s="44">
        <v>51</v>
      </c>
      <c r="B62" s="45">
        <v>11.02</v>
      </c>
      <c r="C62" s="45">
        <v>11.02</v>
      </c>
      <c r="D62" s="45">
        <v>12.05</v>
      </c>
    </row>
    <row r="63" spans="1:4" x14ac:dyDescent="0.2">
      <c r="A63" s="44">
        <v>52</v>
      </c>
      <c r="B63" s="45">
        <v>11.38</v>
      </c>
      <c r="C63" s="45">
        <v>11.38</v>
      </c>
      <c r="D63" s="45">
        <v>12.44</v>
      </c>
    </row>
    <row r="64" spans="1:4" x14ac:dyDescent="0.2">
      <c r="A64" s="44">
        <v>53</v>
      </c>
      <c r="B64" s="45">
        <v>11.76</v>
      </c>
      <c r="C64" s="45">
        <v>11.76</v>
      </c>
      <c r="D64" s="45">
        <v>12.86</v>
      </c>
    </row>
    <row r="65" spans="1:4" x14ac:dyDescent="0.2">
      <c r="A65" s="44">
        <v>54</v>
      </c>
      <c r="B65" s="45">
        <v>12.16</v>
      </c>
      <c r="C65" s="45">
        <v>12.16</v>
      </c>
      <c r="D65" s="45">
        <v>13.29</v>
      </c>
    </row>
    <row r="66" spans="1:4" x14ac:dyDescent="0.2">
      <c r="A66" s="44">
        <v>55</v>
      </c>
      <c r="B66" s="45">
        <v>12.58</v>
      </c>
      <c r="C66" s="45">
        <v>12.58</v>
      </c>
      <c r="D66" s="45">
        <v>13.73</v>
      </c>
    </row>
    <row r="67" spans="1:4" x14ac:dyDescent="0.2">
      <c r="A67" s="44">
        <v>56</v>
      </c>
      <c r="B67" s="45">
        <v>13</v>
      </c>
      <c r="C67" s="45">
        <v>13</v>
      </c>
      <c r="D67" s="45">
        <v>14.19</v>
      </c>
    </row>
    <row r="68" spans="1:4" x14ac:dyDescent="0.2">
      <c r="A68" s="44">
        <v>57</v>
      </c>
      <c r="B68" s="45">
        <v>13.44</v>
      </c>
      <c r="C68" s="45">
        <v>13.44</v>
      </c>
      <c r="D68" s="45">
        <v>14.67</v>
      </c>
    </row>
    <row r="69" spans="1:4" x14ac:dyDescent="0.2">
      <c r="A69" s="44">
        <v>58</v>
      </c>
      <c r="B69" s="45">
        <v>13.91</v>
      </c>
      <c r="C69" s="45">
        <v>13.91</v>
      </c>
      <c r="D69" s="45">
        <v>15.16</v>
      </c>
    </row>
    <row r="70" spans="1:4" x14ac:dyDescent="0.2">
      <c r="A70" s="44">
        <v>59</v>
      </c>
      <c r="B70" s="45">
        <v>14.39</v>
      </c>
      <c r="C70" s="45">
        <v>14.39</v>
      </c>
      <c r="D70" s="45">
        <v>15.67</v>
      </c>
    </row>
    <row r="71" spans="1:4" x14ac:dyDescent="0.2">
      <c r="A71" s="44">
        <v>60</v>
      </c>
      <c r="B71" s="45">
        <v>14.89</v>
      </c>
      <c r="C71" s="45">
        <v>14.89</v>
      </c>
      <c r="D71" s="45">
        <v>16.21</v>
      </c>
    </row>
    <row r="72" spans="1:4" x14ac:dyDescent="0.2">
      <c r="A72" s="44">
        <v>61</v>
      </c>
      <c r="B72" s="45">
        <v>15.42</v>
      </c>
      <c r="C72" s="45">
        <v>15.42</v>
      </c>
      <c r="D72" s="45">
        <v>16.77</v>
      </c>
    </row>
    <row r="73" spans="1:4" x14ac:dyDescent="0.2">
      <c r="A73" s="44">
        <v>62</v>
      </c>
      <c r="B73" s="45">
        <v>15.97</v>
      </c>
      <c r="C73" s="45">
        <v>15.97</v>
      </c>
      <c r="D73" s="45">
        <v>17.350000000000001</v>
      </c>
    </row>
    <row r="74" spans="1:4" x14ac:dyDescent="0.2">
      <c r="A74" s="44">
        <v>63</v>
      </c>
      <c r="B74" s="45">
        <v>16.55</v>
      </c>
      <c r="C74" s="45">
        <v>16.55</v>
      </c>
      <c r="D74" s="45">
        <v>17.96</v>
      </c>
    </row>
    <row r="75" spans="1:4" x14ac:dyDescent="0.2">
      <c r="A75" s="44">
        <v>64</v>
      </c>
      <c r="B75" s="45">
        <v>17.18</v>
      </c>
      <c r="C75" s="45">
        <v>17.18</v>
      </c>
      <c r="D75" s="45">
        <v>18.61</v>
      </c>
    </row>
    <row r="76" spans="1:4" x14ac:dyDescent="0.2">
      <c r="A76" s="44">
        <v>65</v>
      </c>
      <c r="B76" s="45">
        <v>17.829999999999998</v>
      </c>
      <c r="C76" s="45">
        <v>17.829999999999998</v>
      </c>
      <c r="D76" s="45">
        <v>19.3</v>
      </c>
    </row>
    <row r="77" spans="1:4" x14ac:dyDescent="0.2">
      <c r="A77" s="44">
        <v>66</v>
      </c>
      <c r="B77" s="45">
        <v>17.850000000000001</v>
      </c>
      <c r="C77" s="45">
        <v>17.850000000000001</v>
      </c>
      <c r="D77" s="45">
        <v>19.329999999999998</v>
      </c>
    </row>
    <row r="78" spans="1:4" x14ac:dyDescent="0.2">
      <c r="A78" s="44">
        <v>67</v>
      </c>
      <c r="B78" s="45">
        <v>17.21</v>
      </c>
      <c r="C78" s="45">
        <v>17.21</v>
      </c>
      <c r="D78" s="45">
        <v>18.690000000000001</v>
      </c>
    </row>
    <row r="79" spans="1:4" x14ac:dyDescent="0.2">
      <c r="A79" s="44">
        <v>68</v>
      </c>
      <c r="B79" s="45">
        <v>16.559999999999999</v>
      </c>
      <c r="C79" s="45">
        <v>16.559999999999999</v>
      </c>
      <c r="D79" s="45">
        <v>18.04</v>
      </c>
    </row>
    <row r="80" spans="1:4" x14ac:dyDescent="0.2">
      <c r="A80" s="44">
        <v>69</v>
      </c>
      <c r="B80" s="45">
        <v>15.92</v>
      </c>
      <c r="C80" s="45">
        <v>15.92</v>
      </c>
      <c r="D80" s="45">
        <v>17.399999999999999</v>
      </c>
    </row>
    <row r="81" spans="1:4" x14ac:dyDescent="0.2">
      <c r="A81" s="44">
        <v>70</v>
      </c>
      <c r="B81" s="45">
        <v>15.29</v>
      </c>
      <c r="C81" s="45">
        <v>15.29</v>
      </c>
      <c r="D81" s="45">
        <v>16.760000000000002</v>
      </c>
    </row>
    <row r="82" spans="1:4" x14ac:dyDescent="0.2">
      <c r="A82" s="44">
        <v>71</v>
      </c>
      <c r="B82" s="45">
        <v>14.66</v>
      </c>
      <c r="C82" s="45">
        <v>14.66</v>
      </c>
      <c r="D82" s="45">
        <v>16.12</v>
      </c>
    </row>
    <row r="83" spans="1:4" x14ac:dyDescent="0.2">
      <c r="A83" s="44">
        <v>72</v>
      </c>
      <c r="B83" s="45">
        <v>14.04</v>
      </c>
      <c r="C83" s="45">
        <v>14.04</v>
      </c>
      <c r="D83" s="45">
        <v>15.48</v>
      </c>
    </row>
    <row r="84" spans="1:4" x14ac:dyDescent="0.2">
      <c r="A84" s="44">
        <v>73</v>
      </c>
      <c r="B84" s="45">
        <v>13.41</v>
      </c>
      <c r="C84" s="45">
        <v>13.41</v>
      </c>
      <c r="D84" s="45">
        <v>14.85</v>
      </c>
    </row>
    <row r="85" spans="1:4" x14ac:dyDescent="0.2">
      <c r="A85" s="44">
        <v>74</v>
      </c>
      <c r="B85" s="45">
        <v>12.81</v>
      </c>
      <c r="C85" s="45">
        <v>12.81</v>
      </c>
      <c r="D85" s="45">
        <v>14.23</v>
      </c>
    </row>
    <row r="86" spans="1:4" x14ac:dyDescent="0.2">
      <c r="A86" s="44">
        <v>75</v>
      </c>
      <c r="B86" s="45">
        <v>12.51</v>
      </c>
      <c r="C86" s="45">
        <v>12.51</v>
      </c>
      <c r="D86" s="45">
        <v>13.92</v>
      </c>
    </row>
  </sheetData>
  <sheetProtection algorithmName="SHA-512" hashValue="qPMuvVZUZ/a/Vi8rdcRbyCSVJBWKUs91mh4jwT4y3O9sZaS+JjxCThVBI0Dus8oct76wJSiv/tv5jRo6bUW2cg==" saltValue="nV0A/KWujUx4PcLuVVX7UA==" spinCount="100000" sheet="1" objects="1" scenarios="1"/>
  <conditionalFormatting sqref="A6:A21">
    <cfRule type="expression" dxfId="311" priority="1" stopIfTrue="1">
      <formula>MOD(ROW(),2)=0</formula>
    </cfRule>
    <cfRule type="expression" dxfId="310" priority="2" stopIfTrue="1">
      <formula>MOD(ROW(),2)&lt;&gt;0</formula>
    </cfRule>
  </conditionalFormatting>
  <conditionalFormatting sqref="A26:A86">
    <cfRule type="expression" dxfId="309" priority="5" stopIfTrue="1">
      <formula>MOD(ROW(),2)=0</formula>
    </cfRule>
    <cfRule type="expression" dxfId="308" priority="6" stopIfTrue="1">
      <formula>MOD(ROW(),2)&lt;&gt;0</formula>
    </cfRule>
  </conditionalFormatting>
  <conditionalFormatting sqref="B6:D21">
    <cfRule type="expression" dxfId="307" priority="3" stopIfTrue="1">
      <formula>MOD(ROW(),2)=0</formula>
    </cfRule>
    <cfRule type="expression" dxfId="306" priority="4" stopIfTrue="1">
      <formula>MOD(ROW(),2)&lt;&gt;0</formula>
    </cfRule>
  </conditionalFormatting>
  <conditionalFormatting sqref="B26:D86">
    <cfRule type="expression" dxfId="305" priority="7" stopIfTrue="1">
      <formula>MOD(ROW(),2)=0</formula>
    </cfRule>
    <cfRule type="expression" dxfId="304" priority="8" stopIfTrue="1">
      <formula>MOD(ROW(),2)&lt;&gt;0</formula>
    </cfRule>
  </conditionalFormatting>
  <pageMargins left="0.7" right="0.7" top="0.75" bottom="0.75" header="0.3" footer="0.3"/>
  <tableParts count="1">
    <tablePart r:id="rId1"/>
  </tableParts>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B96A8-89AC-419B-95A5-018F7D135E2F}">
  <sheetPr codeName="Sheet94"/>
  <dimension ref="A1:D86"/>
  <sheetViews>
    <sheetView showGridLines="0" workbookViewId="0">
      <selection activeCell="A6" sqref="A6"/>
    </sheetView>
  </sheetViews>
  <sheetFormatPr defaultRowHeight="12.75" x14ac:dyDescent="0.2"/>
  <cols>
    <col min="1" max="1" width="31.5703125" customWidth="1"/>
    <col min="2" max="4" width="22.5703125" customWidth="1"/>
  </cols>
  <sheetData>
    <row r="1" spans="1:4" s="1" customFormat="1" ht="20.25" x14ac:dyDescent="0.3">
      <c r="A1" s="2" t="s">
        <v>0</v>
      </c>
    </row>
    <row r="2" spans="1:4" s="1" customFormat="1" ht="15.75" x14ac:dyDescent="0.25">
      <c r="A2" s="30" t="s">
        <v>1</v>
      </c>
      <c r="B2" s="3" t="str">
        <f>wb_title</f>
        <v>PCSPS_EW - Consolidated Factor Spreadsheet</v>
      </c>
    </row>
    <row r="3" spans="1:4" s="1" customFormat="1" ht="15.75" x14ac:dyDescent="0.25">
      <c r="A3" s="30" t="s">
        <v>2</v>
      </c>
      <c r="B3" s="3" t="str">
        <f>TABLE_FACTOR_TYPE_1 &amp; " - x-" &amp; TABLE_SERIES_NUMBER_1</f>
        <v>Added pension - x-720</v>
      </c>
    </row>
    <row r="6" spans="1:4" x14ac:dyDescent="0.2">
      <c r="A6" s="41" t="s">
        <v>540</v>
      </c>
      <c r="B6" s="49" t="s">
        <v>541</v>
      </c>
      <c r="C6" s="49"/>
      <c r="D6" s="49"/>
    </row>
    <row r="7" spans="1:4" x14ac:dyDescent="0.2">
      <c r="A7" s="41" t="s">
        <v>542</v>
      </c>
      <c r="B7" s="49" t="s">
        <v>31</v>
      </c>
      <c r="C7" s="49"/>
      <c r="D7" s="49"/>
    </row>
    <row r="8" spans="1:4" x14ac:dyDescent="0.2">
      <c r="A8" s="41" t="s">
        <v>112</v>
      </c>
      <c r="B8" s="49" t="s">
        <v>125</v>
      </c>
      <c r="C8" s="49"/>
      <c r="D8" s="49"/>
    </row>
    <row r="9" spans="1:4" x14ac:dyDescent="0.2">
      <c r="A9" s="41" t="s">
        <v>113</v>
      </c>
      <c r="B9" s="49" t="s">
        <v>406</v>
      </c>
      <c r="C9" s="49"/>
      <c r="D9" s="49"/>
    </row>
    <row r="10" spans="1:4" ht="25.5" x14ac:dyDescent="0.2">
      <c r="A10" s="41" t="s">
        <v>6</v>
      </c>
      <c r="B10" s="49" t="s">
        <v>426</v>
      </c>
      <c r="C10" s="49"/>
      <c r="D10" s="49"/>
    </row>
    <row r="11" spans="1:4" x14ac:dyDescent="0.2">
      <c r="A11" s="41" t="s">
        <v>114</v>
      </c>
      <c r="B11" s="49" t="s">
        <v>408</v>
      </c>
      <c r="C11" s="49"/>
      <c r="D11" s="49"/>
    </row>
    <row r="12" spans="1:4" x14ac:dyDescent="0.2">
      <c r="A12" s="41" t="s">
        <v>115</v>
      </c>
      <c r="B12" s="49" t="s">
        <v>129</v>
      </c>
      <c r="C12" s="49"/>
      <c r="D12" s="49"/>
    </row>
    <row r="13" spans="1:4" x14ac:dyDescent="0.2">
      <c r="A13" s="41" t="s">
        <v>543</v>
      </c>
      <c r="B13" s="49">
        <v>0</v>
      </c>
      <c r="C13" s="49"/>
      <c r="D13" s="49"/>
    </row>
    <row r="14" spans="1:4" x14ac:dyDescent="0.2">
      <c r="A14" s="41" t="s">
        <v>117</v>
      </c>
      <c r="B14" s="49">
        <v>720</v>
      </c>
      <c r="C14" s="49"/>
      <c r="D14" s="49"/>
    </row>
    <row r="15" spans="1:4" x14ac:dyDescent="0.2">
      <c r="A15" s="41" t="s">
        <v>544</v>
      </c>
      <c r="B15" s="49" t="s">
        <v>427</v>
      </c>
      <c r="C15" s="49"/>
      <c r="D15" s="49"/>
    </row>
    <row r="16" spans="1:4" x14ac:dyDescent="0.2">
      <c r="A16" s="41" t="s">
        <v>119</v>
      </c>
      <c r="B16" s="49" t="s">
        <v>428</v>
      </c>
      <c r="C16" s="49"/>
      <c r="D16" s="49"/>
    </row>
    <row r="17" spans="1:4" x14ac:dyDescent="0.2">
      <c r="A17" s="42" t="s">
        <v>545</v>
      </c>
      <c r="B17" s="49"/>
      <c r="C17" s="49"/>
      <c r="D17" s="49"/>
    </row>
    <row r="18" spans="1:4" x14ac:dyDescent="0.2">
      <c r="A18" s="41" t="s">
        <v>121</v>
      </c>
      <c r="B18" s="50">
        <v>45184</v>
      </c>
      <c r="C18" s="50"/>
      <c r="D18" s="50"/>
    </row>
    <row r="19" spans="1:4" x14ac:dyDescent="0.2">
      <c r="A19" s="41" t="s">
        <v>122</v>
      </c>
      <c r="B19" s="49"/>
      <c r="C19" s="49"/>
      <c r="D19" s="49"/>
    </row>
    <row r="20" spans="1:4" x14ac:dyDescent="0.2">
      <c r="A20" s="41" t="s">
        <v>123</v>
      </c>
      <c r="B20" s="49" t="s">
        <v>132</v>
      </c>
      <c r="C20" s="49"/>
      <c r="D20" s="49"/>
    </row>
    <row r="21" spans="1:4" x14ac:dyDescent="0.2">
      <c r="A21" s="41" t="s">
        <v>546</v>
      </c>
      <c r="B21" s="49" t="s">
        <v>46</v>
      </c>
      <c r="C21" s="49"/>
      <c r="D21" s="49"/>
    </row>
    <row r="23" spans="1:4" x14ac:dyDescent="0.2">
      <c r="A23" s="23" t="str">
        <f>HYPERLINK("#'Factor List'!A1", "Back to Factor List")</f>
        <v>Back to Factor List</v>
      </c>
      <c r="B23" s="23" t="str">
        <f>HYPERLINK("#'Assumptions'!A1", "Assumptions")</f>
        <v>Assumptions</v>
      </c>
    </row>
    <row r="26" spans="1:4" s="55" customFormat="1" ht="25.5" x14ac:dyDescent="0.2">
      <c r="A26" s="54" t="s">
        <v>174</v>
      </c>
      <c r="B26" s="54" t="s">
        <v>698</v>
      </c>
      <c r="C26" s="54" t="s">
        <v>699</v>
      </c>
      <c r="D26" s="54" t="s">
        <v>700</v>
      </c>
    </row>
    <row r="27" spans="1:4" x14ac:dyDescent="0.2">
      <c r="A27" s="44">
        <v>16</v>
      </c>
      <c r="B27" s="45">
        <v>3.19</v>
      </c>
      <c r="C27" s="45">
        <v>3.19</v>
      </c>
      <c r="D27" s="45">
        <v>3.48</v>
      </c>
    </row>
    <row r="28" spans="1:4" x14ac:dyDescent="0.2">
      <c r="A28" s="44">
        <v>17</v>
      </c>
      <c r="B28" s="45">
        <v>3.29</v>
      </c>
      <c r="C28" s="45">
        <v>3.29</v>
      </c>
      <c r="D28" s="45">
        <v>3.61</v>
      </c>
    </row>
    <row r="29" spans="1:4" x14ac:dyDescent="0.2">
      <c r="A29" s="44">
        <v>18</v>
      </c>
      <c r="B29" s="45">
        <v>3.42</v>
      </c>
      <c r="C29" s="45">
        <v>3.42</v>
      </c>
      <c r="D29" s="45">
        <v>3.74</v>
      </c>
    </row>
    <row r="30" spans="1:4" x14ac:dyDescent="0.2">
      <c r="A30" s="44">
        <v>19</v>
      </c>
      <c r="B30" s="45">
        <v>3.53</v>
      </c>
      <c r="C30" s="45">
        <v>3.53</v>
      </c>
      <c r="D30" s="45">
        <v>3.89</v>
      </c>
    </row>
    <row r="31" spans="1:4" x14ac:dyDescent="0.2">
      <c r="A31" s="44">
        <v>20</v>
      </c>
      <c r="B31" s="45">
        <v>3.65</v>
      </c>
      <c r="C31" s="45">
        <v>3.65</v>
      </c>
      <c r="D31" s="45">
        <v>4.0199999999999996</v>
      </c>
    </row>
    <row r="32" spans="1:4" x14ac:dyDescent="0.2">
      <c r="A32" s="44">
        <v>21</v>
      </c>
      <c r="B32" s="45">
        <v>3.78</v>
      </c>
      <c r="C32" s="45">
        <v>3.78</v>
      </c>
      <c r="D32" s="45">
        <v>4.16</v>
      </c>
    </row>
    <row r="33" spans="1:4" x14ac:dyDescent="0.2">
      <c r="A33" s="44">
        <v>22</v>
      </c>
      <c r="B33" s="45">
        <v>3.91</v>
      </c>
      <c r="C33" s="45">
        <v>3.91</v>
      </c>
      <c r="D33" s="45">
        <v>4.3</v>
      </c>
    </row>
    <row r="34" spans="1:4" x14ac:dyDescent="0.2">
      <c r="A34" s="44">
        <v>23</v>
      </c>
      <c r="B34" s="45">
        <v>4.05</v>
      </c>
      <c r="C34" s="45">
        <v>4.05</v>
      </c>
      <c r="D34" s="45">
        <v>4.46</v>
      </c>
    </row>
    <row r="35" spans="1:4" x14ac:dyDescent="0.2">
      <c r="A35" s="44">
        <v>24</v>
      </c>
      <c r="B35" s="45">
        <v>4.18</v>
      </c>
      <c r="C35" s="45">
        <v>4.18</v>
      </c>
      <c r="D35" s="45">
        <v>4.6100000000000003</v>
      </c>
    </row>
    <row r="36" spans="1:4" x14ac:dyDescent="0.2">
      <c r="A36" s="44">
        <v>25</v>
      </c>
      <c r="B36" s="45">
        <v>4.32</v>
      </c>
      <c r="C36" s="45">
        <v>4.32</v>
      </c>
      <c r="D36" s="45">
        <v>4.76</v>
      </c>
    </row>
    <row r="37" spans="1:4" x14ac:dyDescent="0.2">
      <c r="A37" s="44">
        <v>26</v>
      </c>
      <c r="B37" s="45">
        <v>4.4800000000000004</v>
      </c>
      <c r="C37" s="45">
        <v>4.4800000000000004</v>
      </c>
      <c r="D37" s="45">
        <v>4.93</v>
      </c>
    </row>
    <row r="38" spans="1:4" x14ac:dyDescent="0.2">
      <c r="A38" s="44">
        <v>27</v>
      </c>
      <c r="B38" s="45">
        <v>4.63</v>
      </c>
      <c r="C38" s="45">
        <v>4.63</v>
      </c>
      <c r="D38" s="45">
        <v>5.0999999999999996</v>
      </c>
    </row>
    <row r="39" spans="1:4" x14ac:dyDescent="0.2">
      <c r="A39" s="44">
        <v>28</v>
      </c>
      <c r="B39" s="45">
        <v>4.79</v>
      </c>
      <c r="C39" s="45">
        <v>4.79</v>
      </c>
      <c r="D39" s="45">
        <v>5.27</v>
      </c>
    </row>
    <row r="40" spans="1:4" x14ac:dyDescent="0.2">
      <c r="A40" s="44">
        <v>29</v>
      </c>
      <c r="B40" s="45">
        <v>4.96</v>
      </c>
      <c r="C40" s="45">
        <v>4.96</v>
      </c>
      <c r="D40" s="45">
        <v>5.46</v>
      </c>
    </row>
    <row r="41" spans="1:4" x14ac:dyDescent="0.2">
      <c r="A41" s="44">
        <v>30</v>
      </c>
      <c r="B41" s="45">
        <v>5.13</v>
      </c>
      <c r="C41" s="45">
        <v>5.13</v>
      </c>
      <c r="D41" s="45">
        <v>5.65</v>
      </c>
    </row>
    <row r="42" spans="1:4" x14ac:dyDescent="0.2">
      <c r="A42" s="44">
        <v>31</v>
      </c>
      <c r="B42" s="45">
        <v>5.3</v>
      </c>
      <c r="C42" s="45">
        <v>5.3</v>
      </c>
      <c r="D42" s="45">
        <v>5.84</v>
      </c>
    </row>
    <row r="43" spans="1:4" x14ac:dyDescent="0.2">
      <c r="A43" s="44">
        <v>32</v>
      </c>
      <c r="B43" s="45">
        <v>5.49</v>
      </c>
      <c r="C43" s="45">
        <v>5.49</v>
      </c>
      <c r="D43" s="45">
        <v>6.04</v>
      </c>
    </row>
    <row r="44" spans="1:4" x14ac:dyDescent="0.2">
      <c r="A44" s="44">
        <v>33</v>
      </c>
      <c r="B44" s="45">
        <v>5.67</v>
      </c>
      <c r="C44" s="45">
        <v>5.67</v>
      </c>
      <c r="D44" s="45">
        <v>6.25</v>
      </c>
    </row>
    <row r="45" spans="1:4" x14ac:dyDescent="0.2">
      <c r="A45" s="44">
        <v>34</v>
      </c>
      <c r="B45" s="45">
        <v>5.86</v>
      </c>
      <c r="C45" s="45">
        <v>5.86</v>
      </c>
      <c r="D45" s="45">
        <v>6.46</v>
      </c>
    </row>
    <row r="46" spans="1:4" x14ac:dyDescent="0.2">
      <c r="A46" s="44">
        <v>35</v>
      </c>
      <c r="B46" s="45">
        <v>6.07</v>
      </c>
      <c r="C46" s="45">
        <v>6.07</v>
      </c>
      <c r="D46" s="45">
        <v>6.68</v>
      </c>
    </row>
    <row r="47" spans="1:4" x14ac:dyDescent="0.2">
      <c r="A47" s="44">
        <v>36</v>
      </c>
      <c r="B47" s="45">
        <v>6.27</v>
      </c>
      <c r="C47" s="45">
        <v>6.27</v>
      </c>
      <c r="D47" s="45">
        <v>6.91</v>
      </c>
    </row>
    <row r="48" spans="1:4" x14ac:dyDescent="0.2">
      <c r="A48" s="44">
        <v>37</v>
      </c>
      <c r="B48" s="45">
        <v>6.49</v>
      </c>
      <c r="C48" s="45">
        <v>6.49</v>
      </c>
      <c r="D48" s="45">
        <v>7.14</v>
      </c>
    </row>
    <row r="49" spans="1:4" x14ac:dyDescent="0.2">
      <c r="A49" s="44">
        <v>38</v>
      </c>
      <c r="B49" s="45">
        <v>6.7</v>
      </c>
      <c r="C49" s="45">
        <v>6.7</v>
      </c>
      <c r="D49" s="45">
        <v>7.38</v>
      </c>
    </row>
    <row r="50" spans="1:4" x14ac:dyDescent="0.2">
      <c r="A50" s="44">
        <v>39</v>
      </c>
      <c r="B50" s="45">
        <v>6.93</v>
      </c>
      <c r="C50" s="45">
        <v>6.93</v>
      </c>
      <c r="D50" s="45">
        <v>7.63</v>
      </c>
    </row>
    <row r="51" spans="1:4" x14ac:dyDescent="0.2">
      <c r="A51" s="44">
        <v>40</v>
      </c>
      <c r="B51" s="45">
        <v>7.16</v>
      </c>
      <c r="C51" s="45">
        <v>7.16</v>
      </c>
      <c r="D51" s="45">
        <v>7.88</v>
      </c>
    </row>
    <row r="52" spans="1:4" x14ac:dyDescent="0.2">
      <c r="A52" s="44">
        <v>41</v>
      </c>
      <c r="B52" s="45">
        <v>7.41</v>
      </c>
      <c r="C52" s="45">
        <v>7.41</v>
      </c>
      <c r="D52" s="45">
        <v>8.15</v>
      </c>
    </row>
    <row r="53" spans="1:4" x14ac:dyDescent="0.2">
      <c r="A53" s="44">
        <v>42</v>
      </c>
      <c r="B53" s="45">
        <v>7.65</v>
      </c>
      <c r="C53" s="45">
        <v>7.65</v>
      </c>
      <c r="D53" s="45">
        <v>8.43</v>
      </c>
    </row>
    <row r="54" spans="1:4" x14ac:dyDescent="0.2">
      <c r="A54" s="44">
        <v>43</v>
      </c>
      <c r="B54" s="45">
        <v>7.9</v>
      </c>
      <c r="C54" s="45">
        <v>7.9</v>
      </c>
      <c r="D54" s="45">
        <v>8.6999999999999993</v>
      </c>
    </row>
    <row r="55" spans="1:4" x14ac:dyDescent="0.2">
      <c r="A55" s="44">
        <v>44</v>
      </c>
      <c r="B55" s="45">
        <v>8.18</v>
      </c>
      <c r="C55" s="45">
        <v>8.18</v>
      </c>
      <c r="D55" s="45">
        <v>9</v>
      </c>
    </row>
    <row r="56" spans="1:4" x14ac:dyDescent="0.2">
      <c r="A56" s="44">
        <v>45</v>
      </c>
      <c r="B56" s="45">
        <v>8.4499999999999993</v>
      </c>
      <c r="C56" s="45">
        <v>8.4499999999999993</v>
      </c>
      <c r="D56" s="45">
        <v>9.2899999999999991</v>
      </c>
    </row>
    <row r="57" spans="1:4" x14ac:dyDescent="0.2">
      <c r="A57" s="44">
        <v>46</v>
      </c>
      <c r="B57" s="45">
        <v>8.73</v>
      </c>
      <c r="C57" s="45">
        <v>8.73</v>
      </c>
      <c r="D57" s="45">
        <v>9.61</v>
      </c>
    </row>
    <row r="58" spans="1:4" x14ac:dyDescent="0.2">
      <c r="A58" s="44">
        <v>47</v>
      </c>
      <c r="B58" s="45">
        <v>9.0299999999999994</v>
      </c>
      <c r="C58" s="45">
        <v>9.0299999999999994</v>
      </c>
      <c r="D58" s="45">
        <v>9.92</v>
      </c>
    </row>
    <row r="59" spans="1:4" x14ac:dyDescent="0.2">
      <c r="A59" s="44">
        <v>48</v>
      </c>
      <c r="B59" s="45">
        <v>9.32</v>
      </c>
      <c r="C59" s="45">
        <v>9.32</v>
      </c>
      <c r="D59" s="45">
        <v>10.25</v>
      </c>
    </row>
    <row r="60" spans="1:4" x14ac:dyDescent="0.2">
      <c r="A60" s="44">
        <v>49</v>
      </c>
      <c r="B60" s="45">
        <v>9.64</v>
      </c>
      <c r="C60" s="45">
        <v>9.64</v>
      </c>
      <c r="D60" s="45">
        <v>10.6</v>
      </c>
    </row>
    <row r="61" spans="1:4" x14ac:dyDescent="0.2">
      <c r="A61" s="44">
        <v>50</v>
      </c>
      <c r="B61" s="45">
        <v>9.9600000000000009</v>
      </c>
      <c r="C61" s="45">
        <v>9.9600000000000009</v>
      </c>
      <c r="D61" s="45">
        <v>10.94</v>
      </c>
    </row>
    <row r="62" spans="1:4" x14ac:dyDescent="0.2">
      <c r="A62" s="44">
        <v>51</v>
      </c>
      <c r="B62" s="45">
        <v>10.29</v>
      </c>
      <c r="C62" s="45">
        <v>10.29</v>
      </c>
      <c r="D62" s="45">
        <v>11.3</v>
      </c>
    </row>
    <row r="63" spans="1:4" x14ac:dyDescent="0.2">
      <c r="A63" s="44">
        <v>52</v>
      </c>
      <c r="B63" s="45">
        <v>10.64</v>
      </c>
      <c r="C63" s="45">
        <v>10.64</v>
      </c>
      <c r="D63" s="45">
        <v>11.68</v>
      </c>
    </row>
    <row r="64" spans="1:4" x14ac:dyDescent="0.2">
      <c r="A64" s="44">
        <v>53</v>
      </c>
      <c r="B64" s="45">
        <v>10.99</v>
      </c>
      <c r="C64" s="45">
        <v>10.99</v>
      </c>
      <c r="D64" s="45">
        <v>12.07</v>
      </c>
    </row>
    <row r="65" spans="1:4" x14ac:dyDescent="0.2">
      <c r="A65" s="44">
        <v>54</v>
      </c>
      <c r="B65" s="45">
        <v>11.35</v>
      </c>
      <c r="C65" s="45">
        <v>11.35</v>
      </c>
      <c r="D65" s="45">
        <v>12.45</v>
      </c>
    </row>
    <row r="66" spans="1:4" x14ac:dyDescent="0.2">
      <c r="A66" s="44">
        <v>55</v>
      </c>
      <c r="B66" s="45">
        <v>11.74</v>
      </c>
      <c r="C66" s="45">
        <v>11.74</v>
      </c>
      <c r="D66" s="45">
        <v>12.87</v>
      </c>
    </row>
    <row r="67" spans="1:4" x14ac:dyDescent="0.2">
      <c r="A67" s="44">
        <v>56</v>
      </c>
      <c r="B67" s="45">
        <v>12.13</v>
      </c>
      <c r="C67" s="45">
        <v>12.13</v>
      </c>
      <c r="D67" s="45">
        <v>13.29</v>
      </c>
    </row>
    <row r="68" spans="1:4" x14ac:dyDescent="0.2">
      <c r="A68" s="44">
        <v>57</v>
      </c>
      <c r="B68" s="45">
        <v>12.55</v>
      </c>
      <c r="C68" s="45">
        <v>12.55</v>
      </c>
      <c r="D68" s="45">
        <v>13.74</v>
      </c>
    </row>
    <row r="69" spans="1:4" x14ac:dyDescent="0.2">
      <c r="A69" s="44">
        <v>58</v>
      </c>
      <c r="B69" s="45">
        <v>12.96</v>
      </c>
      <c r="C69" s="45">
        <v>12.96</v>
      </c>
      <c r="D69" s="45">
        <v>14.19</v>
      </c>
    </row>
    <row r="70" spans="1:4" x14ac:dyDescent="0.2">
      <c r="A70" s="44">
        <v>59</v>
      </c>
      <c r="B70" s="45">
        <v>13.41</v>
      </c>
      <c r="C70" s="45">
        <v>13.41</v>
      </c>
      <c r="D70" s="45">
        <v>14.67</v>
      </c>
    </row>
    <row r="71" spans="1:4" x14ac:dyDescent="0.2">
      <c r="A71" s="44">
        <v>60</v>
      </c>
      <c r="B71" s="45">
        <v>13.87</v>
      </c>
      <c r="C71" s="45">
        <v>13.87</v>
      </c>
      <c r="D71" s="45">
        <v>15.16</v>
      </c>
    </row>
    <row r="72" spans="1:4" x14ac:dyDescent="0.2">
      <c r="A72" s="44">
        <v>61</v>
      </c>
      <c r="B72" s="45">
        <v>14.36</v>
      </c>
      <c r="C72" s="45">
        <v>14.36</v>
      </c>
      <c r="D72" s="45">
        <v>15.68</v>
      </c>
    </row>
    <row r="73" spans="1:4" x14ac:dyDescent="0.2">
      <c r="A73" s="44">
        <v>62</v>
      </c>
      <c r="B73" s="45">
        <v>14.86</v>
      </c>
      <c r="C73" s="45">
        <v>14.86</v>
      </c>
      <c r="D73" s="45">
        <v>16.22</v>
      </c>
    </row>
    <row r="74" spans="1:4" x14ac:dyDescent="0.2">
      <c r="A74" s="44">
        <v>63</v>
      </c>
      <c r="B74" s="45">
        <v>15.4</v>
      </c>
      <c r="C74" s="45">
        <v>15.4</v>
      </c>
      <c r="D74" s="45">
        <v>16.78</v>
      </c>
    </row>
    <row r="75" spans="1:4" x14ac:dyDescent="0.2">
      <c r="A75" s="44">
        <v>64</v>
      </c>
      <c r="B75" s="45">
        <v>15.96</v>
      </c>
      <c r="C75" s="45">
        <v>15.96</v>
      </c>
      <c r="D75" s="45">
        <v>17.37</v>
      </c>
    </row>
    <row r="76" spans="1:4" x14ac:dyDescent="0.2">
      <c r="A76" s="44">
        <v>65</v>
      </c>
      <c r="B76" s="45">
        <v>16.559999999999999</v>
      </c>
      <c r="C76" s="45">
        <v>16.559999999999999</v>
      </c>
      <c r="D76" s="45">
        <v>18</v>
      </c>
    </row>
    <row r="77" spans="1:4" x14ac:dyDescent="0.2">
      <c r="A77" s="44">
        <v>66</v>
      </c>
      <c r="B77" s="45">
        <v>17.2</v>
      </c>
      <c r="C77" s="45">
        <v>17.2</v>
      </c>
      <c r="D77" s="45">
        <v>18.670000000000002</v>
      </c>
    </row>
    <row r="78" spans="1:4" x14ac:dyDescent="0.2">
      <c r="A78" s="44">
        <v>67</v>
      </c>
      <c r="B78" s="45">
        <v>17.21</v>
      </c>
      <c r="C78" s="45">
        <v>17.21</v>
      </c>
      <c r="D78" s="45">
        <v>18.690000000000001</v>
      </c>
    </row>
    <row r="79" spans="1:4" x14ac:dyDescent="0.2">
      <c r="A79" s="44">
        <v>68</v>
      </c>
      <c r="B79" s="45">
        <v>16.559999999999999</v>
      </c>
      <c r="C79" s="45">
        <v>16.559999999999999</v>
      </c>
      <c r="D79" s="45">
        <v>18.04</v>
      </c>
    </row>
    <row r="80" spans="1:4" x14ac:dyDescent="0.2">
      <c r="A80" s="44">
        <v>69</v>
      </c>
      <c r="B80" s="45">
        <v>15.92</v>
      </c>
      <c r="C80" s="45">
        <v>15.92</v>
      </c>
      <c r="D80" s="45">
        <v>17.399999999999999</v>
      </c>
    </row>
    <row r="81" spans="1:4" x14ac:dyDescent="0.2">
      <c r="A81" s="44">
        <v>70</v>
      </c>
      <c r="B81" s="45">
        <v>15.29</v>
      </c>
      <c r="C81" s="45">
        <v>15.29</v>
      </c>
      <c r="D81" s="45">
        <v>16.760000000000002</v>
      </c>
    </row>
    <row r="82" spans="1:4" x14ac:dyDescent="0.2">
      <c r="A82" s="44">
        <v>71</v>
      </c>
      <c r="B82" s="45">
        <v>14.66</v>
      </c>
      <c r="C82" s="45">
        <v>14.66</v>
      </c>
      <c r="D82" s="45">
        <v>16.12</v>
      </c>
    </row>
    <row r="83" spans="1:4" x14ac:dyDescent="0.2">
      <c r="A83" s="44">
        <v>72</v>
      </c>
      <c r="B83" s="45">
        <v>14.04</v>
      </c>
      <c r="C83" s="45">
        <v>14.04</v>
      </c>
      <c r="D83" s="45">
        <v>15.48</v>
      </c>
    </row>
    <row r="84" spans="1:4" x14ac:dyDescent="0.2">
      <c r="A84" s="44">
        <v>73</v>
      </c>
      <c r="B84" s="45">
        <v>13.41</v>
      </c>
      <c r="C84" s="45">
        <v>13.41</v>
      </c>
      <c r="D84" s="45">
        <v>14.85</v>
      </c>
    </row>
    <row r="85" spans="1:4" x14ac:dyDescent="0.2">
      <c r="A85" s="44">
        <v>74</v>
      </c>
      <c r="B85" s="45">
        <v>12.81</v>
      </c>
      <c r="C85" s="45">
        <v>12.81</v>
      </c>
      <c r="D85" s="45">
        <v>14.23</v>
      </c>
    </row>
    <row r="86" spans="1:4" x14ac:dyDescent="0.2">
      <c r="A86" s="44">
        <v>75</v>
      </c>
      <c r="B86" s="45">
        <v>12.51</v>
      </c>
      <c r="C86" s="45">
        <v>12.51</v>
      </c>
      <c r="D86" s="45">
        <v>13.92</v>
      </c>
    </row>
  </sheetData>
  <sheetProtection algorithmName="SHA-512" hashValue="EKgflUPpbV+bAnP9xBONbm9dme9dABNstkqxbbD7wztF9oHgbeoKx1FTxKJj1Ut+RU8HhmV2ZQevZuL/GLkoBw==" saltValue="ul7QvINHD6XYqvHSMNjYHw==" spinCount="100000" sheet="1" objects="1" scenarios="1"/>
  <conditionalFormatting sqref="A6:A21">
    <cfRule type="expression" dxfId="303" priority="1" stopIfTrue="1">
      <formula>MOD(ROW(),2)=0</formula>
    </cfRule>
    <cfRule type="expression" dxfId="302" priority="2" stopIfTrue="1">
      <formula>MOD(ROW(),2)&lt;&gt;0</formula>
    </cfRule>
  </conditionalFormatting>
  <conditionalFormatting sqref="A26:A86">
    <cfRule type="expression" dxfId="301" priority="5" stopIfTrue="1">
      <formula>MOD(ROW(),2)=0</formula>
    </cfRule>
    <cfRule type="expression" dxfId="300" priority="6" stopIfTrue="1">
      <formula>MOD(ROW(),2)&lt;&gt;0</formula>
    </cfRule>
  </conditionalFormatting>
  <conditionalFormatting sqref="B6:D21">
    <cfRule type="expression" dxfId="299" priority="3" stopIfTrue="1">
      <formula>MOD(ROW(),2)=0</formula>
    </cfRule>
    <cfRule type="expression" dxfId="298" priority="4" stopIfTrue="1">
      <formula>MOD(ROW(),2)&lt;&gt;0</formula>
    </cfRule>
  </conditionalFormatting>
  <conditionalFormatting sqref="B26:D86">
    <cfRule type="expression" dxfId="297" priority="7" stopIfTrue="1">
      <formula>MOD(ROW(),2)=0</formula>
    </cfRule>
    <cfRule type="expression" dxfId="296" priority="8" stopIfTrue="1">
      <formula>MOD(ROW(),2)&lt;&gt;0</formula>
    </cfRule>
  </conditionalFormatting>
  <pageMargins left="0.7" right="0.7" top="0.75" bottom="0.75" header="0.3" footer="0.3"/>
  <tableParts count="1">
    <tablePart r:id="rId1"/>
  </tableParts>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52811-B6CB-44E1-8C17-6EF7D31A5FC2}">
  <sheetPr codeName="Sheet95"/>
  <dimension ref="A1:D86"/>
  <sheetViews>
    <sheetView showGridLines="0" workbookViewId="0">
      <selection activeCell="A6" sqref="A6"/>
    </sheetView>
  </sheetViews>
  <sheetFormatPr defaultRowHeight="12.75" x14ac:dyDescent="0.2"/>
  <cols>
    <col min="1" max="1" width="31.5703125" customWidth="1"/>
    <col min="2" max="4" width="22.5703125" customWidth="1"/>
  </cols>
  <sheetData>
    <row r="1" spans="1:4" s="1" customFormat="1" ht="20.25" x14ac:dyDescent="0.3">
      <c r="A1" s="2" t="s">
        <v>0</v>
      </c>
    </row>
    <row r="2" spans="1:4" s="1" customFormat="1" ht="15.75" x14ac:dyDescent="0.25">
      <c r="A2" s="30" t="s">
        <v>1</v>
      </c>
      <c r="B2" s="3" t="str">
        <f>wb_title</f>
        <v>PCSPS_EW - Consolidated Factor Spreadsheet</v>
      </c>
    </row>
    <row r="3" spans="1:4" s="1" customFormat="1" ht="15.75" x14ac:dyDescent="0.25">
      <c r="A3" s="30" t="s">
        <v>2</v>
      </c>
      <c r="B3" s="3" t="str">
        <f>TABLE_FACTOR_TYPE_1 &amp; " - x-" &amp; TABLE_SERIES_NUMBER_1</f>
        <v>Added pension - x-721</v>
      </c>
    </row>
    <row r="6" spans="1:4" x14ac:dyDescent="0.2">
      <c r="A6" s="41" t="s">
        <v>540</v>
      </c>
      <c r="B6" s="49" t="s">
        <v>541</v>
      </c>
      <c r="C6" s="49"/>
      <c r="D6" s="49"/>
    </row>
    <row r="7" spans="1:4" x14ac:dyDescent="0.2">
      <c r="A7" s="41" t="s">
        <v>542</v>
      </c>
      <c r="B7" s="49" t="s">
        <v>31</v>
      </c>
      <c r="C7" s="49"/>
      <c r="D7" s="49"/>
    </row>
    <row r="8" spans="1:4" x14ac:dyDescent="0.2">
      <c r="A8" s="41" t="s">
        <v>112</v>
      </c>
      <c r="B8" s="49" t="s">
        <v>125</v>
      </c>
      <c r="C8" s="49"/>
      <c r="D8" s="49"/>
    </row>
    <row r="9" spans="1:4" x14ac:dyDescent="0.2">
      <c r="A9" s="41" t="s">
        <v>113</v>
      </c>
      <c r="B9" s="49" t="s">
        <v>406</v>
      </c>
      <c r="C9" s="49"/>
      <c r="D9" s="49"/>
    </row>
    <row r="10" spans="1:4" ht="25.5" x14ac:dyDescent="0.2">
      <c r="A10" s="41" t="s">
        <v>6</v>
      </c>
      <c r="B10" s="49" t="s">
        <v>429</v>
      </c>
      <c r="C10" s="49"/>
      <c r="D10" s="49"/>
    </row>
    <row r="11" spans="1:4" x14ac:dyDescent="0.2">
      <c r="A11" s="41" t="s">
        <v>114</v>
      </c>
      <c r="B11" s="49" t="s">
        <v>408</v>
      </c>
      <c r="C11" s="49"/>
      <c r="D11" s="49"/>
    </row>
    <row r="12" spans="1:4" x14ac:dyDescent="0.2">
      <c r="A12" s="41" t="s">
        <v>115</v>
      </c>
      <c r="B12" s="49" t="s">
        <v>129</v>
      </c>
      <c r="C12" s="49"/>
      <c r="D12" s="49"/>
    </row>
    <row r="13" spans="1:4" x14ac:dyDescent="0.2">
      <c r="A13" s="41" t="s">
        <v>543</v>
      </c>
      <c r="B13" s="49">
        <v>0</v>
      </c>
      <c r="C13" s="49"/>
      <c r="D13" s="49"/>
    </row>
    <row r="14" spans="1:4" x14ac:dyDescent="0.2">
      <c r="A14" s="41" t="s">
        <v>117</v>
      </c>
      <c r="B14" s="49">
        <v>721</v>
      </c>
      <c r="C14" s="49"/>
      <c r="D14" s="49"/>
    </row>
    <row r="15" spans="1:4" x14ac:dyDescent="0.2">
      <c r="A15" s="41" t="s">
        <v>544</v>
      </c>
      <c r="B15" s="49" t="s">
        <v>430</v>
      </c>
      <c r="C15" s="49"/>
      <c r="D15" s="49"/>
    </row>
    <row r="16" spans="1:4" x14ac:dyDescent="0.2">
      <c r="A16" s="41" t="s">
        <v>119</v>
      </c>
      <c r="B16" s="49" t="s">
        <v>431</v>
      </c>
      <c r="C16" s="49"/>
      <c r="D16" s="49"/>
    </row>
    <row r="17" spans="1:4" x14ac:dyDescent="0.2">
      <c r="A17" s="42" t="s">
        <v>545</v>
      </c>
      <c r="B17" s="49"/>
      <c r="C17" s="49"/>
      <c r="D17" s="49"/>
    </row>
    <row r="18" spans="1:4" x14ac:dyDescent="0.2">
      <c r="A18" s="41" t="s">
        <v>121</v>
      </c>
      <c r="B18" s="50">
        <v>45184</v>
      </c>
      <c r="C18" s="50"/>
      <c r="D18" s="50"/>
    </row>
    <row r="19" spans="1:4" x14ac:dyDescent="0.2">
      <c r="A19" s="41" t="s">
        <v>122</v>
      </c>
      <c r="B19" s="49"/>
      <c r="C19" s="49"/>
      <c r="D19" s="49"/>
    </row>
    <row r="20" spans="1:4" x14ac:dyDescent="0.2">
      <c r="A20" s="41" t="s">
        <v>123</v>
      </c>
      <c r="B20" s="49" t="s">
        <v>132</v>
      </c>
      <c r="C20" s="49"/>
      <c r="D20" s="49"/>
    </row>
    <row r="21" spans="1:4" x14ac:dyDescent="0.2">
      <c r="A21" s="41" t="s">
        <v>546</v>
      </c>
      <c r="B21" s="49" t="s">
        <v>46</v>
      </c>
      <c r="C21" s="49"/>
      <c r="D21" s="49"/>
    </row>
    <row r="23" spans="1:4" x14ac:dyDescent="0.2">
      <c r="A23" s="23" t="str">
        <f>HYPERLINK("#'Factor List'!A1", "Back to Factor List")</f>
        <v>Back to Factor List</v>
      </c>
      <c r="B23" s="23" t="str">
        <f>HYPERLINK("#'Assumptions'!A1", "Assumptions")</f>
        <v>Assumptions</v>
      </c>
    </row>
    <row r="26" spans="1:4" s="55" customFormat="1" ht="25.5" x14ac:dyDescent="0.2">
      <c r="A26" s="54" t="s">
        <v>174</v>
      </c>
      <c r="B26" s="54" t="s">
        <v>698</v>
      </c>
      <c r="C26" s="54" t="s">
        <v>699</v>
      </c>
      <c r="D26" s="54" t="s">
        <v>700</v>
      </c>
    </row>
    <row r="27" spans="1:4" x14ac:dyDescent="0.2">
      <c r="A27" s="44">
        <v>16</v>
      </c>
      <c r="B27" s="45">
        <v>2.99</v>
      </c>
      <c r="C27" s="45">
        <v>2.99</v>
      </c>
      <c r="D27" s="45">
        <v>3.27</v>
      </c>
    </row>
    <row r="28" spans="1:4" x14ac:dyDescent="0.2">
      <c r="A28" s="44">
        <v>17</v>
      </c>
      <c r="B28" s="45">
        <v>3.1</v>
      </c>
      <c r="C28" s="45">
        <v>3.1</v>
      </c>
      <c r="D28" s="45">
        <v>3.4</v>
      </c>
    </row>
    <row r="29" spans="1:4" x14ac:dyDescent="0.2">
      <c r="A29" s="44">
        <v>18</v>
      </c>
      <c r="B29" s="45">
        <v>3.2</v>
      </c>
      <c r="C29" s="45">
        <v>3.2</v>
      </c>
      <c r="D29" s="45">
        <v>3.53</v>
      </c>
    </row>
    <row r="30" spans="1:4" x14ac:dyDescent="0.2">
      <c r="A30" s="44">
        <v>19</v>
      </c>
      <c r="B30" s="45">
        <v>3.31</v>
      </c>
      <c r="C30" s="45">
        <v>3.31</v>
      </c>
      <c r="D30" s="45">
        <v>3.66</v>
      </c>
    </row>
    <row r="31" spans="1:4" x14ac:dyDescent="0.2">
      <c r="A31" s="44">
        <v>20</v>
      </c>
      <c r="B31" s="45">
        <v>3.43</v>
      </c>
      <c r="C31" s="45">
        <v>3.43</v>
      </c>
      <c r="D31" s="45">
        <v>3.79</v>
      </c>
    </row>
    <row r="32" spans="1:4" x14ac:dyDescent="0.2">
      <c r="A32" s="44">
        <v>21</v>
      </c>
      <c r="B32" s="45">
        <v>3.55</v>
      </c>
      <c r="C32" s="45">
        <v>3.55</v>
      </c>
      <c r="D32" s="45">
        <v>3.92</v>
      </c>
    </row>
    <row r="33" spans="1:4" x14ac:dyDescent="0.2">
      <c r="A33" s="44">
        <v>22</v>
      </c>
      <c r="B33" s="45">
        <v>3.67</v>
      </c>
      <c r="C33" s="45">
        <v>3.67</v>
      </c>
      <c r="D33" s="45">
        <v>4.0599999999999996</v>
      </c>
    </row>
    <row r="34" spans="1:4" x14ac:dyDescent="0.2">
      <c r="A34" s="44">
        <v>23</v>
      </c>
      <c r="B34" s="45">
        <v>3.79</v>
      </c>
      <c r="C34" s="45">
        <v>3.79</v>
      </c>
      <c r="D34" s="45">
        <v>4.1900000000000004</v>
      </c>
    </row>
    <row r="35" spans="1:4" x14ac:dyDescent="0.2">
      <c r="A35" s="44">
        <v>24</v>
      </c>
      <c r="B35" s="45">
        <v>3.93</v>
      </c>
      <c r="C35" s="45">
        <v>3.93</v>
      </c>
      <c r="D35" s="45">
        <v>4.3499999999999996</v>
      </c>
    </row>
    <row r="36" spans="1:4" x14ac:dyDescent="0.2">
      <c r="A36" s="44">
        <v>25</v>
      </c>
      <c r="B36" s="45">
        <v>4.0599999999999996</v>
      </c>
      <c r="C36" s="45">
        <v>4.0599999999999996</v>
      </c>
      <c r="D36" s="45">
        <v>4.49</v>
      </c>
    </row>
    <row r="37" spans="1:4" x14ac:dyDescent="0.2">
      <c r="A37" s="44">
        <v>26</v>
      </c>
      <c r="B37" s="45">
        <v>4.2</v>
      </c>
      <c r="C37" s="45">
        <v>4.2</v>
      </c>
      <c r="D37" s="45">
        <v>4.6399999999999997</v>
      </c>
    </row>
    <row r="38" spans="1:4" x14ac:dyDescent="0.2">
      <c r="A38" s="44">
        <v>27</v>
      </c>
      <c r="B38" s="45">
        <v>4.3499999999999996</v>
      </c>
      <c r="C38" s="45">
        <v>4.3499999999999996</v>
      </c>
      <c r="D38" s="45">
        <v>4.8</v>
      </c>
    </row>
    <row r="39" spans="1:4" x14ac:dyDescent="0.2">
      <c r="A39" s="44">
        <v>28</v>
      </c>
      <c r="B39" s="45">
        <v>4.5</v>
      </c>
      <c r="C39" s="45">
        <v>4.5</v>
      </c>
      <c r="D39" s="45">
        <v>4.97</v>
      </c>
    </row>
    <row r="40" spans="1:4" x14ac:dyDescent="0.2">
      <c r="A40" s="44">
        <v>29</v>
      </c>
      <c r="B40" s="45">
        <v>4.6500000000000004</v>
      </c>
      <c r="C40" s="45">
        <v>4.6500000000000004</v>
      </c>
      <c r="D40" s="45">
        <v>5.14</v>
      </c>
    </row>
    <row r="41" spans="1:4" x14ac:dyDescent="0.2">
      <c r="A41" s="44">
        <v>30</v>
      </c>
      <c r="B41" s="45">
        <v>4.8</v>
      </c>
      <c r="C41" s="45">
        <v>4.8</v>
      </c>
      <c r="D41" s="45">
        <v>5.31</v>
      </c>
    </row>
    <row r="42" spans="1:4" x14ac:dyDescent="0.2">
      <c r="A42" s="44">
        <v>31</v>
      </c>
      <c r="B42" s="45">
        <v>4.9800000000000004</v>
      </c>
      <c r="C42" s="45">
        <v>4.9800000000000004</v>
      </c>
      <c r="D42" s="45">
        <v>5.5</v>
      </c>
    </row>
    <row r="43" spans="1:4" x14ac:dyDescent="0.2">
      <c r="A43" s="44">
        <v>32</v>
      </c>
      <c r="B43" s="45">
        <v>5.14</v>
      </c>
      <c r="C43" s="45">
        <v>5.14</v>
      </c>
      <c r="D43" s="45">
        <v>5.69</v>
      </c>
    </row>
    <row r="44" spans="1:4" x14ac:dyDescent="0.2">
      <c r="A44" s="44">
        <v>33</v>
      </c>
      <c r="B44" s="45">
        <v>5.31</v>
      </c>
      <c r="C44" s="45">
        <v>5.31</v>
      </c>
      <c r="D44" s="45">
        <v>5.89</v>
      </c>
    </row>
    <row r="45" spans="1:4" x14ac:dyDescent="0.2">
      <c r="A45" s="44">
        <v>34</v>
      </c>
      <c r="B45" s="45">
        <v>5.5</v>
      </c>
      <c r="C45" s="45">
        <v>5.5</v>
      </c>
      <c r="D45" s="45">
        <v>6.08</v>
      </c>
    </row>
    <row r="46" spans="1:4" x14ac:dyDescent="0.2">
      <c r="A46" s="44">
        <v>35</v>
      </c>
      <c r="B46" s="45">
        <v>5.68</v>
      </c>
      <c r="C46" s="45">
        <v>5.68</v>
      </c>
      <c r="D46" s="45">
        <v>6.28</v>
      </c>
    </row>
    <row r="47" spans="1:4" x14ac:dyDescent="0.2">
      <c r="A47" s="44">
        <v>36</v>
      </c>
      <c r="B47" s="45">
        <v>5.88</v>
      </c>
      <c r="C47" s="45">
        <v>5.88</v>
      </c>
      <c r="D47" s="45">
        <v>6.5</v>
      </c>
    </row>
    <row r="48" spans="1:4" x14ac:dyDescent="0.2">
      <c r="A48" s="44">
        <v>37</v>
      </c>
      <c r="B48" s="45">
        <v>6.07</v>
      </c>
      <c r="C48" s="45">
        <v>6.07</v>
      </c>
      <c r="D48" s="45">
        <v>6.72</v>
      </c>
    </row>
    <row r="49" spans="1:4" x14ac:dyDescent="0.2">
      <c r="A49" s="44">
        <v>38</v>
      </c>
      <c r="B49" s="45">
        <v>6.27</v>
      </c>
      <c r="C49" s="45">
        <v>6.27</v>
      </c>
      <c r="D49" s="45">
        <v>6.95</v>
      </c>
    </row>
    <row r="50" spans="1:4" x14ac:dyDescent="0.2">
      <c r="A50" s="44">
        <v>39</v>
      </c>
      <c r="B50" s="45">
        <v>6.49</v>
      </c>
      <c r="C50" s="45">
        <v>6.49</v>
      </c>
      <c r="D50" s="45">
        <v>7.17</v>
      </c>
    </row>
    <row r="51" spans="1:4" x14ac:dyDescent="0.2">
      <c r="A51" s="44">
        <v>40</v>
      </c>
      <c r="B51" s="45">
        <v>6.7</v>
      </c>
      <c r="C51" s="45">
        <v>6.7</v>
      </c>
      <c r="D51" s="45">
        <v>7.42</v>
      </c>
    </row>
    <row r="52" spans="1:4" x14ac:dyDescent="0.2">
      <c r="A52" s="44">
        <v>41</v>
      </c>
      <c r="B52" s="45">
        <v>6.93</v>
      </c>
      <c r="C52" s="45">
        <v>6.93</v>
      </c>
      <c r="D52" s="45">
        <v>7.66</v>
      </c>
    </row>
    <row r="53" spans="1:4" x14ac:dyDescent="0.2">
      <c r="A53" s="44">
        <v>42</v>
      </c>
      <c r="B53" s="45">
        <v>7.16</v>
      </c>
      <c r="C53" s="45">
        <v>7.16</v>
      </c>
      <c r="D53" s="45">
        <v>7.92</v>
      </c>
    </row>
    <row r="54" spans="1:4" x14ac:dyDescent="0.2">
      <c r="A54" s="44">
        <v>43</v>
      </c>
      <c r="B54" s="45">
        <v>7.41</v>
      </c>
      <c r="C54" s="45">
        <v>7.41</v>
      </c>
      <c r="D54" s="45">
        <v>8.18</v>
      </c>
    </row>
    <row r="55" spans="1:4" x14ac:dyDescent="0.2">
      <c r="A55" s="44">
        <v>44</v>
      </c>
      <c r="B55" s="45">
        <v>7.65</v>
      </c>
      <c r="C55" s="45">
        <v>7.65</v>
      </c>
      <c r="D55" s="45">
        <v>8.4600000000000009</v>
      </c>
    </row>
    <row r="56" spans="1:4" x14ac:dyDescent="0.2">
      <c r="A56" s="44">
        <v>45</v>
      </c>
      <c r="B56" s="45">
        <v>7.9</v>
      </c>
      <c r="C56" s="45">
        <v>7.9</v>
      </c>
      <c r="D56" s="45">
        <v>8.73</v>
      </c>
    </row>
    <row r="57" spans="1:4" x14ac:dyDescent="0.2">
      <c r="A57" s="44">
        <v>46</v>
      </c>
      <c r="B57" s="45">
        <v>8.17</v>
      </c>
      <c r="C57" s="45">
        <v>8.17</v>
      </c>
      <c r="D57" s="45">
        <v>9.0299999999999994</v>
      </c>
    </row>
    <row r="58" spans="1:4" x14ac:dyDescent="0.2">
      <c r="A58" s="44">
        <v>47</v>
      </c>
      <c r="B58" s="45">
        <v>8.44</v>
      </c>
      <c r="C58" s="45">
        <v>8.44</v>
      </c>
      <c r="D58" s="45">
        <v>9.32</v>
      </c>
    </row>
    <row r="59" spans="1:4" x14ac:dyDescent="0.2">
      <c r="A59" s="44">
        <v>48</v>
      </c>
      <c r="B59" s="45">
        <v>8.7200000000000006</v>
      </c>
      <c r="C59" s="45">
        <v>8.7200000000000006</v>
      </c>
      <c r="D59" s="45">
        <v>9.6300000000000008</v>
      </c>
    </row>
    <row r="60" spans="1:4" x14ac:dyDescent="0.2">
      <c r="A60" s="44">
        <v>49</v>
      </c>
      <c r="B60" s="45">
        <v>9.01</v>
      </c>
      <c r="C60" s="45">
        <v>9.01</v>
      </c>
      <c r="D60" s="45">
        <v>9.94</v>
      </c>
    </row>
    <row r="61" spans="1:4" x14ac:dyDescent="0.2">
      <c r="A61" s="44">
        <v>50</v>
      </c>
      <c r="B61" s="45">
        <v>9.3000000000000007</v>
      </c>
      <c r="C61" s="45">
        <v>9.3000000000000007</v>
      </c>
      <c r="D61" s="45">
        <v>10.27</v>
      </c>
    </row>
    <row r="62" spans="1:4" x14ac:dyDescent="0.2">
      <c r="A62" s="44">
        <v>51</v>
      </c>
      <c r="B62" s="45">
        <v>9.61</v>
      </c>
      <c r="C62" s="45">
        <v>9.61</v>
      </c>
      <c r="D62" s="45">
        <v>10.61</v>
      </c>
    </row>
    <row r="63" spans="1:4" x14ac:dyDescent="0.2">
      <c r="A63" s="44">
        <v>52</v>
      </c>
      <c r="B63" s="45">
        <v>9.92</v>
      </c>
      <c r="C63" s="45">
        <v>9.92</v>
      </c>
      <c r="D63" s="45">
        <v>10.95</v>
      </c>
    </row>
    <row r="64" spans="1:4" x14ac:dyDescent="0.2">
      <c r="A64" s="44">
        <v>53</v>
      </c>
      <c r="B64" s="45">
        <v>10.26</v>
      </c>
      <c r="C64" s="45">
        <v>10.26</v>
      </c>
      <c r="D64" s="45">
        <v>11.31</v>
      </c>
    </row>
    <row r="65" spans="1:4" x14ac:dyDescent="0.2">
      <c r="A65" s="44">
        <v>54</v>
      </c>
      <c r="B65" s="45">
        <v>10.6</v>
      </c>
      <c r="C65" s="45">
        <v>10.6</v>
      </c>
      <c r="D65" s="45">
        <v>11.68</v>
      </c>
    </row>
    <row r="66" spans="1:4" x14ac:dyDescent="0.2">
      <c r="A66" s="44">
        <v>55</v>
      </c>
      <c r="B66" s="45">
        <v>10.94</v>
      </c>
      <c r="C66" s="45">
        <v>10.94</v>
      </c>
      <c r="D66" s="45">
        <v>12.06</v>
      </c>
    </row>
    <row r="67" spans="1:4" x14ac:dyDescent="0.2">
      <c r="A67" s="44">
        <v>56</v>
      </c>
      <c r="B67" s="45">
        <v>11.31</v>
      </c>
      <c r="C67" s="45">
        <v>11.31</v>
      </c>
      <c r="D67" s="45">
        <v>12.45</v>
      </c>
    </row>
    <row r="68" spans="1:4" x14ac:dyDescent="0.2">
      <c r="A68" s="44">
        <v>57</v>
      </c>
      <c r="B68" s="45">
        <v>11.69</v>
      </c>
      <c r="C68" s="45">
        <v>11.69</v>
      </c>
      <c r="D68" s="45">
        <v>12.86</v>
      </c>
    </row>
    <row r="69" spans="1:4" x14ac:dyDescent="0.2">
      <c r="A69" s="44">
        <v>58</v>
      </c>
      <c r="B69" s="45">
        <v>12.08</v>
      </c>
      <c r="C69" s="45">
        <v>12.08</v>
      </c>
      <c r="D69" s="45">
        <v>13.28</v>
      </c>
    </row>
    <row r="70" spans="1:4" x14ac:dyDescent="0.2">
      <c r="A70" s="44">
        <v>59</v>
      </c>
      <c r="B70" s="45">
        <v>12.48</v>
      </c>
      <c r="C70" s="45">
        <v>12.48</v>
      </c>
      <c r="D70" s="45">
        <v>13.72</v>
      </c>
    </row>
    <row r="71" spans="1:4" x14ac:dyDescent="0.2">
      <c r="A71" s="44">
        <v>60</v>
      </c>
      <c r="B71" s="45">
        <v>12.91</v>
      </c>
      <c r="C71" s="45">
        <v>12.91</v>
      </c>
      <c r="D71" s="45">
        <v>14.17</v>
      </c>
    </row>
    <row r="72" spans="1:4" x14ac:dyDescent="0.2">
      <c r="A72" s="44">
        <v>61</v>
      </c>
      <c r="B72" s="45">
        <v>13.35</v>
      </c>
      <c r="C72" s="45">
        <v>13.35</v>
      </c>
      <c r="D72" s="45">
        <v>14.65</v>
      </c>
    </row>
    <row r="73" spans="1:4" x14ac:dyDescent="0.2">
      <c r="A73" s="44">
        <v>62</v>
      </c>
      <c r="B73" s="45">
        <v>13.82</v>
      </c>
      <c r="C73" s="45">
        <v>13.82</v>
      </c>
      <c r="D73" s="45">
        <v>15.14</v>
      </c>
    </row>
    <row r="74" spans="1:4" x14ac:dyDescent="0.2">
      <c r="A74" s="44">
        <v>63</v>
      </c>
      <c r="B74" s="45">
        <v>14.31</v>
      </c>
      <c r="C74" s="45">
        <v>14.31</v>
      </c>
      <c r="D74" s="45">
        <v>15.66</v>
      </c>
    </row>
    <row r="75" spans="1:4" x14ac:dyDescent="0.2">
      <c r="A75" s="44">
        <v>64</v>
      </c>
      <c r="B75" s="45">
        <v>14.82</v>
      </c>
      <c r="C75" s="45">
        <v>14.82</v>
      </c>
      <c r="D75" s="45">
        <v>16.21</v>
      </c>
    </row>
    <row r="76" spans="1:4" x14ac:dyDescent="0.2">
      <c r="A76" s="44">
        <v>65</v>
      </c>
      <c r="B76" s="45">
        <v>15.37</v>
      </c>
      <c r="C76" s="45">
        <v>15.37</v>
      </c>
      <c r="D76" s="45">
        <v>16.78</v>
      </c>
    </row>
    <row r="77" spans="1:4" x14ac:dyDescent="0.2">
      <c r="A77" s="44">
        <v>66</v>
      </c>
      <c r="B77" s="45">
        <v>15.94</v>
      </c>
      <c r="C77" s="45">
        <v>15.94</v>
      </c>
      <c r="D77" s="45">
        <v>17.39</v>
      </c>
    </row>
    <row r="78" spans="1:4" x14ac:dyDescent="0.2">
      <c r="A78" s="44">
        <v>67</v>
      </c>
      <c r="B78" s="45">
        <v>16.559999999999999</v>
      </c>
      <c r="C78" s="45">
        <v>16.559999999999999</v>
      </c>
      <c r="D78" s="45">
        <v>18.03</v>
      </c>
    </row>
    <row r="79" spans="1:4" x14ac:dyDescent="0.2">
      <c r="A79" s="44">
        <v>68</v>
      </c>
      <c r="B79" s="45">
        <v>16.559999999999999</v>
      </c>
      <c r="C79" s="45">
        <v>16.559999999999999</v>
      </c>
      <c r="D79" s="45">
        <v>18.04</v>
      </c>
    </row>
    <row r="80" spans="1:4" x14ac:dyDescent="0.2">
      <c r="A80" s="44">
        <v>69</v>
      </c>
      <c r="B80" s="45">
        <v>15.92</v>
      </c>
      <c r="C80" s="45">
        <v>15.92</v>
      </c>
      <c r="D80" s="45">
        <v>17.399999999999999</v>
      </c>
    </row>
    <row r="81" spans="1:4" x14ac:dyDescent="0.2">
      <c r="A81" s="44">
        <v>70</v>
      </c>
      <c r="B81" s="45">
        <v>15.29</v>
      </c>
      <c r="C81" s="45">
        <v>15.29</v>
      </c>
      <c r="D81" s="45">
        <v>16.760000000000002</v>
      </c>
    </row>
    <row r="82" spans="1:4" x14ac:dyDescent="0.2">
      <c r="A82" s="44">
        <v>71</v>
      </c>
      <c r="B82" s="45">
        <v>14.66</v>
      </c>
      <c r="C82" s="45">
        <v>14.66</v>
      </c>
      <c r="D82" s="45">
        <v>16.12</v>
      </c>
    </row>
    <row r="83" spans="1:4" x14ac:dyDescent="0.2">
      <c r="A83" s="44">
        <v>72</v>
      </c>
      <c r="B83" s="45">
        <v>14.04</v>
      </c>
      <c r="C83" s="45">
        <v>14.04</v>
      </c>
      <c r="D83" s="45">
        <v>15.48</v>
      </c>
    </row>
    <row r="84" spans="1:4" x14ac:dyDescent="0.2">
      <c r="A84" s="44">
        <v>73</v>
      </c>
      <c r="B84" s="45">
        <v>13.41</v>
      </c>
      <c r="C84" s="45">
        <v>13.41</v>
      </c>
      <c r="D84" s="45">
        <v>14.85</v>
      </c>
    </row>
    <row r="85" spans="1:4" x14ac:dyDescent="0.2">
      <c r="A85" s="44">
        <v>74</v>
      </c>
      <c r="B85" s="45">
        <v>12.81</v>
      </c>
      <c r="C85" s="45">
        <v>12.81</v>
      </c>
      <c r="D85" s="45">
        <v>14.23</v>
      </c>
    </row>
    <row r="86" spans="1:4" x14ac:dyDescent="0.2">
      <c r="A86" s="44">
        <v>75</v>
      </c>
      <c r="B86" s="45">
        <v>12.51</v>
      </c>
      <c r="C86" s="45">
        <v>12.51</v>
      </c>
      <c r="D86" s="45">
        <v>13.92</v>
      </c>
    </row>
  </sheetData>
  <sheetProtection algorithmName="SHA-512" hashValue="cQWTumV3jOTQPlBNkJsO5dhRfBjRp2EmNKHVYTWp16XSBXW2IM5Aywsf0co46hRWDNmfYF7LvcAsYX5S4WTXZQ==" saltValue="H3NHljvAVVZLnhsg8IPeTw==" spinCount="100000" sheet="1" objects="1" scenarios="1"/>
  <conditionalFormatting sqref="A6:A21">
    <cfRule type="expression" dxfId="295" priority="1" stopIfTrue="1">
      <formula>MOD(ROW(),2)=0</formula>
    </cfRule>
    <cfRule type="expression" dxfId="294" priority="2" stopIfTrue="1">
      <formula>MOD(ROW(),2)&lt;&gt;0</formula>
    </cfRule>
  </conditionalFormatting>
  <conditionalFormatting sqref="A26:A86">
    <cfRule type="expression" dxfId="293" priority="5" stopIfTrue="1">
      <formula>MOD(ROW(),2)=0</formula>
    </cfRule>
    <cfRule type="expression" dxfId="292" priority="6" stopIfTrue="1">
      <formula>MOD(ROW(),2)&lt;&gt;0</formula>
    </cfRule>
  </conditionalFormatting>
  <conditionalFormatting sqref="B6:D21">
    <cfRule type="expression" dxfId="291" priority="3" stopIfTrue="1">
      <formula>MOD(ROW(),2)=0</formula>
    </cfRule>
    <cfRule type="expression" dxfId="290" priority="4" stopIfTrue="1">
      <formula>MOD(ROW(),2)&lt;&gt;0</formula>
    </cfRule>
  </conditionalFormatting>
  <conditionalFormatting sqref="B26:D86">
    <cfRule type="expression" dxfId="289" priority="7" stopIfTrue="1">
      <formula>MOD(ROW(),2)=0</formula>
    </cfRule>
    <cfRule type="expression" dxfId="288" priority="8" stopIfTrue="1">
      <formula>MOD(ROW(),2)&lt;&gt;0</formula>
    </cfRule>
  </conditionalFormatting>
  <pageMargins left="0.7" right="0.7" top="0.75" bottom="0.75" header="0.3" footer="0.3"/>
  <tableParts count="1">
    <tablePart r:id="rId1"/>
  </tableParts>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28D8B-134E-4635-A299-A0EA8D3AFA9F}">
  <sheetPr codeName="Sheet96"/>
  <dimension ref="A1:B85"/>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Added pension - x-725</v>
      </c>
    </row>
    <row r="6" spans="1:2" x14ac:dyDescent="0.2">
      <c r="A6" s="41" t="s">
        <v>540</v>
      </c>
      <c r="B6" s="49" t="s">
        <v>541</v>
      </c>
    </row>
    <row r="7" spans="1:2" ht="25.5" x14ac:dyDescent="0.2">
      <c r="A7" s="41" t="s">
        <v>542</v>
      </c>
      <c r="B7" s="49" t="s">
        <v>32</v>
      </c>
    </row>
    <row r="8" spans="1:2" x14ac:dyDescent="0.2">
      <c r="A8" s="41" t="s">
        <v>112</v>
      </c>
      <c r="B8" s="49" t="s">
        <v>156</v>
      </c>
    </row>
    <row r="9" spans="1:2" x14ac:dyDescent="0.2">
      <c r="A9" s="41" t="s">
        <v>113</v>
      </c>
      <c r="B9" s="49" t="s">
        <v>406</v>
      </c>
    </row>
    <row r="10" spans="1:2" ht="25.5" x14ac:dyDescent="0.2">
      <c r="A10" s="41" t="s">
        <v>6</v>
      </c>
      <c r="B10" s="49" t="s">
        <v>432</v>
      </c>
    </row>
    <row r="11" spans="1:2" x14ac:dyDescent="0.2">
      <c r="A11" s="41" t="s">
        <v>114</v>
      </c>
      <c r="B11" s="49" t="s">
        <v>165</v>
      </c>
    </row>
    <row r="12" spans="1:2" x14ac:dyDescent="0.2">
      <c r="A12" s="41" t="s">
        <v>115</v>
      </c>
      <c r="B12" s="49" t="s">
        <v>129</v>
      </c>
    </row>
    <row r="13" spans="1:2" x14ac:dyDescent="0.2">
      <c r="A13" s="41" t="s">
        <v>543</v>
      </c>
      <c r="B13" s="49">
        <v>1</v>
      </c>
    </row>
    <row r="14" spans="1:2" x14ac:dyDescent="0.2">
      <c r="A14" s="41" t="s">
        <v>117</v>
      </c>
      <c r="B14" s="49">
        <v>725</v>
      </c>
    </row>
    <row r="15" spans="1:2" x14ac:dyDescent="0.2">
      <c r="A15" s="41" t="s">
        <v>544</v>
      </c>
      <c r="B15" s="49" t="s">
        <v>433</v>
      </c>
    </row>
    <row r="16" spans="1:2" x14ac:dyDescent="0.2">
      <c r="A16" s="41" t="s">
        <v>119</v>
      </c>
      <c r="B16" s="49" t="s">
        <v>434</v>
      </c>
    </row>
    <row r="17" spans="1:2" x14ac:dyDescent="0.2">
      <c r="A17" s="42" t="s">
        <v>545</v>
      </c>
      <c r="B17" s="49"/>
    </row>
    <row r="18" spans="1:2" x14ac:dyDescent="0.2">
      <c r="A18" s="41" t="s">
        <v>121</v>
      </c>
      <c r="B18" s="50">
        <v>45184</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x14ac:dyDescent="0.2">
      <c r="A26" s="54" t="s">
        <v>174</v>
      </c>
      <c r="B26" s="54" t="s">
        <v>701</v>
      </c>
    </row>
    <row r="27" spans="1:2" x14ac:dyDescent="0.2">
      <c r="A27" s="44">
        <v>17</v>
      </c>
      <c r="B27" s="45">
        <v>6.01</v>
      </c>
    </row>
    <row r="28" spans="1:2" x14ac:dyDescent="0.2">
      <c r="A28" s="44">
        <v>18</v>
      </c>
      <c r="B28" s="45">
        <v>6.23</v>
      </c>
    </row>
    <row r="29" spans="1:2" x14ac:dyDescent="0.2">
      <c r="A29" s="44">
        <v>19</v>
      </c>
      <c r="B29" s="45">
        <v>6.46</v>
      </c>
    </row>
    <row r="30" spans="1:2" x14ac:dyDescent="0.2">
      <c r="A30" s="44">
        <v>20</v>
      </c>
      <c r="B30" s="45">
        <v>6.69</v>
      </c>
    </row>
    <row r="31" spans="1:2" x14ac:dyDescent="0.2">
      <c r="A31" s="44">
        <v>21</v>
      </c>
      <c r="B31" s="45">
        <v>6.93</v>
      </c>
    </row>
    <row r="32" spans="1:2" x14ac:dyDescent="0.2">
      <c r="A32" s="44">
        <v>22</v>
      </c>
      <c r="B32" s="45">
        <v>7.17</v>
      </c>
    </row>
    <row r="33" spans="1:2" x14ac:dyDescent="0.2">
      <c r="A33" s="44">
        <v>23</v>
      </c>
      <c r="B33" s="45">
        <v>7.42</v>
      </c>
    </row>
    <row r="34" spans="1:2" x14ac:dyDescent="0.2">
      <c r="A34" s="44">
        <v>24</v>
      </c>
      <c r="B34" s="45">
        <v>7.68</v>
      </c>
    </row>
    <row r="35" spans="1:2" x14ac:dyDescent="0.2">
      <c r="A35" s="44">
        <v>25</v>
      </c>
      <c r="B35" s="45">
        <v>7.96</v>
      </c>
    </row>
    <row r="36" spans="1:2" x14ac:dyDescent="0.2">
      <c r="A36" s="44">
        <v>26</v>
      </c>
      <c r="B36" s="45">
        <v>8.23</v>
      </c>
    </row>
    <row r="37" spans="1:2" x14ac:dyDescent="0.2">
      <c r="A37" s="44">
        <v>27</v>
      </c>
      <c r="B37" s="45">
        <v>8.52</v>
      </c>
    </row>
    <row r="38" spans="1:2" x14ac:dyDescent="0.2">
      <c r="A38" s="44">
        <v>28</v>
      </c>
      <c r="B38" s="45">
        <v>8.82</v>
      </c>
    </row>
    <row r="39" spans="1:2" x14ac:dyDescent="0.2">
      <c r="A39" s="44">
        <v>29</v>
      </c>
      <c r="B39" s="45">
        <v>9.1300000000000008</v>
      </c>
    </row>
    <row r="40" spans="1:2" x14ac:dyDescent="0.2">
      <c r="A40" s="44">
        <v>30</v>
      </c>
      <c r="B40" s="45">
        <v>9.4600000000000009</v>
      </c>
    </row>
    <row r="41" spans="1:2" x14ac:dyDescent="0.2">
      <c r="A41" s="44">
        <v>31</v>
      </c>
      <c r="B41" s="45">
        <v>9.7799999999999994</v>
      </c>
    </row>
    <row r="42" spans="1:2" x14ac:dyDescent="0.2">
      <c r="A42" s="44">
        <v>32</v>
      </c>
      <c r="B42" s="45">
        <v>10.130000000000001</v>
      </c>
    </row>
    <row r="43" spans="1:2" x14ac:dyDescent="0.2">
      <c r="A43" s="44">
        <v>33</v>
      </c>
      <c r="B43" s="45">
        <v>10.49</v>
      </c>
    </row>
    <row r="44" spans="1:2" x14ac:dyDescent="0.2">
      <c r="A44" s="44">
        <v>34</v>
      </c>
      <c r="B44" s="45">
        <v>10.85</v>
      </c>
    </row>
    <row r="45" spans="1:2" x14ac:dyDescent="0.2">
      <c r="A45" s="44">
        <v>35</v>
      </c>
      <c r="B45" s="45">
        <v>11.23</v>
      </c>
    </row>
    <row r="46" spans="1:2" x14ac:dyDescent="0.2">
      <c r="A46" s="44">
        <v>36</v>
      </c>
      <c r="B46" s="45">
        <v>11.62</v>
      </c>
    </row>
    <row r="47" spans="1:2" x14ac:dyDescent="0.2">
      <c r="A47" s="44">
        <v>37</v>
      </c>
      <c r="B47" s="45">
        <v>12.03</v>
      </c>
    </row>
    <row r="48" spans="1:2" x14ac:dyDescent="0.2">
      <c r="A48" s="44">
        <v>38</v>
      </c>
      <c r="B48" s="45">
        <v>12.44</v>
      </c>
    </row>
    <row r="49" spans="1:2" x14ac:dyDescent="0.2">
      <c r="A49" s="44">
        <v>39</v>
      </c>
      <c r="B49" s="45">
        <v>12.87</v>
      </c>
    </row>
    <row r="50" spans="1:2" x14ac:dyDescent="0.2">
      <c r="A50" s="44">
        <v>40</v>
      </c>
      <c r="B50" s="45">
        <v>13.32</v>
      </c>
    </row>
    <row r="51" spans="1:2" x14ac:dyDescent="0.2">
      <c r="A51" s="44">
        <v>41</v>
      </c>
      <c r="B51" s="45">
        <v>13.79</v>
      </c>
    </row>
    <row r="52" spans="1:2" x14ac:dyDescent="0.2">
      <c r="A52" s="44">
        <v>42</v>
      </c>
      <c r="B52" s="45">
        <v>14.27</v>
      </c>
    </row>
    <row r="53" spans="1:2" x14ac:dyDescent="0.2">
      <c r="A53" s="44">
        <v>43</v>
      </c>
      <c r="B53" s="45">
        <v>14.77</v>
      </c>
    </row>
    <row r="54" spans="1:2" x14ac:dyDescent="0.2">
      <c r="A54" s="44">
        <v>44</v>
      </c>
      <c r="B54" s="45">
        <v>15.28</v>
      </c>
    </row>
    <row r="55" spans="1:2" x14ac:dyDescent="0.2">
      <c r="A55" s="44">
        <v>45</v>
      </c>
      <c r="B55" s="45">
        <v>15.82</v>
      </c>
    </row>
    <row r="56" spans="1:2" x14ac:dyDescent="0.2">
      <c r="A56" s="44">
        <v>46</v>
      </c>
      <c r="B56" s="45">
        <v>16.37</v>
      </c>
    </row>
    <row r="57" spans="1:2" x14ac:dyDescent="0.2">
      <c r="A57" s="44">
        <v>47</v>
      </c>
      <c r="B57" s="45">
        <v>16.940000000000001</v>
      </c>
    </row>
    <row r="58" spans="1:2" x14ac:dyDescent="0.2">
      <c r="A58" s="44">
        <v>48</v>
      </c>
      <c r="B58" s="45">
        <v>17.53</v>
      </c>
    </row>
    <row r="59" spans="1:2" x14ac:dyDescent="0.2">
      <c r="A59" s="44">
        <v>49</v>
      </c>
      <c r="B59" s="45">
        <v>18.149999999999999</v>
      </c>
    </row>
    <row r="60" spans="1:2" x14ac:dyDescent="0.2">
      <c r="A60" s="44">
        <v>50</v>
      </c>
      <c r="B60" s="45">
        <v>18.78</v>
      </c>
    </row>
    <row r="61" spans="1:2" x14ac:dyDescent="0.2">
      <c r="A61" s="44">
        <v>51</v>
      </c>
      <c r="B61" s="45">
        <v>19.440000000000001</v>
      </c>
    </row>
    <row r="62" spans="1:2" x14ac:dyDescent="0.2">
      <c r="A62" s="44">
        <v>52</v>
      </c>
      <c r="B62" s="45">
        <v>20.12</v>
      </c>
    </row>
    <row r="63" spans="1:2" x14ac:dyDescent="0.2">
      <c r="A63" s="44">
        <v>53</v>
      </c>
      <c r="B63" s="45">
        <v>20.83</v>
      </c>
    </row>
    <row r="64" spans="1:2" x14ac:dyDescent="0.2">
      <c r="A64" s="44">
        <v>54</v>
      </c>
      <c r="B64" s="45">
        <v>21.57</v>
      </c>
    </row>
    <row r="65" spans="1:2" x14ac:dyDescent="0.2">
      <c r="A65" s="44">
        <v>55</v>
      </c>
      <c r="B65" s="45">
        <v>22.34</v>
      </c>
    </row>
    <row r="66" spans="1:2" x14ac:dyDescent="0.2">
      <c r="A66" s="44">
        <v>56</v>
      </c>
      <c r="B66" s="45">
        <v>23.14</v>
      </c>
    </row>
    <row r="67" spans="1:2" x14ac:dyDescent="0.2">
      <c r="A67" s="44">
        <v>57</v>
      </c>
      <c r="B67" s="45">
        <v>23.98</v>
      </c>
    </row>
    <row r="68" spans="1:2" x14ac:dyDescent="0.2">
      <c r="A68" s="44">
        <v>58</v>
      </c>
      <c r="B68" s="45">
        <v>24.85</v>
      </c>
    </row>
    <row r="69" spans="1:2" x14ac:dyDescent="0.2">
      <c r="A69" s="44">
        <v>59</v>
      </c>
      <c r="B69" s="45">
        <v>25.77</v>
      </c>
    </row>
    <row r="70" spans="1:2" x14ac:dyDescent="0.2">
      <c r="A70" s="44">
        <v>60</v>
      </c>
      <c r="B70" s="45">
        <v>25.93</v>
      </c>
    </row>
    <row r="71" spans="1:2" x14ac:dyDescent="0.2">
      <c r="A71" s="44">
        <v>61</v>
      </c>
      <c r="B71" s="45">
        <v>25.31</v>
      </c>
    </row>
    <row r="72" spans="1:2" x14ac:dyDescent="0.2">
      <c r="A72" s="44">
        <v>62</v>
      </c>
      <c r="B72" s="45">
        <v>24.68</v>
      </c>
    </row>
    <row r="73" spans="1:2" x14ac:dyDescent="0.2">
      <c r="A73" s="44">
        <v>63</v>
      </c>
      <c r="B73" s="45">
        <v>24.05</v>
      </c>
    </row>
    <row r="74" spans="1:2" x14ac:dyDescent="0.2">
      <c r="A74" s="44">
        <v>64</v>
      </c>
      <c r="B74" s="45">
        <v>23.42</v>
      </c>
    </row>
    <row r="75" spans="1:2" x14ac:dyDescent="0.2">
      <c r="A75" s="44">
        <v>65</v>
      </c>
      <c r="B75" s="45">
        <v>22.78</v>
      </c>
    </row>
    <row r="76" spans="1:2" x14ac:dyDescent="0.2">
      <c r="A76" s="44">
        <v>66</v>
      </c>
      <c r="B76" s="45">
        <v>22.14</v>
      </c>
    </row>
    <row r="77" spans="1:2" x14ac:dyDescent="0.2">
      <c r="A77" s="44">
        <v>67</v>
      </c>
      <c r="B77" s="45">
        <v>21.5</v>
      </c>
    </row>
    <row r="78" spans="1:2" x14ac:dyDescent="0.2">
      <c r="A78" s="44">
        <v>68</v>
      </c>
      <c r="B78" s="45">
        <v>20.86</v>
      </c>
    </row>
    <row r="79" spans="1:2" x14ac:dyDescent="0.2">
      <c r="A79" s="44">
        <v>69</v>
      </c>
      <c r="B79" s="45">
        <v>20.22</v>
      </c>
    </row>
    <row r="80" spans="1:2" x14ac:dyDescent="0.2">
      <c r="A80" s="44">
        <v>70</v>
      </c>
      <c r="B80" s="45">
        <v>19.57</v>
      </c>
    </row>
    <row r="81" spans="1:2" x14ac:dyDescent="0.2">
      <c r="A81" s="44">
        <v>71</v>
      </c>
      <c r="B81" s="45">
        <v>18.93</v>
      </c>
    </row>
    <row r="82" spans="1:2" x14ac:dyDescent="0.2">
      <c r="A82" s="44">
        <v>72</v>
      </c>
      <c r="B82" s="45">
        <v>18.3</v>
      </c>
    </row>
    <row r="83" spans="1:2" x14ac:dyDescent="0.2">
      <c r="A83" s="44">
        <v>73</v>
      </c>
      <c r="B83" s="45">
        <v>17.68</v>
      </c>
    </row>
    <row r="84" spans="1:2" x14ac:dyDescent="0.2">
      <c r="A84" s="44">
        <v>74</v>
      </c>
      <c r="B84" s="45">
        <v>17.05</v>
      </c>
    </row>
    <row r="85" spans="1:2" x14ac:dyDescent="0.2">
      <c r="A85" s="44">
        <v>75</v>
      </c>
      <c r="B85" s="45">
        <v>16.75</v>
      </c>
    </row>
  </sheetData>
  <sheetProtection algorithmName="SHA-512" hashValue="wDILqDppCjaeihXVBALS/x6tZUHkZ2174flVDns8NiW+bp8gO+6Zi22zT6DwPim6KFTnMXr/abGi0awJFKZyDA==" saltValue="9iVmnJUuq/boayJow+sELA==" spinCount="100000" sheet="1" objects="1" scenarios="1"/>
  <conditionalFormatting sqref="A6:A21">
    <cfRule type="expression" dxfId="287" priority="1" stopIfTrue="1">
      <formula>MOD(ROW(),2)=0</formula>
    </cfRule>
    <cfRule type="expression" dxfId="286" priority="2" stopIfTrue="1">
      <formula>MOD(ROW(),2)&lt;&gt;0</formula>
    </cfRule>
  </conditionalFormatting>
  <conditionalFormatting sqref="A26:A85">
    <cfRule type="expression" dxfId="285" priority="5" stopIfTrue="1">
      <formula>MOD(ROW(),2)=0</formula>
    </cfRule>
    <cfRule type="expression" dxfId="284" priority="6" stopIfTrue="1">
      <formula>MOD(ROW(),2)&lt;&gt;0</formula>
    </cfRule>
  </conditionalFormatting>
  <conditionalFormatting sqref="B6:B21">
    <cfRule type="expression" dxfId="283" priority="3" stopIfTrue="1">
      <formula>MOD(ROW(),2)=0</formula>
    </cfRule>
    <cfRule type="expression" dxfId="282" priority="4" stopIfTrue="1">
      <formula>MOD(ROW(),2)&lt;&gt;0</formula>
    </cfRule>
  </conditionalFormatting>
  <conditionalFormatting sqref="B26:B85">
    <cfRule type="expression" dxfId="281" priority="7" stopIfTrue="1">
      <formula>MOD(ROW(),2)=0</formula>
    </cfRule>
    <cfRule type="expression" dxfId="280" priority="8" stopIfTrue="1">
      <formula>MOD(ROW(),2)&lt;&gt;0</formula>
    </cfRule>
  </conditionalFormatting>
  <pageMargins left="0.7" right="0.7" top="0.75" bottom="0.75" header="0.3" footer="0.3"/>
  <tableParts count="1">
    <tablePart r:id="rId1"/>
  </tableParts>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5B304-6071-4F10-8380-8CDF2305D21D}">
  <sheetPr codeName="Sheet97"/>
  <dimension ref="A1:B85"/>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Added pension - x-726</v>
      </c>
    </row>
    <row r="6" spans="1:2" x14ac:dyDescent="0.2">
      <c r="A6" s="41" t="s">
        <v>540</v>
      </c>
      <c r="B6" s="49" t="s">
        <v>541</v>
      </c>
    </row>
    <row r="7" spans="1:2" ht="25.5" x14ac:dyDescent="0.2">
      <c r="A7" s="41" t="s">
        <v>542</v>
      </c>
      <c r="B7" s="49" t="s">
        <v>32</v>
      </c>
    </row>
    <row r="8" spans="1:2" x14ac:dyDescent="0.2">
      <c r="A8" s="41" t="s">
        <v>112</v>
      </c>
      <c r="B8" s="49" t="s">
        <v>160</v>
      </c>
    </row>
    <row r="9" spans="1:2" x14ac:dyDescent="0.2">
      <c r="A9" s="41" t="s">
        <v>113</v>
      </c>
      <c r="B9" s="49" t="s">
        <v>406</v>
      </c>
    </row>
    <row r="10" spans="1:2" ht="25.5" x14ac:dyDescent="0.2">
      <c r="A10" s="41" t="s">
        <v>6</v>
      </c>
      <c r="B10" s="49" t="s">
        <v>435</v>
      </c>
    </row>
    <row r="11" spans="1:2" x14ac:dyDescent="0.2">
      <c r="A11" s="41" t="s">
        <v>114</v>
      </c>
      <c r="B11" s="49" t="s">
        <v>165</v>
      </c>
    </row>
    <row r="12" spans="1:2" x14ac:dyDescent="0.2">
      <c r="A12" s="41" t="s">
        <v>115</v>
      </c>
      <c r="B12" s="49" t="s">
        <v>129</v>
      </c>
    </row>
    <row r="13" spans="1:2" x14ac:dyDescent="0.2">
      <c r="A13" s="41" t="s">
        <v>543</v>
      </c>
      <c r="B13" s="49">
        <v>1</v>
      </c>
    </row>
    <row r="14" spans="1:2" x14ac:dyDescent="0.2">
      <c r="A14" s="41" t="s">
        <v>117</v>
      </c>
      <c r="B14" s="49">
        <v>726</v>
      </c>
    </row>
    <row r="15" spans="1:2" x14ac:dyDescent="0.2">
      <c r="A15" s="41" t="s">
        <v>544</v>
      </c>
      <c r="B15" s="49" t="s">
        <v>436</v>
      </c>
    </row>
    <row r="16" spans="1:2" x14ac:dyDescent="0.2">
      <c r="A16" s="41" t="s">
        <v>119</v>
      </c>
      <c r="B16" s="49" t="s">
        <v>437</v>
      </c>
    </row>
    <row r="17" spans="1:2" x14ac:dyDescent="0.2">
      <c r="A17" s="42" t="s">
        <v>545</v>
      </c>
      <c r="B17" s="49"/>
    </row>
    <row r="18" spans="1:2" x14ac:dyDescent="0.2">
      <c r="A18" s="41" t="s">
        <v>121</v>
      </c>
      <c r="B18" s="50">
        <v>45184</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x14ac:dyDescent="0.2">
      <c r="A26" s="54" t="s">
        <v>174</v>
      </c>
      <c r="B26" s="54" t="s">
        <v>701</v>
      </c>
    </row>
    <row r="27" spans="1:2" x14ac:dyDescent="0.2">
      <c r="A27" s="44">
        <v>17</v>
      </c>
      <c r="B27" s="45">
        <v>5.29</v>
      </c>
    </row>
    <row r="28" spans="1:2" x14ac:dyDescent="0.2">
      <c r="A28" s="44">
        <v>18</v>
      </c>
      <c r="B28" s="45">
        <v>5.49</v>
      </c>
    </row>
    <row r="29" spans="1:2" x14ac:dyDescent="0.2">
      <c r="A29" s="44">
        <v>19</v>
      </c>
      <c r="B29" s="45">
        <v>5.68</v>
      </c>
    </row>
    <row r="30" spans="1:2" x14ac:dyDescent="0.2">
      <c r="A30" s="44">
        <v>20</v>
      </c>
      <c r="B30" s="45">
        <v>5.89</v>
      </c>
    </row>
    <row r="31" spans="1:2" x14ac:dyDescent="0.2">
      <c r="A31" s="44">
        <v>21</v>
      </c>
      <c r="B31" s="45">
        <v>6.09</v>
      </c>
    </row>
    <row r="32" spans="1:2" x14ac:dyDescent="0.2">
      <c r="A32" s="44">
        <v>22</v>
      </c>
      <c r="B32" s="45">
        <v>6.3</v>
      </c>
    </row>
    <row r="33" spans="1:2" x14ac:dyDescent="0.2">
      <c r="A33" s="44">
        <v>23</v>
      </c>
      <c r="B33" s="45">
        <v>6.53</v>
      </c>
    </row>
    <row r="34" spans="1:2" x14ac:dyDescent="0.2">
      <c r="A34" s="44">
        <v>24</v>
      </c>
      <c r="B34" s="45">
        <v>6.75</v>
      </c>
    </row>
    <row r="35" spans="1:2" x14ac:dyDescent="0.2">
      <c r="A35" s="44">
        <v>25</v>
      </c>
      <c r="B35" s="45">
        <v>7</v>
      </c>
    </row>
    <row r="36" spans="1:2" x14ac:dyDescent="0.2">
      <c r="A36" s="44">
        <v>26</v>
      </c>
      <c r="B36" s="45">
        <v>7.24</v>
      </c>
    </row>
    <row r="37" spans="1:2" x14ac:dyDescent="0.2">
      <c r="A37" s="44">
        <v>27</v>
      </c>
      <c r="B37" s="45">
        <v>7.5</v>
      </c>
    </row>
    <row r="38" spans="1:2" x14ac:dyDescent="0.2">
      <c r="A38" s="44">
        <v>28</v>
      </c>
      <c r="B38" s="45">
        <v>7.75</v>
      </c>
    </row>
    <row r="39" spans="1:2" x14ac:dyDescent="0.2">
      <c r="A39" s="44">
        <v>29</v>
      </c>
      <c r="B39" s="45">
        <v>8.0299999999999994</v>
      </c>
    </row>
    <row r="40" spans="1:2" x14ac:dyDescent="0.2">
      <c r="A40" s="44">
        <v>30</v>
      </c>
      <c r="B40" s="45">
        <v>8.31</v>
      </c>
    </row>
    <row r="41" spans="1:2" x14ac:dyDescent="0.2">
      <c r="A41" s="44">
        <v>31</v>
      </c>
      <c r="B41" s="45">
        <v>8.6</v>
      </c>
    </row>
    <row r="42" spans="1:2" x14ac:dyDescent="0.2">
      <c r="A42" s="44">
        <v>32</v>
      </c>
      <c r="B42" s="45">
        <v>8.9</v>
      </c>
    </row>
    <row r="43" spans="1:2" x14ac:dyDescent="0.2">
      <c r="A43" s="44">
        <v>33</v>
      </c>
      <c r="B43" s="45">
        <v>9.2100000000000009</v>
      </c>
    </row>
    <row r="44" spans="1:2" x14ac:dyDescent="0.2">
      <c r="A44" s="44">
        <v>34</v>
      </c>
      <c r="B44" s="45">
        <v>9.5299999999999994</v>
      </c>
    </row>
    <row r="45" spans="1:2" x14ac:dyDescent="0.2">
      <c r="A45" s="44">
        <v>35</v>
      </c>
      <c r="B45" s="45">
        <v>9.86</v>
      </c>
    </row>
    <row r="46" spans="1:2" x14ac:dyDescent="0.2">
      <c r="A46" s="44">
        <v>36</v>
      </c>
      <c r="B46" s="45">
        <v>10.199999999999999</v>
      </c>
    </row>
    <row r="47" spans="1:2" x14ac:dyDescent="0.2">
      <c r="A47" s="44">
        <v>37</v>
      </c>
      <c r="B47" s="45">
        <v>10.56</v>
      </c>
    </row>
    <row r="48" spans="1:2" x14ac:dyDescent="0.2">
      <c r="A48" s="44">
        <v>38</v>
      </c>
      <c r="B48" s="45">
        <v>10.92</v>
      </c>
    </row>
    <row r="49" spans="1:2" x14ac:dyDescent="0.2">
      <c r="A49" s="44">
        <v>39</v>
      </c>
      <c r="B49" s="45">
        <v>11.3</v>
      </c>
    </row>
    <row r="50" spans="1:2" x14ac:dyDescent="0.2">
      <c r="A50" s="44">
        <v>40</v>
      </c>
      <c r="B50" s="45">
        <v>11.7</v>
      </c>
    </row>
    <row r="51" spans="1:2" x14ac:dyDescent="0.2">
      <c r="A51" s="44">
        <v>41</v>
      </c>
      <c r="B51" s="45">
        <v>12.1</v>
      </c>
    </row>
    <row r="52" spans="1:2" x14ac:dyDescent="0.2">
      <c r="A52" s="44">
        <v>42</v>
      </c>
      <c r="B52" s="45">
        <v>12.52</v>
      </c>
    </row>
    <row r="53" spans="1:2" x14ac:dyDescent="0.2">
      <c r="A53" s="44">
        <v>43</v>
      </c>
      <c r="B53" s="45">
        <v>12.95</v>
      </c>
    </row>
    <row r="54" spans="1:2" x14ac:dyDescent="0.2">
      <c r="A54" s="44">
        <v>44</v>
      </c>
      <c r="B54" s="45">
        <v>13.4</v>
      </c>
    </row>
    <row r="55" spans="1:2" x14ac:dyDescent="0.2">
      <c r="A55" s="44">
        <v>45</v>
      </c>
      <c r="B55" s="45">
        <v>13.86</v>
      </c>
    </row>
    <row r="56" spans="1:2" x14ac:dyDescent="0.2">
      <c r="A56" s="44">
        <v>46</v>
      </c>
      <c r="B56" s="45">
        <v>14.34</v>
      </c>
    </row>
    <row r="57" spans="1:2" x14ac:dyDescent="0.2">
      <c r="A57" s="44">
        <v>47</v>
      </c>
      <c r="B57" s="45">
        <v>14.84</v>
      </c>
    </row>
    <row r="58" spans="1:2" x14ac:dyDescent="0.2">
      <c r="A58" s="44">
        <v>48</v>
      </c>
      <c r="B58" s="45">
        <v>15.36</v>
      </c>
    </row>
    <row r="59" spans="1:2" x14ac:dyDescent="0.2">
      <c r="A59" s="44">
        <v>49</v>
      </c>
      <c r="B59" s="45">
        <v>15.89</v>
      </c>
    </row>
    <row r="60" spans="1:2" x14ac:dyDescent="0.2">
      <c r="A60" s="44">
        <v>50</v>
      </c>
      <c r="B60" s="45">
        <v>16.440000000000001</v>
      </c>
    </row>
    <row r="61" spans="1:2" x14ac:dyDescent="0.2">
      <c r="A61" s="44">
        <v>51</v>
      </c>
      <c r="B61" s="45">
        <v>17.010000000000002</v>
      </c>
    </row>
    <row r="62" spans="1:2" x14ac:dyDescent="0.2">
      <c r="A62" s="44">
        <v>52</v>
      </c>
      <c r="B62" s="45">
        <v>17.62</v>
      </c>
    </row>
    <row r="63" spans="1:2" x14ac:dyDescent="0.2">
      <c r="A63" s="44">
        <v>53</v>
      </c>
      <c r="B63" s="45">
        <v>18.23</v>
      </c>
    </row>
    <row r="64" spans="1:2" x14ac:dyDescent="0.2">
      <c r="A64" s="44">
        <v>54</v>
      </c>
      <c r="B64" s="45">
        <v>18.87</v>
      </c>
    </row>
    <row r="65" spans="1:2" x14ac:dyDescent="0.2">
      <c r="A65" s="44">
        <v>55</v>
      </c>
      <c r="B65" s="45">
        <v>19.53</v>
      </c>
    </row>
    <row r="66" spans="1:2" x14ac:dyDescent="0.2">
      <c r="A66" s="44">
        <v>56</v>
      </c>
      <c r="B66" s="45">
        <v>20.239999999999998</v>
      </c>
    </row>
    <row r="67" spans="1:2" x14ac:dyDescent="0.2">
      <c r="A67" s="44">
        <v>57</v>
      </c>
      <c r="B67" s="45">
        <v>20.96</v>
      </c>
    </row>
    <row r="68" spans="1:2" x14ac:dyDescent="0.2">
      <c r="A68" s="44">
        <v>58</v>
      </c>
      <c r="B68" s="45">
        <v>21.72</v>
      </c>
    </row>
    <row r="69" spans="1:2" x14ac:dyDescent="0.2">
      <c r="A69" s="44">
        <v>59</v>
      </c>
      <c r="B69" s="45">
        <v>22.51</v>
      </c>
    </row>
    <row r="70" spans="1:2" x14ac:dyDescent="0.2">
      <c r="A70" s="44">
        <v>60</v>
      </c>
      <c r="B70" s="45">
        <v>22.61</v>
      </c>
    </row>
    <row r="71" spans="1:2" x14ac:dyDescent="0.2">
      <c r="A71" s="44">
        <v>61</v>
      </c>
      <c r="B71" s="45">
        <v>21.99</v>
      </c>
    </row>
    <row r="72" spans="1:2" x14ac:dyDescent="0.2">
      <c r="A72" s="44">
        <v>62</v>
      </c>
      <c r="B72" s="45">
        <v>21.36</v>
      </c>
    </row>
    <row r="73" spans="1:2" x14ac:dyDescent="0.2">
      <c r="A73" s="44">
        <v>63</v>
      </c>
      <c r="B73" s="45">
        <v>20.74</v>
      </c>
    </row>
    <row r="74" spans="1:2" x14ac:dyDescent="0.2">
      <c r="A74" s="44">
        <v>64</v>
      </c>
      <c r="B74" s="45">
        <v>20.09</v>
      </c>
    </row>
    <row r="75" spans="1:2" x14ac:dyDescent="0.2">
      <c r="A75" s="44">
        <v>65</v>
      </c>
      <c r="B75" s="45">
        <v>19.46</v>
      </c>
    </row>
    <row r="76" spans="1:2" x14ac:dyDescent="0.2">
      <c r="A76" s="44">
        <v>66</v>
      </c>
      <c r="B76" s="45">
        <v>18.82</v>
      </c>
    </row>
    <row r="77" spans="1:2" x14ac:dyDescent="0.2">
      <c r="A77" s="44">
        <v>67</v>
      </c>
      <c r="B77" s="45">
        <v>18.18</v>
      </c>
    </row>
    <row r="78" spans="1:2" x14ac:dyDescent="0.2">
      <c r="A78" s="44">
        <v>68</v>
      </c>
      <c r="B78" s="45">
        <v>17.53</v>
      </c>
    </row>
    <row r="79" spans="1:2" x14ac:dyDescent="0.2">
      <c r="A79" s="44">
        <v>69</v>
      </c>
      <c r="B79" s="45">
        <v>16.899999999999999</v>
      </c>
    </row>
    <row r="80" spans="1:2" x14ac:dyDescent="0.2">
      <c r="A80" s="44">
        <v>70</v>
      </c>
      <c r="B80" s="45">
        <v>16.260000000000002</v>
      </c>
    </row>
    <row r="81" spans="1:2" x14ac:dyDescent="0.2">
      <c r="A81" s="44">
        <v>71</v>
      </c>
      <c r="B81" s="45">
        <v>15.62</v>
      </c>
    </row>
    <row r="82" spans="1:2" x14ac:dyDescent="0.2">
      <c r="A82" s="44">
        <v>72</v>
      </c>
      <c r="B82" s="45">
        <v>14.98</v>
      </c>
    </row>
    <row r="83" spans="1:2" x14ac:dyDescent="0.2">
      <c r="A83" s="44">
        <v>73</v>
      </c>
      <c r="B83" s="45">
        <v>14.36</v>
      </c>
    </row>
    <row r="84" spans="1:2" x14ac:dyDescent="0.2">
      <c r="A84" s="44">
        <v>74</v>
      </c>
      <c r="B84" s="45">
        <v>13.75</v>
      </c>
    </row>
    <row r="85" spans="1:2" x14ac:dyDescent="0.2">
      <c r="A85" s="44">
        <v>75</v>
      </c>
      <c r="B85" s="45">
        <v>13.44</v>
      </c>
    </row>
  </sheetData>
  <sheetProtection algorithmName="SHA-512" hashValue="gbBjAm8T+ZNpcPXOBuO2VTNa6cknFVasZhYYUCE6g3AmXnvUB6LR61H0CWxbBF3xWPr/bMHpLnCQ/fXkcr4yTA==" saltValue="RHCK+IdvIJIqcYwk7NfTsA==" spinCount="100000" sheet="1" objects="1" scenarios="1"/>
  <conditionalFormatting sqref="A6:A21">
    <cfRule type="expression" dxfId="279" priority="1" stopIfTrue="1">
      <formula>MOD(ROW(),2)=0</formula>
    </cfRule>
    <cfRule type="expression" dxfId="278" priority="2" stopIfTrue="1">
      <formula>MOD(ROW(),2)&lt;&gt;0</formula>
    </cfRule>
  </conditionalFormatting>
  <conditionalFormatting sqref="A26:A85">
    <cfRule type="expression" dxfId="277" priority="5" stopIfTrue="1">
      <formula>MOD(ROW(),2)=0</formula>
    </cfRule>
    <cfRule type="expression" dxfId="276" priority="6" stopIfTrue="1">
      <formula>MOD(ROW(),2)&lt;&gt;0</formula>
    </cfRule>
  </conditionalFormatting>
  <conditionalFormatting sqref="B6:B21">
    <cfRule type="expression" dxfId="275" priority="3" stopIfTrue="1">
      <formula>MOD(ROW(),2)=0</formula>
    </cfRule>
    <cfRule type="expression" dxfId="274" priority="4" stopIfTrue="1">
      <formula>MOD(ROW(),2)&lt;&gt;0</formula>
    </cfRule>
  </conditionalFormatting>
  <conditionalFormatting sqref="B26:B85">
    <cfRule type="expression" dxfId="273" priority="7" stopIfTrue="1">
      <formula>MOD(ROW(),2)=0</formula>
    </cfRule>
    <cfRule type="expression" dxfId="272" priority="8" stopIfTrue="1">
      <formula>MOD(ROW(),2)&lt;&gt;0</formula>
    </cfRule>
  </conditionalFormatting>
  <pageMargins left="0.7" right="0.7" top="0.75" bottom="0.75" header="0.3" footer="0.3"/>
  <tableParts count="1">
    <tablePart r:id="rId1"/>
  </tableParts>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599FE-50B9-45D4-84AF-966953782149}">
  <sheetPr codeName="Sheet98"/>
  <dimension ref="A1:D85"/>
  <sheetViews>
    <sheetView showGridLines="0" workbookViewId="0">
      <selection activeCell="A6" sqref="A6"/>
    </sheetView>
  </sheetViews>
  <sheetFormatPr defaultRowHeight="12.75" x14ac:dyDescent="0.2"/>
  <cols>
    <col min="1" max="1" width="31.5703125" customWidth="1"/>
    <col min="2" max="4" width="22.5703125" customWidth="1"/>
  </cols>
  <sheetData>
    <row r="1" spans="1:4" s="1" customFormat="1" ht="20.25" x14ac:dyDescent="0.3">
      <c r="A1" s="2" t="s">
        <v>0</v>
      </c>
    </row>
    <row r="2" spans="1:4" s="1" customFormat="1" ht="15.75" x14ac:dyDescent="0.25">
      <c r="A2" s="30" t="s">
        <v>1</v>
      </c>
      <c r="B2" s="3" t="str">
        <f>wb_title</f>
        <v>PCSPS_EW - Consolidated Factor Spreadsheet</v>
      </c>
    </row>
    <row r="3" spans="1:4" s="1" customFormat="1" ht="15.75" x14ac:dyDescent="0.25">
      <c r="A3" s="30" t="s">
        <v>2</v>
      </c>
      <c r="B3" s="3" t="str">
        <f>TABLE_FACTOR_TYPE_1 &amp; " - x-" &amp; TABLE_SERIES_NUMBER_1</f>
        <v>Added pension - x-727</v>
      </c>
    </row>
    <row r="6" spans="1:4" x14ac:dyDescent="0.2">
      <c r="A6" s="41" t="s">
        <v>540</v>
      </c>
      <c r="B6" s="49" t="s">
        <v>541</v>
      </c>
      <c r="C6" s="49"/>
      <c r="D6" s="49"/>
    </row>
    <row r="7" spans="1:4" x14ac:dyDescent="0.2">
      <c r="A7" s="41" t="s">
        <v>542</v>
      </c>
      <c r="B7" s="49" t="s">
        <v>32</v>
      </c>
      <c r="C7" s="49"/>
      <c r="D7" s="49"/>
    </row>
    <row r="8" spans="1:4" x14ac:dyDescent="0.2">
      <c r="A8" s="41" t="s">
        <v>112</v>
      </c>
      <c r="B8" s="49" t="s">
        <v>152</v>
      </c>
      <c r="C8" s="49"/>
      <c r="D8" s="49"/>
    </row>
    <row r="9" spans="1:4" x14ac:dyDescent="0.2">
      <c r="A9" s="41" t="s">
        <v>113</v>
      </c>
      <c r="B9" s="49" t="s">
        <v>406</v>
      </c>
      <c r="C9" s="49"/>
      <c r="D9" s="49"/>
    </row>
    <row r="10" spans="1:4" x14ac:dyDescent="0.2">
      <c r="A10" s="41" t="s">
        <v>6</v>
      </c>
      <c r="B10" s="49" t="s">
        <v>438</v>
      </c>
      <c r="C10" s="49"/>
      <c r="D10" s="49"/>
    </row>
    <row r="11" spans="1:4" x14ac:dyDescent="0.2">
      <c r="A11" s="41" t="s">
        <v>114</v>
      </c>
      <c r="B11" s="49" t="s">
        <v>408</v>
      </c>
      <c r="C11" s="49"/>
      <c r="D11" s="49"/>
    </row>
    <row r="12" spans="1:4" x14ac:dyDescent="0.2">
      <c r="A12" s="41" t="s">
        <v>115</v>
      </c>
      <c r="B12" s="49" t="s">
        <v>129</v>
      </c>
      <c r="C12" s="49"/>
      <c r="D12" s="49"/>
    </row>
    <row r="13" spans="1:4" x14ac:dyDescent="0.2">
      <c r="A13" s="41" t="s">
        <v>543</v>
      </c>
      <c r="B13" s="49">
        <v>1</v>
      </c>
      <c r="C13" s="49"/>
      <c r="D13" s="49"/>
    </row>
    <row r="14" spans="1:4" x14ac:dyDescent="0.2">
      <c r="A14" s="41" t="s">
        <v>117</v>
      </c>
      <c r="B14" s="49">
        <v>727</v>
      </c>
      <c r="C14" s="49"/>
      <c r="D14" s="49"/>
    </row>
    <row r="15" spans="1:4" x14ac:dyDescent="0.2">
      <c r="A15" s="41" t="s">
        <v>544</v>
      </c>
      <c r="B15" s="49" t="s">
        <v>439</v>
      </c>
      <c r="C15" s="49"/>
      <c r="D15" s="49"/>
    </row>
    <row r="16" spans="1:4" x14ac:dyDescent="0.2">
      <c r="A16" s="41" t="s">
        <v>119</v>
      </c>
      <c r="B16" s="49" t="s">
        <v>440</v>
      </c>
      <c r="C16" s="49"/>
      <c r="D16" s="49"/>
    </row>
    <row r="17" spans="1:4" x14ac:dyDescent="0.2">
      <c r="A17" s="42" t="s">
        <v>545</v>
      </c>
      <c r="B17" s="49"/>
      <c r="C17" s="49"/>
      <c r="D17" s="49"/>
    </row>
    <row r="18" spans="1:4" x14ac:dyDescent="0.2">
      <c r="A18" s="41" t="s">
        <v>121</v>
      </c>
      <c r="B18" s="50">
        <v>45184</v>
      </c>
      <c r="C18" s="50"/>
      <c r="D18" s="50"/>
    </row>
    <row r="19" spans="1:4" x14ac:dyDescent="0.2">
      <c r="A19" s="41" t="s">
        <v>122</v>
      </c>
      <c r="B19" s="49"/>
      <c r="C19" s="49"/>
      <c r="D19" s="49"/>
    </row>
    <row r="20" spans="1:4" x14ac:dyDescent="0.2">
      <c r="A20" s="41" t="s">
        <v>123</v>
      </c>
      <c r="B20" s="49" t="s">
        <v>132</v>
      </c>
      <c r="C20" s="49"/>
      <c r="D20" s="49"/>
    </row>
    <row r="21" spans="1:4" x14ac:dyDescent="0.2">
      <c r="A21" s="41" t="s">
        <v>546</v>
      </c>
      <c r="B21" s="49" t="s">
        <v>46</v>
      </c>
      <c r="C21" s="49"/>
      <c r="D21" s="49"/>
    </row>
    <row r="23" spans="1:4" x14ac:dyDescent="0.2">
      <c r="A23" s="23" t="str">
        <f>HYPERLINK("#'Factor List'!A1", "Back to Factor List")</f>
        <v>Back to Factor List</v>
      </c>
      <c r="B23" s="23" t="str">
        <f>HYPERLINK("#'Assumptions'!A1", "Assumptions")</f>
        <v>Assumptions</v>
      </c>
    </row>
    <row r="26" spans="1:4" s="55" customFormat="1" ht="25.5" x14ac:dyDescent="0.2">
      <c r="A26" s="54" t="s">
        <v>174</v>
      </c>
      <c r="B26" s="54" t="s">
        <v>698</v>
      </c>
      <c r="C26" s="54" t="s">
        <v>699</v>
      </c>
      <c r="D26" s="54" t="s">
        <v>700</v>
      </c>
    </row>
    <row r="27" spans="1:4" x14ac:dyDescent="0.2">
      <c r="A27" s="44">
        <v>17</v>
      </c>
      <c r="B27" s="45">
        <v>3.74</v>
      </c>
      <c r="C27" s="45">
        <v>3.74</v>
      </c>
      <c r="D27" s="45">
        <v>4.0599999999999996</v>
      </c>
    </row>
    <row r="28" spans="1:4" x14ac:dyDescent="0.2">
      <c r="A28" s="44">
        <v>18</v>
      </c>
      <c r="B28" s="45">
        <v>3.87</v>
      </c>
      <c r="C28" s="45">
        <v>3.87</v>
      </c>
      <c r="D28" s="45">
        <v>4.21</v>
      </c>
    </row>
    <row r="29" spans="1:4" x14ac:dyDescent="0.2">
      <c r="A29" s="44">
        <v>19</v>
      </c>
      <c r="B29" s="45">
        <v>4.01</v>
      </c>
      <c r="C29" s="45">
        <v>4.01</v>
      </c>
      <c r="D29" s="45">
        <v>4.38</v>
      </c>
    </row>
    <row r="30" spans="1:4" x14ac:dyDescent="0.2">
      <c r="A30" s="44">
        <v>20</v>
      </c>
      <c r="B30" s="45">
        <v>4.1399999999999997</v>
      </c>
      <c r="C30" s="45">
        <v>4.1399999999999997</v>
      </c>
      <c r="D30" s="45">
        <v>4.5199999999999996</v>
      </c>
    </row>
    <row r="31" spans="1:4" x14ac:dyDescent="0.2">
      <c r="A31" s="44">
        <v>21</v>
      </c>
      <c r="B31" s="45">
        <v>4.28</v>
      </c>
      <c r="C31" s="45">
        <v>4.28</v>
      </c>
      <c r="D31" s="45">
        <v>4.68</v>
      </c>
    </row>
    <row r="32" spans="1:4" x14ac:dyDescent="0.2">
      <c r="A32" s="44">
        <v>22</v>
      </c>
      <c r="B32" s="45">
        <v>4.4400000000000004</v>
      </c>
      <c r="C32" s="45">
        <v>4.4400000000000004</v>
      </c>
      <c r="D32" s="45">
        <v>4.84</v>
      </c>
    </row>
    <row r="33" spans="1:4" x14ac:dyDescent="0.2">
      <c r="A33" s="44">
        <v>23</v>
      </c>
      <c r="B33" s="45">
        <v>4.59</v>
      </c>
      <c r="C33" s="45">
        <v>4.59</v>
      </c>
      <c r="D33" s="45">
        <v>5.01</v>
      </c>
    </row>
    <row r="34" spans="1:4" x14ac:dyDescent="0.2">
      <c r="A34" s="44">
        <v>24</v>
      </c>
      <c r="B34" s="45">
        <v>4.75</v>
      </c>
      <c r="C34" s="45">
        <v>4.75</v>
      </c>
      <c r="D34" s="45">
        <v>5.18</v>
      </c>
    </row>
    <row r="35" spans="1:4" x14ac:dyDescent="0.2">
      <c r="A35" s="44">
        <v>25</v>
      </c>
      <c r="B35" s="45">
        <v>4.92</v>
      </c>
      <c r="C35" s="45">
        <v>4.92</v>
      </c>
      <c r="D35" s="45">
        <v>5.37</v>
      </c>
    </row>
    <row r="36" spans="1:4" x14ac:dyDescent="0.2">
      <c r="A36" s="44">
        <v>26</v>
      </c>
      <c r="B36" s="45">
        <v>5.08</v>
      </c>
      <c r="C36" s="45">
        <v>5.08</v>
      </c>
      <c r="D36" s="45">
        <v>5.55</v>
      </c>
    </row>
    <row r="37" spans="1:4" x14ac:dyDescent="0.2">
      <c r="A37" s="44">
        <v>27</v>
      </c>
      <c r="B37" s="45">
        <v>5.26</v>
      </c>
      <c r="C37" s="45">
        <v>5.26</v>
      </c>
      <c r="D37" s="45">
        <v>5.74</v>
      </c>
    </row>
    <row r="38" spans="1:4" x14ac:dyDescent="0.2">
      <c r="A38" s="44">
        <v>28</v>
      </c>
      <c r="B38" s="45">
        <v>5.45</v>
      </c>
      <c r="C38" s="45">
        <v>5.45</v>
      </c>
      <c r="D38" s="45">
        <v>5.95</v>
      </c>
    </row>
    <row r="39" spans="1:4" x14ac:dyDescent="0.2">
      <c r="A39" s="44">
        <v>29</v>
      </c>
      <c r="B39" s="45">
        <v>5.63</v>
      </c>
      <c r="C39" s="45">
        <v>5.63</v>
      </c>
      <c r="D39" s="45">
        <v>6.15</v>
      </c>
    </row>
    <row r="40" spans="1:4" x14ac:dyDescent="0.2">
      <c r="A40" s="44">
        <v>30</v>
      </c>
      <c r="B40" s="45">
        <v>5.82</v>
      </c>
      <c r="C40" s="45">
        <v>5.82</v>
      </c>
      <c r="D40" s="45">
        <v>6.36</v>
      </c>
    </row>
    <row r="41" spans="1:4" x14ac:dyDescent="0.2">
      <c r="A41" s="44">
        <v>31</v>
      </c>
      <c r="B41" s="45">
        <v>6.03</v>
      </c>
      <c r="C41" s="45">
        <v>6.03</v>
      </c>
      <c r="D41" s="45">
        <v>6.58</v>
      </c>
    </row>
    <row r="42" spans="1:4" x14ac:dyDescent="0.2">
      <c r="A42" s="44">
        <v>32</v>
      </c>
      <c r="B42" s="45">
        <v>6.23</v>
      </c>
      <c r="C42" s="45">
        <v>6.23</v>
      </c>
      <c r="D42" s="45">
        <v>6.81</v>
      </c>
    </row>
    <row r="43" spans="1:4" x14ac:dyDescent="0.2">
      <c r="A43" s="44">
        <v>33</v>
      </c>
      <c r="B43" s="45">
        <v>6.45</v>
      </c>
      <c r="C43" s="45">
        <v>6.45</v>
      </c>
      <c r="D43" s="45">
        <v>7.05</v>
      </c>
    </row>
    <row r="44" spans="1:4" x14ac:dyDescent="0.2">
      <c r="A44" s="44">
        <v>34</v>
      </c>
      <c r="B44" s="45">
        <v>6.67</v>
      </c>
      <c r="C44" s="45">
        <v>6.67</v>
      </c>
      <c r="D44" s="45">
        <v>7.28</v>
      </c>
    </row>
    <row r="45" spans="1:4" x14ac:dyDescent="0.2">
      <c r="A45" s="44">
        <v>35</v>
      </c>
      <c r="B45" s="45">
        <v>6.9</v>
      </c>
      <c r="C45" s="45">
        <v>6.9</v>
      </c>
      <c r="D45" s="45">
        <v>7.54</v>
      </c>
    </row>
    <row r="46" spans="1:4" x14ac:dyDescent="0.2">
      <c r="A46" s="44">
        <v>36</v>
      </c>
      <c r="B46" s="45">
        <v>7.13</v>
      </c>
      <c r="C46" s="45">
        <v>7.13</v>
      </c>
      <c r="D46" s="45">
        <v>7.79</v>
      </c>
    </row>
    <row r="47" spans="1:4" x14ac:dyDescent="0.2">
      <c r="A47" s="44">
        <v>37</v>
      </c>
      <c r="B47" s="45">
        <v>7.37</v>
      </c>
      <c r="C47" s="45">
        <v>7.37</v>
      </c>
      <c r="D47" s="45">
        <v>8.06</v>
      </c>
    </row>
    <row r="48" spans="1:4" x14ac:dyDescent="0.2">
      <c r="A48" s="44">
        <v>38</v>
      </c>
      <c r="B48" s="45">
        <v>7.63</v>
      </c>
      <c r="C48" s="45">
        <v>7.63</v>
      </c>
      <c r="D48" s="45">
        <v>8.33</v>
      </c>
    </row>
    <row r="49" spans="1:4" x14ac:dyDescent="0.2">
      <c r="A49" s="44">
        <v>39</v>
      </c>
      <c r="B49" s="45">
        <v>7.88</v>
      </c>
      <c r="C49" s="45">
        <v>7.88</v>
      </c>
      <c r="D49" s="45">
        <v>8.61</v>
      </c>
    </row>
    <row r="50" spans="1:4" x14ac:dyDescent="0.2">
      <c r="A50" s="44">
        <v>40</v>
      </c>
      <c r="B50" s="45">
        <v>8.16</v>
      </c>
      <c r="C50" s="45">
        <v>8.16</v>
      </c>
      <c r="D50" s="45">
        <v>8.9</v>
      </c>
    </row>
    <row r="51" spans="1:4" x14ac:dyDescent="0.2">
      <c r="A51" s="44">
        <v>41</v>
      </c>
      <c r="B51" s="45">
        <v>8.44</v>
      </c>
      <c r="C51" s="45">
        <v>8.44</v>
      </c>
      <c r="D51" s="45">
        <v>9.2100000000000009</v>
      </c>
    </row>
    <row r="52" spans="1:4" x14ac:dyDescent="0.2">
      <c r="A52" s="44">
        <v>42</v>
      </c>
      <c r="B52" s="45">
        <v>8.7200000000000006</v>
      </c>
      <c r="C52" s="45">
        <v>8.7200000000000006</v>
      </c>
      <c r="D52" s="45">
        <v>9.52</v>
      </c>
    </row>
    <row r="53" spans="1:4" x14ac:dyDescent="0.2">
      <c r="A53" s="44">
        <v>43</v>
      </c>
      <c r="B53" s="45">
        <v>9.02</v>
      </c>
      <c r="C53" s="45">
        <v>9.02</v>
      </c>
      <c r="D53" s="45">
        <v>9.84</v>
      </c>
    </row>
    <row r="54" spans="1:4" x14ac:dyDescent="0.2">
      <c r="A54" s="44">
        <v>44</v>
      </c>
      <c r="B54" s="45">
        <v>9.32</v>
      </c>
      <c r="C54" s="45">
        <v>9.32</v>
      </c>
      <c r="D54" s="45">
        <v>10.17</v>
      </c>
    </row>
    <row r="55" spans="1:4" x14ac:dyDescent="0.2">
      <c r="A55" s="44">
        <v>45</v>
      </c>
      <c r="B55" s="45">
        <v>9.64</v>
      </c>
      <c r="C55" s="45">
        <v>9.64</v>
      </c>
      <c r="D55" s="45">
        <v>10.52</v>
      </c>
    </row>
    <row r="56" spans="1:4" x14ac:dyDescent="0.2">
      <c r="A56" s="44">
        <v>46</v>
      </c>
      <c r="B56" s="45">
        <v>9.9700000000000006</v>
      </c>
      <c r="C56" s="45">
        <v>9.9700000000000006</v>
      </c>
      <c r="D56" s="45">
        <v>10.87</v>
      </c>
    </row>
    <row r="57" spans="1:4" x14ac:dyDescent="0.2">
      <c r="A57" s="44">
        <v>47</v>
      </c>
      <c r="B57" s="45">
        <v>10.3</v>
      </c>
      <c r="C57" s="45">
        <v>10.3</v>
      </c>
      <c r="D57" s="45">
        <v>11.24</v>
      </c>
    </row>
    <row r="58" spans="1:4" x14ac:dyDescent="0.2">
      <c r="A58" s="44">
        <v>48</v>
      </c>
      <c r="B58" s="45">
        <v>10.65</v>
      </c>
      <c r="C58" s="45">
        <v>10.65</v>
      </c>
      <c r="D58" s="45">
        <v>11.62</v>
      </c>
    </row>
    <row r="59" spans="1:4" x14ac:dyDescent="0.2">
      <c r="A59" s="44">
        <v>49</v>
      </c>
      <c r="B59" s="45">
        <v>11.02</v>
      </c>
      <c r="C59" s="45">
        <v>11.02</v>
      </c>
      <c r="D59" s="45">
        <v>12.01</v>
      </c>
    </row>
    <row r="60" spans="1:4" x14ac:dyDescent="0.2">
      <c r="A60" s="44">
        <v>50</v>
      </c>
      <c r="B60" s="45">
        <v>11.38</v>
      </c>
      <c r="C60" s="45">
        <v>11.38</v>
      </c>
      <c r="D60" s="45">
        <v>12.4</v>
      </c>
    </row>
    <row r="61" spans="1:4" x14ac:dyDescent="0.2">
      <c r="A61" s="44">
        <v>51</v>
      </c>
      <c r="B61" s="45">
        <v>11.77</v>
      </c>
      <c r="C61" s="45">
        <v>11.77</v>
      </c>
      <c r="D61" s="45">
        <v>12.82</v>
      </c>
    </row>
    <row r="62" spans="1:4" x14ac:dyDescent="0.2">
      <c r="A62" s="44">
        <v>52</v>
      </c>
      <c r="B62" s="45">
        <v>12.17</v>
      </c>
      <c r="C62" s="45">
        <v>12.17</v>
      </c>
      <c r="D62" s="45">
        <v>13.25</v>
      </c>
    </row>
    <row r="63" spans="1:4" x14ac:dyDescent="0.2">
      <c r="A63" s="44">
        <v>53</v>
      </c>
      <c r="B63" s="45">
        <v>12.59</v>
      </c>
      <c r="C63" s="45">
        <v>12.59</v>
      </c>
      <c r="D63" s="45">
        <v>13.7</v>
      </c>
    </row>
    <row r="64" spans="1:4" x14ac:dyDescent="0.2">
      <c r="A64" s="44">
        <v>54</v>
      </c>
      <c r="B64" s="45">
        <v>13.02</v>
      </c>
      <c r="C64" s="45">
        <v>13.02</v>
      </c>
      <c r="D64" s="45">
        <v>14.16</v>
      </c>
    </row>
    <row r="65" spans="1:4" x14ac:dyDescent="0.2">
      <c r="A65" s="44">
        <v>55</v>
      </c>
      <c r="B65" s="45">
        <v>13.45</v>
      </c>
      <c r="C65" s="45">
        <v>13.45</v>
      </c>
      <c r="D65" s="45">
        <v>14.64</v>
      </c>
    </row>
    <row r="66" spans="1:4" x14ac:dyDescent="0.2">
      <c r="A66" s="44">
        <v>56</v>
      </c>
      <c r="B66" s="45">
        <v>13.92</v>
      </c>
      <c r="C66" s="45">
        <v>13.92</v>
      </c>
      <c r="D66" s="45">
        <v>15.13</v>
      </c>
    </row>
    <row r="67" spans="1:4" x14ac:dyDescent="0.2">
      <c r="A67" s="44">
        <v>57</v>
      </c>
      <c r="B67" s="45">
        <v>14.4</v>
      </c>
      <c r="C67" s="45">
        <v>14.4</v>
      </c>
      <c r="D67" s="45">
        <v>15.65</v>
      </c>
    </row>
    <row r="68" spans="1:4" x14ac:dyDescent="0.2">
      <c r="A68" s="44">
        <v>58</v>
      </c>
      <c r="B68" s="45">
        <v>14.9</v>
      </c>
      <c r="C68" s="45">
        <v>14.9</v>
      </c>
      <c r="D68" s="45">
        <v>16.18</v>
      </c>
    </row>
    <row r="69" spans="1:4" x14ac:dyDescent="0.2">
      <c r="A69" s="44">
        <v>59</v>
      </c>
      <c r="B69" s="45">
        <v>15.42</v>
      </c>
      <c r="C69" s="45">
        <v>15.42</v>
      </c>
      <c r="D69" s="45">
        <v>16.73</v>
      </c>
    </row>
    <row r="70" spans="1:4" x14ac:dyDescent="0.2">
      <c r="A70" s="44">
        <v>60</v>
      </c>
      <c r="B70" s="45">
        <v>15.97</v>
      </c>
      <c r="C70" s="45">
        <v>15.97</v>
      </c>
      <c r="D70" s="45">
        <v>17.309999999999999</v>
      </c>
    </row>
    <row r="71" spans="1:4" x14ac:dyDescent="0.2">
      <c r="A71" s="44">
        <v>61</v>
      </c>
      <c r="B71" s="45">
        <v>16.54</v>
      </c>
      <c r="C71" s="45">
        <v>16.54</v>
      </c>
      <c r="D71" s="45">
        <v>17.920000000000002</v>
      </c>
    </row>
    <row r="72" spans="1:4" x14ac:dyDescent="0.2">
      <c r="A72" s="44">
        <v>62</v>
      </c>
      <c r="B72" s="45">
        <v>17.149999999999999</v>
      </c>
      <c r="C72" s="45">
        <v>17.149999999999999</v>
      </c>
      <c r="D72" s="45">
        <v>18.55</v>
      </c>
    </row>
    <row r="73" spans="1:4" x14ac:dyDescent="0.2">
      <c r="A73" s="44">
        <v>63</v>
      </c>
      <c r="B73" s="45">
        <v>17.79</v>
      </c>
      <c r="C73" s="45">
        <v>17.79</v>
      </c>
      <c r="D73" s="45">
        <v>19.22</v>
      </c>
    </row>
    <row r="74" spans="1:4" x14ac:dyDescent="0.2">
      <c r="A74" s="44">
        <v>64</v>
      </c>
      <c r="B74" s="45">
        <v>18.45</v>
      </c>
      <c r="C74" s="45">
        <v>18.45</v>
      </c>
      <c r="D74" s="45">
        <v>19.920000000000002</v>
      </c>
    </row>
    <row r="75" spans="1:4" x14ac:dyDescent="0.2">
      <c r="A75" s="44">
        <v>65</v>
      </c>
      <c r="B75" s="45">
        <v>18.48</v>
      </c>
      <c r="C75" s="45">
        <v>18.48</v>
      </c>
      <c r="D75" s="45">
        <v>19.97</v>
      </c>
    </row>
    <row r="76" spans="1:4" x14ac:dyDescent="0.2">
      <c r="A76" s="44">
        <v>66</v>
      </c>
      <c r="B76" s="45">
        <v>17.850000000000001</v>
      </c>
      <c r="C76" s="45">
        <v>17.850000000000001</v>
      </c>
      <c r="D76" s="45">
        <v>19.329999999999998</v>
      </c>
    </row>
    <row r="77" spans="1:4" x14ac:dyDescent="0.2">
      <c r="A77" s="44">
        <v>67</v>
      </c>
      <c r="B77" s="45">
        <v>17.21</v>
      </c>
      <c r="C77" s="45">
        <v>17.21</v>
      </c>
      <c r="D77" s="45">
        <v>18.690000000000001</v>
      </c>
    </row>
    <row r="78" spans="1:4" x14ac:dyDescent="0.2">
      <c r="A78" s="44">
        <v>68</v>
      </c>
      <c r="B78" s="45">
        <v>16.559999999999999</v>
      </c>
      <c r="C78" s="45">
        <v>16.559999999999999</v>
      </c>
      <c r="D78" s="45">
        <v>18.04</v>
      </c>
    </row>
    <row r="79" spans="1:4" x14ac:dyDescent="0.2">
      <c r="A79" s="44">
        <v>69</v>
      </c>
      <c r="B79" s="45">
        <v>15.92</v>
      </c>
      <c r="C79" s="45">
        <v>15.92</v>
      </c>
      <c r="D79" s="45">
        <v>17.399999999999999</v>
      </c>
    </row>
    <row r="80" spans="1:4" x14ac:dyDescent="0.2">
      <c r="A80" s="44">
        <v>70</v>
      </c>
      <c r="B80" s="45">
        <v>15.29</v>
      </c>
      <c r="C80" s="45">
        <v>15.29</v>
      </c>
      <c r="D80" s="45">
        <v>16.760000000000002</v>
      </c>
    </row>
    <row r="81" spans="1:4" x14ac:dyDescent="0.2">
      <c r="A81" s="44">
        <v>71</v>
      </c>
      <c r="B81" s="45">
        <v>14.66</v>
      </c>
      <c r="C81" s="45">
        <v>14.66</v>
      </c>
      <c r="D81" s="45">
        <v>16.12</v>
      </c>
    </row>
    <row r="82" spans="1:4" x14ac:dyDescent="0.2">
      <c r="A82" s="44">
        <v>72</v>
      </c>
      <c r="B82" s="45">
        <v>14.04</v>
      </c>
      <c r="C82" s="45">
        <v>14.04</v>
      </c>
      <c r="D82" s="45">
        <v>15.48</v>
      </c>
    </row>
    <row r="83" spans="1:4" x14ac:dyDescent="0.2">
      <c r="A83" s="44">
        <v>73</v>
      </c>
      <c r="B83" s="45">
        <v>13.41</v>
      </c>
      <c r="C83" s="45">
        <v>13.41</v>
      </c>
      <c r="D83" s="45">
        <v>14.85</v>
      </c>
    </row>
    <row r="84" spans="1:4" x14ac:dyDescent="0.2">
      <c r="A84" s="44">
        <v>74</v>
      </c>
      <c r="B84" s="45">
        <v>12.81</v>
      </c>
      <c r="C84" s="45">
        <v>12.81</v>
      </c>
      <c r="D84" s="45">
        <v>14.23</v>
      </c>
    </row>
    <row r="85" spans="1:4" x14ac:dyDescent="0.2">
      <c r="A85" s="44">
        <v>75</v>
      </c>
      <c r="B85" s="45">
        <v>12.51</v>
      </c>
      <c r="C85" s="45">
        <v>12.51</v>
      </c>
      <c r="D85" s="45">
        <v>13.92</v>
      </c>
    </row>
  </sheetData>
  <sheetProtection algorithmName="SHA-512" hashValue="ARSqlmqm1aaeOG6AOGhW7asno7KmRReghXiWAKbCZEcmp4LGtmffSs5bs3WI+lX9VAG37JQkJsuiM1eT0GSnWg==" saltValue="OTWZpgyRwwliLwT7ttD1yw==" spinCount="100000" sheet="1" objects="1" scenarios="1"/>
  <conditionalFormatting sqref="A6:A21">
    <cfRule type="expression" dxfId="271" priority="1" stopIfTrue="1">
      <formula>MOD(ROW(),2)=0</formula>
    </cfRule>
    <cfRule type="expression" dxfId="270" priority="2" stopIfTrue="1">
      <formula>MOD(ROW(),2)&lt;&gt;0</formula>
    </cfRule>
  </conditionalFormatting>
  <conditionalFormatting sqref="A26:A85">
    <cfRule type="expression" dxfId="269" priority="5" stopIfTrue="1">
      <formula>MOD(ROW(),2)=0</formula>
    </cfRule>
    <cfRule type="expression" dxfId="268" priority="6" stopIfTrue="1">
      <formula>MOD(ROW(),2)&lt;&gt;0</formula>
    </cfRule>
  </conditionalFormatting>
  <conditionalFormatting sqref="B6:D21">
    <cfRule type="expression" dxfId="267" priority="3" stopIfTrue="1">
      <formula>MOD(ROW(),2)=0</formula>
    </cfRule>
    <cfRule type="expression" dxfId="266" priority="4" stopIfTrue="1">
      <formula>MOD(ROW(),2)&lt;&gt;0</formula>
    </cfRule>
  </conditionalFormatting>
  <conditionalFormatting sqref="B26:D85">
    <cfRule type="expression" dxfId="265" priority="7" stopIfTrue="1">
      <formula>MOD(ROW(),2)=0</formula>
    </cfRule>
    <cfRule type="expression" dxfId="264" priority="8" stopIfTrue="1">
      <formula>MOD(ROW(),2)&lt;&gt;0</formula>
    </cfRule>
  </conditionalFormatting>
  <pageMargins left="0.7" right="0.7" top="0.75" bottom="0.75" header="0.3" footer="0.3"/>
  <tableParts count="1">
    <tablePart r:id="rId1"/>
  </tableParts>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C8417-F7FD-4B8C-9DFC-B46DB4708722}">
  <sheetPr codeName="Sheet99"/>
  <dimension ref="A1:B77"/>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Added pension - x-728</v>
      </c>
    </row>
    <row r="6" spans="1:2" x14ac:dyDescent="0.2">
      <c r="A6" s="41" t="s">
        <v>540</v>
      </c>
      <c r="B6" s="49" t="s">
        <v>541</v>
      </c>
    </row>
    <row r="7" spans="1:2" ht="25.5" x14ac:dyDescent="0.2">
      <c r="A7" s="41" t="s">
        <v>542</v>
      </c>
      <c r="B7" s="49" t="s">
        <v>31</v>
      </c>
    </row>
    <row r="8" spans="1:2" x14ac:dyDescent="0.2">
      <c r="A8" s="41" t="s">
        <v>112</v>
      </c>
      <c r="B8" s="49" t="s">
        <v>125</v>
      </c>
    </row>
    <row r="9" spans="1:2" x14ac:dyDescent="0.2">
      <c r="A9" s="41" t="s">
        <v>113</v>
      </c>
      <c r="B9" s="49" t="s">
        <v>406</v>
      </c>
    </row>
    <row r="10" spans="1:2" x14ac:dyDescent="0.2">
      <c r="A10" s="41" t="s">
        <v>6</v>
      </c>
      <c r="B10" s="49" t="s">
        <v>441</v>
      </c>
    </row>
    <row r="11" spans="1:2" x14ac:dyDescent="0.2">
      <c r="A11" s="41" t="s">
        <v>114</v>
      </c>
      <c r="B11" s="49" t="s">
        <v>165</v>
      </c>
    </row>
    <row r="12" spans="1:2" x14ac:dyDescent="0.2">
      <c r="A12" s="41" t="s">
        <v>115</v>
      </c>
      <c r="B12" s="49" t="s">
        <v>187</v>
      </c>
    </row>
    <row r="13" spans="1:2" x14ac:dyDescent="0.2">
      <c r="A13" s="41" t="s">
        <v>543</v>
      </c>
      <c r="B13" s="49">
        <v>0</v>
      </c>
    </row>
    <row r="14" spans="1:2" x14ac:dyDescent="0.2">
      <c r="A14" s="41" t="s">
        <v>117</v>
      </c>
      <c r="B14" s="49">
        <v>728</v>
      </c>
    </row>
    <row r="15" spans="1:2" x14ac:dyDescent="0.2">
      <c r="A15" s="41" t="s">
        <v>544</v>
      </c>
      <c r="B15" s="49" t="s">
        <v>442</v>
      </c>
    </row>
    <row r="16" spans="1:2" x14ac:dyDescent="0.2">
      <c r="A16" s="41" t="s">
        <v>119</v>
      </c>
      <c r="B16" s="49" t="s">
        <v>443</v>
      </c>
    </row>
    <row r="17" spans="1:2" x14ac:dyDescent="0.2">
      <c r="A17" s="42" t="s">
        <v>545</v>
      </c>
      <c r="B17" s="49"/>
    </row>
    <row r="18" spans="1:2" x14ac:dyDescent="0.2">
      <c r="A18" s="41" t="s">
        <v>121</v>
      </c>
      <c r="B18" s="50">
        <v>45184</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x14ac:dyDescent="0.2">
      <c r="A26" s="54" t="s">
        <v>187</v>
      </c>
      <c r="B26" s="54" t="s">
        <v>564</v>
      </c>
    </row>
    <row r="27" spans="1:2" x14ac:dyDescent="0.2">
      <c r="A27" s="44">
        <v>0</v>
      </c>
      <c r="B27" s="45">
        <v>1</v>
      </c>
    </row>
    <row r="28" spans="1:2" x14ac:dyDescent="0.2">
      <c r="A28" s="44">
        <v>1</v>
      </c>
      <c r="B28" s="45">
        <v>1.02</v>
      </c>
    </row>
    <row r="29" spans="1:2" x14ac:dyDescent="0.2">
      <c r="A29" s="44">
        <v>2</v>
      </c>
      <c r="B29" s="45">
        <v>1.04</v>
      </c>
    </row>
    <row r="30" spans="1:2" x14ac:dyDescent="0.2">
      <c r="A30" s="44">
        <v>3</v>
      </c>
      <c r="B30" s="45">
        <v>1.06</v>
      </c>
    </row>
    <row r="31" spans="1:2" x14ac:dyDescent="0.2">
      <c r="A31" s="44">
        <v>4</v>
      </c>
      <c r="B31" s="45">
        <v>1.08</v>
      </c>
    </row>
    <row r="32" spans="1:2" x14ac:dyDescent="0.2">
      <c r="A32" s="44">
        <v>5</v>
      </c>
      <c r="B32" s="45">
        <v>1.1000000000000001</v>
      </c>
    </row>
    <row r="33" spans="1:2" x14ac:dyDescent="0.2">
      <c r="A33" s="44">
        <v>6</v>
      </c>
      <c r="B33" s="45">
        <v>1.1299999999999999</v>
      </c>
    </row>
    <row r="34" spans="1:2" x14ac:dyDescent="0.2">
      <c r="A34" s="44">
        <v>7</v>
      </c>
      <c r="B34" s="45">
        <v>1.1499999999999999</v>
      </c>
    </row>
    <row r="35" spans="1:2" x14ac:dyDescent="0.2">
      <c r="A35" s="44">
        <v>8</v>
      </c>
      <c r="B35" s="45">
        <v>1.17</v>
      </c>
    </row>
    <row r="36" spans="1:2" x14ac:dyDescent="0.2">
      <c r="A36" s="44">
        <v>9</v>
      </c>
      <c r="B36" s="45">
        <v>1.2</v>
      </c>
    </row>
    <row r="37" spans="1:2" x14ac:dyDescent="0.2">
      <c r="A37" s="44">
        <v>10</v>
      </c>
      <c r="B37" s="45">
        <v>1.22</v>
      </c>
    </row>
    <row r="38" spans="1:2" x14ac:dyDescent="0.2">
      <c r="A38" s="44">
        <v>11</v>
      </c>
      <c r="B38" s="45">
        <v>1.24</v>
      </c>
    </row>
    <row r="39" spans="1:2" x14ac:dyDescent="0.2">
      <c r="A39" s="44">
        <v>12</v>
      </c>
      <c r="B39" s="45">
        <v>1.27</v>
      </c>
    </row>
    <row r="40" spans="1:2" x14ac:dyDescent="0.2">
      <c r="A40" s="44">
        <v>13</v>
      </c>
      <c r="B40" s="45">
        <v>1.29</v>
      </c>
    </row>
    <row r="41" spans="1:2" x14ac:dyDescent="0.2">
      <c r="A41" s="44">
        <v>14</v>
      </c>
      <c r="B41" s="45">
        <v>1.32</v>
      </c>
    </row>
    <row r="42" spans="1:2" x14ac:dyDescent="0.2">
      <c r="A42" s="44">
        <v>15</v>
      </c>
      <c r="B42" s="45">
        <v>1.35</v>
      </c>
    </row>
    <row r="43" spans="1:2" x14ac:dyDescent="0.2">
      <c r="A43" s="44">
        <v>16</v>
      </c>
      <c r="B43" s="45">
        <v>1.37</v>
      </c>
    </row>
    <row r="44" spans="1:2" x14ac:dyDescent="0.2">
      <c r="A44" s="44">
        <v>17</v>
      </c>
      <c r="B44" s="45">
        <v>1.4</v>
      </c>
    </row>
    <row r="45" spans="1:2" x14ac:dyDescent="0.2">
      <c r="A45" s="44">
        <v>18</v>
      </c>
      <c r="B45" s="45">
        <v>1.43</v>
      </c>
    </row>
    <row r="46" spans="1:2" x14ac:dyDescent="0.2">
      <c r="A46" s="44">
        <v>19</v>
      </c>
      <c r="B46" s="45">
        <v>1.46</v>
      </c>
    </row>
    <row r="47" spans="1:2" x14ac:dyDescent="0.2">
      <c r="A47" s="44">
        <v>20</v>
      </c>
      <c r="B47" s="45">
        <v>1.49</v>
      </c>
    </row>
    <row r="48" spans="1:2" x14ac:dyDescent="0.2">
      <c r="A48" s="44">
        <v>21</v>
      </c>
      <c r="B48" s="45">
        <v>1.52</v>
      </c>
    </row>
    <row r="49" spans="1:2" x14ac:dyDescent="0.2">
      <c r="A49" s="44">
        <v>22</v>
      </c>
      <c r="B49" s="45">
        <v>1.55</v>
      </c>
    </row>
    <row r="50" spans="1:2" x14ac:dyDescent="0.2">
      <c r="A50" s="44">
        <v>23</v>
      </c>
      <c r="B50" s="45">
        <v>1.58</v>
      </c>
    </row>
    <row r="51" spans="1:2" x14ac:dyDescent="0.2">
      <c r="A51" s="44">
        <v>24</v>
      </c>
      <c r="B51" s="45">
        <v>1.61</v>
      </c>
    </row>
    <row r="52" spans="1:2" x14ac:dyDescent="0.2">
      <c r="A52" s="44">
        <v>25</v>
      </c>
      <c r="B52" s="45">
        <v>1.64</v>
      </c>
    </row>
    <row r="53" spans="1:2" x14ac:dyDescent="0.2">
      <c r="A53" s="44">
        <v>26</v>
      </c>
      <c r="B53" s="45">
        <v>1.67</v>
      </c>
    </row>
    <row r="54" spans="1:2" x14ac:dyDescent="0.2">
      <c r="A54" s="44">
        <v>27</v>
      </c>
      <c r="B54" s="45">
        <v>1.71</v>
      </c>
    </row>
    <row r="55" spans="1:2" x14ac:dyDescent="0.2">
      <c r="A55" s="44">
        <v>28</v>
      </c>
      <c r="B55" s="45">
        <v>1.74</v>
      </c>
    </row>
    <row r="56" spans="1:2" x14ac:dyDescent="0.2">
      <c r="A56" s="44">
        <v>29</v>
      </c>
      <c r="B56" s="45">
        <v>1.78</v>
      </c>
    </row>
    <row r="57" spans="1:2" x14ac:dyDescent="0.2">
      <c r="A57" s="44">
        <v>30</v>
      </c>
      <c r="B57" s="45">
        <v>1.81</v>
      </c>
    </row>
    <row r="58" spans="1:2" x14ac:dyDescent="0.2">
      <c r="A58" s="44">
        <v>31</v>
      </c>
      <c r="B58" s="45">
        <v>1.85</v>
      </c>
    </row>
    <row r="59" spans="1:2" x14ac:dyDescent="0.2">
      <c r="A59" s="44">
        <v>32</v>
      </c>
      <c r="B59" s="45">
        <v>1.88</v>
      </c>
    </row>
    <row r="60" spans="1:2" x14ac:dyDescent="0.2">
      <c r="A60" s="44">
        <v>33</v>
      </c>
      <c r="B60" s="45">
        <v>1.92</v>
      </c>
    </row>
    <row r="61" spans="1:2" x14ac:dyDescent="0.2">
      <c r="A61" s="44">
        <v>34</v>
      </c>
      <c r="B61" s="45">
        <v>1.96</v>
      </c>
    </row>
    <row r="62" spans="1:2" x14ac:dyDescent="0.2">
      <c r="A62" s="44">
        <v>35</v>
      </c>
      <c r="B62" s="45">
        <v>2</v>
      </c>
    </row>
    <row r="63" spans="1:2" x14ac:dyDescent="0.2">
      <c r="A63" s="44">
        <v>36</v>
      </c>
      <c r="B63" s="45">
        <v>2.04</v>
      </c>
    </row>
    <row r="64" spans="1:2" x14ac:dyDescent="0.2">
      <c r="A64" s="44">
        <v>37</v>
      </c>
      <c r="B64" s="45">
        <v>2.08</v>
      </c>
    </row>
    <row r="65" spans="1:2" x14ac:dyDescent="0.2">
      <c r="A65" s="44">
        <v>38</v>
      </c>
      <c r="B65" s="45">
        <v>2.12</v>
      </c>
    </row>
    <row r="66" spans="1:2" x14ac:dyDescent="0.2">
      <c r="A66" s="44">
        <v>39</v>
      </c>
      <c r="B66" s="45">
        <v>2.16</v>
      </c>
    </row>
    <row r="67" spans="1:2" x14ac:dyDescent="0.2">
      <c r="A67" s="44">
        <v>40</v>
      </c>
      <c r="B67" s="45">
        <v>2.21</v>
      </c>
    </row>
    <row r="68" spans="1:2" x14ac:dyDescent="0.2">
      <c r="A68" s="44">
        <v>41</v>
      </c>
      <c r="B68" s="45">
        <v>2.25</v>
      </c>
    </row>
    <row r="69" spans="1:2" x14ac:dyDescent="0.2">
      <c r="A69" s="44">
        <v>42</v>
      </c>
      <c r="B69" s="45">
        <v>2.2999999999999998</v>
      </c>
    </row>
    <row r="70" spans="1:2" x14ac:dyDescent="0.2">
      <c r="A70" s="44">
        <v>43</v>
      </c>
      <c r="B70" s="45">
        <v>2.34</v>
      </c>
    </row>
    <row r="71" spans="1:2" x14ac:dyDescent="0.2">
      <c r="A71" s="44">
        <v>44</v>
      </c>
      <c r="B71" s="45">
        <v>2.39</v>
      </c>
    </row>
    <row r="72" spans="1:2" x14ac:dyDescent="0.2">
      <c r="A72" s="44">
        <v>45</v>
      </c>
      <c r="B72" s="45">
        <v>2.44</v>
      </c>
    </row>
    <row r="73" spans="1:2" x14ac:dyDescent="0.2">
      <c r="A73" s="44">
        <v>46</v>
      </c>
      <c r="B73" s="45">
        <v>2.4900000000000002</v>
      </c>
    </row>
    <row r="74" spans="1:2" x14ac:dyDescent="0.2">
      <c r="A74" s="44">
        <v>47</v>
      </c>
      <c r="B74" s="45">
        <v>2.54</v>
      </c>
    </row>
    <row r="75" spans="1:2" x14ac:dyDescent="0.2">
      <c r="A75" s="44">
        <v>48</v>
      </c>
      <c r="B75" s="45">
        <v>2.59</v>
      </c>
    </row>
    <row r="76" spans="1:2" x14ac:dyDescent="0.2">
      <c r="A76" s="44">
        <v>49</v>
      </c>
      <c r="B76" s="45">
        <v>2.64</v>
      </c>
    </row>
    <row r="77" spans="1:2" x14ac:dyDescent="0.2">
      <c r="A77" s="44">
        <v>50</v>
      </c>
      <c r="B77" s="45">
        <v>2.69</v>
      </c>
    </row>
  </sheetData>
  <sheetProtection algorithmName="SHA-512" hashValue="OzakEMqf15mqYAoFJHkJFWVbKEKT6h9frHVA+T7PqZ6YbSJirig9VEz9kNrLh90S1BA9CS5B62itsSrBHV73hg==" saltValue="Rqtc+/IOJDV8dzp6R8ZDWw==" spinCount="100000" sheet="1" objects="1" scenarios="1"/>
  <conditionalFormatting sqref="A6:A21">
    <cfRule type="expression" dxfId="263" priority="1" stopIfTrue="1">
      <formula>MOD(ROW(),2)=0</formula>
    </cfRule>
    <cfRule type="expression" dxfId="262" priority="2" stopIfTrue="1">
      <formula>MOD(ROW(),2)&lt;&gt;0</formula>
    </cfRule>
  </conditionalFormatting>
  <conditionalFormatting sqref="A26:A77">
    <cfRule type="expression" dxfId="261" priority="5" stopIfTrue="1">
      <formula>MOD(ROW(),2)=0</formula>
    </cfRule>
    <cfRule type="expression" dxfId="260" priority="6" stopIfTrue="1">
      <formula>MOD(ROW(),2)&lt;&gt;0</formula>
    </cfRule>
  </conditionalFormatting>
  <conditionalFormatting sqref="B6:B21">
    <cfRule type="expression" dxfId="259" priority="3" stopIfTrue="1">
      <formula>MOD(ROW(),2)=0</formula>
    </cfRule>
    <cfRule type="expression" dxfId="258" priority="4" stopIfTrue="1">
      <formula>MOD(ROW(),2)&lt;&gt;0</formula>
    </cfRule>
  </conditionalFormatting>
  <conditionalFormatting sqref="B26:B77">
    <cfRule type="expression" dxfId="257" priority="7" stopIfTrue="1">
      <formula>MOD(ROW(),2)=0</formula>
    </cfRule>
    <cfRule type="expression" dxfId="256" priority="8" stopIfTrue="1">
      <formula>MOD(ROW(),2)&lt;&gt;0</formula>
    </cfRule>
  </conditionalFormatting>
  <pageMargins left="0.7" right="0.7" top="0.75" bottom="0.75" header="0.3" footer="0.3"/>
  <tableParts count="1">
    <tablePart r:id="rId1"/>
  </tableParts>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12F19-A0D7-4370-9136-64557F148F33}">
  <sheetPr codeName="Sheet100"/>
  <dimension ref="A1:B77"/>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Added pension - x-729</v>
      </c>
    </row>
    <row r="6" spans="1:2" x14ac:dyDescent="0.2">
      <c r="A6" s="41" t="s">
        <v>540</v>
      </c>
      <c r="B6" s="49" t="s">
        <v>541</v>
      </c>
    </row>
    <row r="7" spans="1:2" ht="25.5" x14ac:dyDescent="0.2">
      <c r="A7" s="41" t="s">
        <v>542</v>
      </c>
      <c r="B7" s="49" t="s">
        <v>32</v>
      </c>
    </row>
    <row r="8" spans="1:2" x14ac:dyDescent="0.2">
      <c r="A8" s="41" t="s">
        <v>112</v>
      </c>
      <c r="B8" s="49" t="s">
        <v>444</v>
      </c>
    </row>
    <row r="9" spans="1:2" x14ac:dyDescent="0.2">
      <c r="A9" s="41" t="s">
        <v>113</v>
      </c>
      <c r="B9" s="49" t="s">
        <v>406</v>
      </c>
    </row>
    <row r="10" spans="1:2" x14ac:dyDescent="0.2">
      <c r="A10" s="41" t="s">
        <v>6</v>
      </c>
      <c r="B10" s="49" t="s">
        <v>445</v>
      </c>
    </row>
    <row r="11" spans="1:2" x14ac:dyDescent="0.2">
      <c r="A11" s="41" t="s">
        <v>114</v>
      </c>
      <c r="B11" s="49" t="s">
        <v>165</v>
      </c>
    </row>
    <row r="12" spans="1:2" x14ac:dyDescent="0.2">
      <c r="A12" s="41" t="s">
        <v>115</v>
      </c>
      <c r="B12" s="49" t="s">
        <v>187</v>
      </c>
    </row>
    <row r="13" spans="1:2" x14ac:dyDescent="0.2">
      <c r="A13" s="41" t="s">
        <v>543</v>
      </c>
      <c r="B13" s="49">
        <v>1</v>
      </c>
    </row>
    <row r="14" spans="1:2" x14ac:dyDescent="0.2">
      <c r="A14" s="41" t="s">
        <v>117</v>
      </c>
      <c r="B14" s="49">
        <v>729</v>
      </c>
    </row>
    <row r="15" spans="1:2" x14ac:dyDescent="0.2">
      <c r="A15" s="41" t="s">
        <v>544</v>
      </c>
      <c r="B15" s="49" t="s">
        <v>446</v>
      </c>
    </row>
    <row r="16" spans="1:2" x14ac:dyDescent="0.2">
      <c r="A16" s="41" t="s">
        <v>119</v>
      </c>
      <c r="B16" s="49" t="s">
        <v>447</v>
      </c>
    </row>
    <row r="17" spans="1:2" x14ac:dyDescent="0.2">
      <c r="A17" s="42" t="s">
        <v>545</v>
      </c>
      <c r="B17" s="49"/>
    </row>
    <row r="18" spans="1:2" x14ac:dyDescent="0.2">
      <c r="A18" s="41" t="s">
        <v>121</v>
      </c>
      <c r="B18" s="50">
        <v>45184</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x14ac:dyDescent="0.2">
      <c r="A26" s="54" t="s">
        <v>187</v>
      </c>
      <c r="B26" s="54" t="s">
        <v>564</v>
      </c>
    </row>
    <row r="27" spans="1:2" x14ac:dyDescent="0.2">
      <c r="A27" s="44">
        <v>0</v>
      </c>
      <c r="B27" s="45">
        <v>1</v>
      </c>
    </row>
    <row r="28" spans="1:2" x14ac:dyDescent="0.2">
      <c r="A28" s="44">
        <v>1</v>
      </c>
      <c r="B28" s="45">
        <v>1.02</v>
      </c>
    </row>
    <row r="29" spans="1:2" x14ac:dyDescent="0.2">
      <c r="A29" s="44">
        <v>2</v>
      </c>
      <c r="B29" s="45">
        <v>1.04</v>
      </c>
    </row>
    <row r="30" spans="1:2" x14ac:dyDescent="0.2">
      <c r="A30" s="44">
        <v>3</v>
      </c>
      <c r="B30" s="45">
        <v>1.06</v>
      </c>
    </row>
    <row r="31" spans="1:2" x14ac:dyDescent="0.2">
      <c r="A31" s="44">
        <v>4</v>
      </c>
      <c r="B31" s="45">
        <v>1.08</v>
      </c>
    </row>
    <row r="32" spans="1:2" x14ac:dyDescent="0.2">
      <c r="A32" s="44">
        <v>5</v>
      </c>
      <c r="B32" s="45">
        <v>1.1000000000000001</v>
      </c>
    </row>
    <row r="33" spans="1:2" x14ac:dyDescent="0.2">
      <c r="A33" s="44">
        <v>6</v>
      </c>
      <c r="B33" s="45">
        <v>1.1299999999999999</v>
      </c>
    </row>
    <row r="34" spans="1:2" x14ac:dyDescent="0.2">
      <c r="A34" s="44">
        <v>7</v>
      </c>
      <c r="B34" s="45">
        <v>1.1499999999999999</v>
      </c>
    </row>
    <row r="35" spans="1:2" x14ac:dyDescent="0.2">
      <c r="A35" s="44">
        <v>8</v>
      </c>
      <c r="B35" s="45">
        <v>1.17</v>
      </c>
    </row>
    <row r="36" spans="1:2" x14ac:dyDescent="0.2">
      <c r="A36" s="44">
        <v>9</v>
      </c>
      <c r="B36" s="45">
        <v>1.2</v>
      </c>
    </row>
    <row r="37" spans="1:2" x14ac:dyDescent="0.2">
      <c r="A37" s="44">
        <v>10</v>
      </c>
      <c r="B37" s="45">
        <v>1.22</v>
      </c>
    </row>
    <row r="38" spans="1:2" x14ac:dyDescent="0.2">
      <c r="A38" s="44">
        <v>11</v>
      </c>
      <c r="B38" s="45">
        <v>1.24</v>
      </c>
    </row>
    <row r="39" spans="1:2" x14ac:dyDescent="0.2">
      <c r="A39" s="44">
        <v>12</v>
      </c>
      <c r="B39" s="45">
        <v>1.27</v>
      </c>
    </row>
    <row r="40" spans="1:2" x14ac:dyDescent="0.2">
      <c r="A40" s="44">
        <v>13</v>
      </c>
      <c r="B40" s="45">
        <v>1.29</v>
      </c>
    </row>
    <row r="41" spans="1:2" x14ac:dyDescent="0.2">
      <c r="A41" s="44">
        <v>14</v>
      </c>
      <c r="B41" s="45">
        <v>1.32</v>
      </c>
    </row>
    <row r="42" spans="1:2" x14ac:dyDescent="0.2">
      <c r="A42" s="44">
        <v>15</v>
      </c>
      <c r="B42" s="45">
        <v>1.35</v>
      </c>
    </row>
    <row r="43" spans="1:2" x14ac:dyDescent="0.2">
      <c r="A43" s="44">
        <v>16</v>
      </c>
      <c r="B43" s="45">
        <v>1.37</v>
      </c>
    </row>
    <row r="44" spans="1:2" x14ac:dyDescent="0.2">
      <c r="A44" s="44">
        <v>17</v>
      </c>
      <c r="B44" s="45">
        <v>1.4</v>
      </c>
    </row>
    <row r="45" spans="1:2" x14ac:dyDescent="0.2">
      <c r="A45" s="44">
        <v>18</v>
      </c>
      <c r="B45" s="45">
        <v>1.43</v>
      </c>
    </row>
    <row r="46" spans="1:2" x14ac:dyDescent="0.2">
      <c r="A46" s="44">
        <v>19</v>
      </c>
      <c r="B46" s="45">
        <v>1.46</v>
      </c>
    </row>
    <row r="47" spans="1:2" x14ac:dyDescent="0.2">
      <c r="A47" s="44">
        <v>20</v>
      </c>
      <c r="B47" s="45">
        <v>1.49</v>
      </c>
    </row>
    <row r="48" spans="1:2" x14ac:dyDescent="0.2">
      <c r="A48" s="44">
        <v>21</v>
      </c>
      <c r="B48" s="45">
        <v>1.52</v>
      </c>
    </row>
    <row r="49" spans="1:2" x14ac:dyDescent="0.2">
      <c r="A49" s="44">
        <v>22</v>
      </c>
      <c r="B49" s="45">
        <v>1.55</v>
      </c>
    </row>
    <row r="50" spans="1:2" x14ac:dyDescent="0.2">
      <c r="A50" s="44">
        <v>23</v>
      </c>
      <c r="B50" s="45">
        <v>1.58</v>
      </c>
    </row>
    <row r="51" spans="1:2" x14ac:dyDescent="0.2">
      <c r="A51" s="44">
        <v>24</v>
      </c>
      <c r="B51" s="45">
        <v>1.61</v>
      </c>
    </row>
    <row r="52" spans="1:2" x14ac:dyDescent="0.2">
      <c r="A52" s="44">
        <v>25</v>
      </c>
      <c r="B52" s="45">
        <v>1.64</v>
      </c>
    </row>
    <row r="53" spans="1:2" x14ac:dyDescent="0.2">
      <c r="A53" s="44">
        <v>26</v>
      </c>
      <c r="B53" s="45">
        <v>1.67</v>
      </c>
    </row>
    <row r="54" spans="1:2" x14ac:dyDescent="0.2">
      <c r="A54" s="44">
        <v>27</v>
      </c>
      <c r="B54" s="45">
        <v>1.71</v>
      </c>
    </row>
    <row r="55" spans="1:2" x14ac:dyDescent="0.2">
      <c r="A55" s="44">
        <v>28</v>
      </c>
      <c r="B55" s="45">
        <v>1.74</v>
      </c>
    </row>
    <row r="56" spans="1:2" x14ac:dyDescent="0.2">
      <c r="A56" s="44">
        <v>29</v>
      </c>
      <c r="B56" s="45">
        <v>1.78</v>
      </c>
    </row>
    <row r="57" spans="1:2" x14ac:dyDescent="0.2">
      <c r="A57" s="44">
        <v>30</v>
      </c>
      <c r="B57" s="45">
        <v>1.81</v>
      </c>
    </row>
    <row r="58" spans="1:2" x14ac:dyDescent="0.2">
      <c r="A58" s="44">
        <v>31</v>
      </c>
      <c r="B58" s="45">
        <v>1.85</v>
      </c>
    </row>
    <row r="59" spans="1:2" x14ac:dyDescent="0.2">
      <c r="A59" s="44">
        <v>32</v>
      </c>
      <c r="B59" s="45">
        <v>1.88</v>
      </c>
    </row>
    <row r="60" spans="1:2" x14ac:dyDescent="0.2">
      <c r="A60" s="44">
        <v>33</v>
      </c>
      <c r="B60" s="45">
        <v>1.92</v>
      </c>
    </row>
    <row r="61" spans="1:2" x14ac:dyDescent="0.2">
      <c r="A61" s="44">
        <v>34</v>
      </c>
      <c r="B61" s="45">
        <v>1.96</v>
      </c>
    </row>
    <row r="62" spans="1:2" x14ac:dyDescent="0.2">
      <c r="A62" s="44">
        <v>35</v>
      </c>
      <c r="B62" s="45">
        <v>2</v>
      </c>
    </row>
    <row r="63" spans="1:2" x14ac:dyDescent="0.2">
      <c r="A63" s="44">
        <v>36</v>
      </c>
      <c r="B63" s="45">
        <v>2.04</v>
      </c>
    </row>
    <row r="64" spans="1:2" x14ac:dyDescent="0.2">
      <c r="A64" s="44">
        <v>37</v>
      </c>
      <c r="B64" s="45">
        <v>2.08</v>
      </c>
    </row>
    <row r="65" spans="1:2" x14ac:dyDescent="0.2">
      <c r="A65" s="44">
        <v>38</v>
      </c>
      <c r="B65" s="45">
        <v>2.12</v>
      </c>
    </row>
    <row r="66" spans="1:2" x14ac:dyDescent="0.2">
      <c r="A66" s="44">
        <v>39</v>
      </c>
      <c r="B66" s="45">
        <v>2.16</v>
      </c>
    </row>
    <row r="67" spans="1:2" x14ac:dyDescent="0.2">
      <c r="A67" s="44">
        <v>40</v>
      </c>
      <c r="B67" s="45">
        <v>2.21</v>
      </c>
    </row>
    <row r="68" spans="1:2" x14ac:dyDescent="0.2">
      <c r="A68" s="44">
        <v>41</v>
      </c>
      <c r="B68" s="45">
        <v>2.25</v>
      </c>
    </row>
    <row r="69" spans="1:2" x14ac:dyDescent="0.2">
      <c r="A69" s="44">
        <v>42</v>
      </c>
      <c r="B69" s="45">
        <v>2.2999999999999998</v>
      </c>
    </row>
    <row r="70" spans="1:2" x14ac:dyDescent="0.2">
      <c r="A70" s="44">
        <v>43</v>
      </c>
      <c r="B70" s="45">
        <v>2.34</v>
      </c>
    </row>
    <row r="71" spans="1:2" x14ac:dyDescent="0.2">
      <c r="A71" s="44">
        <v>44</v>
      </c>
      <c r="B71" s="45">
        <v>2.39</v>
      </c>
    </row>
    <row r="72" spans="1:2" x14ac:dyDescent="0.2">
      <c r="A72" s="44">
        <v>45</v>
      </c>
      <c r="B72" s="45">
        <v>2.44</v>
      </c>
    </row>
    <row r="73" spans="1:2" x14ac:dyDescent="0.2">
      <c r="A73" s="44">
        <v>46</v>
      </c>
      <c r="B73" s="45">
        <v>2.4900000000000002</v>
      </c>
    </row>
    <row r="74" spans="1:2" x14ac:dyDescent="0.2">
      <c r="A74" s="44">
        <v>47</v>
      </c>
      <c r="B74" s="45">
        <v>2.54</v>
      </c>
    </row>
    <row r="75" spans="1:2" x14ac:dyDescent="0.2">
      <c r="A75" s="44">
        <v>48</v>
      </c>
      <c r="B75" s="45">
        <v>2.59</v>
      </c>
    </row>
    <row r="76" spans="1:2" x14ac:dyDescent="0.2">
      <c r="A76" s="44">
        <v>49</v>
      </c>
      <c r="B76" s="45">
        <v>2.64</v>
      </c>
    </row>
    <row r="77" spans="1:2" x14ac:dyDescent="0.2">
      <c r="A77" s="44">
        <v>50</v>
      </c>
      <c r="B77" s="45">
        <v>2.69</v>
      </c>
    </row>
  </sheetData>
  <sheetProtection algorithmName="SHA-512" hashValue="kBFX4BXYhzgouW88ck2Hg3wrUOhPinkFao50KsHTFFy8DA5XfIf+5pj+dN+QGGT1eBzk4A108skAb/OXXs3XKg==" saltValue="eRRwv/t7M6UArgMVwuXJlw==" spinCount="100000" sheet="1" objects="1" scenarios="1"/>
  <conditionalFormatting sqref="A6:A21">
    <cfRule type="expression" dxfId="255" priority="1" stopIfTrue="1">
      <formula>MOD(ROW(),2)=0</formula>
    </cfRule>
    <cfRule type="expression" dxfId="254" priority="2" stopIfTrue="1">
      <formula>MOD(ROW(),2)&lt;&gt;0</formula>
    </cfRule>
  </conditionalFormatting>
  <conditionalFormatting sqref="A26:A77">
    <cfRule type="expression" dxfId="253" priority="5" stopIfTrue="1">
      <formula>MOD(ROW(),2)=0</formula>
    </cfRule>
    <cfRule type="expression" dxfId="252" priority="6" stopIfTrue="1">
      <formula>MOD(ROW(),2)&lt;&gt;0</formula>
    </cfRule>
  </conditionalFormatting>
  <conditionalFormatting sqref="B6:B21">
    <cfRule type="expression" dxfId="251" priority="3" stopIfTrue="1">
      <formula>MOD(ROW(),2)=0</formula>
    </cfRule>
    <cfRule type="expression" dxfId="250" priority="4" stopIfTrue="1">
      <formula>MOD(ROW(),2)&lt;&gt;0</formula>
    </cfRule>
  </conditionalFormatting>
  <conditionalFormatting sqref="B26:B77">
    <cfRule type="expression" dxfId="249" priority="7" stopIfTrue="1">
      <formula>MOD(ROW(),2)=0</formula>
    </cfRule>
    <cfRule type="expression" dxfId="248" priority="8" stopIfTrue="1">
      <formula>MOD(ROW(),2)&lt;&gt;0</formula>
    </cfRule>
  </conditionalFormatting>
  <pageMargins left="0.7" right="0.7" top="0.75" bottom="0.75" header="0.3" footer="0.3"/>
  <tableParts count="1">
    <tablePart r:id="rId1"/>
  </tableParts>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BA5A9-D9BD-49A5-8640-539776FC10A4}">
  <sheetPr codeName="Sheet101"/>
  <dimension ref="A1:CN77"/>
  <sheetViews>
    <sheetView showGridLines="0" workbookViewId="0">
      <selection activeCell="A6" sqref="A6"/>
    </sheetView>
  </sheetViews>
  <sheetFormatPr defaultRowHeight="12.75" x14ac:dyDescent="0.2"/>
  <cols>
    <col min="1" max="1" width="31.5703125" customWidth="1"/>
    <col min="2" max="13" width="22.5703125" customWidth="1"/>
    <col min="16" max="16" width="31.5703125" customWidth="1"/>
    <col min="17" max="28" width="22.5703125" customWidth="1"/>
    <col min="31" max="31" width="31.5703125" customWidth="1"/>
    <col min="32" max="43" width="22.5703125" customWidth="1"/>
    <col min="46" max="46" width="31.5703125" customWidth="1"/>
    <col min="47" max="47" width="40.7109375" customWidth="1"/>
  </cols>
  <sheetData>
    <row r="1" spans="1:47" s="1" customFormat="1" ht="20.25" x14ac:dyDescent="0.3">
      <c r="A1" s="2" t="s">
        <v>0</v>
      </c>
    </row>
    <row r="2" spans="1:47" s="1" customFormat="1" ht="15.75" x14ac:dyDescent="0.25">
      <c r="A2" s="30" t="s">
        <v>1</v>
      </c>
      <c r="B2" s="3" t="str">
        <f>wb_title</f>
        <v>PCSPS_EW - Consolidated Factor Spreadsheet</v>
      </c>
    </row>
    <row r="3" spans="1:47" s="1" customFormat="1" ht="15.75" x14ac:dyDescent="0.25">
      <c r="A3" s="30" t="s">
        <v>2</v>
      </c>
      <c r="B3" s="3" t="str">
        <f>TABLE_FACTOR_TYPE_1 &amp; " - x-" &amp; TABLE_SERIES_NUMBER_1</f>
        <v>EPA - x-730</v>
      </c>
    </row>
    <row r="6" spans="1:47" x14ac:dyDescent="0.2">
      <c r="A6" s="41" t="s">
        <v>540</v>
      </c>
      <c r="B6" s="49" t="s">
        <v>541</v>
      </c>
      <c r="C6" s="49"/>
      <c r="D6" s="49"/>
      <c r="E6" s="49"/>
      <c r="F6" s="49"/>
      <c r="G6" s="49"/>
      <c r="H6" s="49"/>
      <c r="I6" s="49"/>
      <c r="J6" s="49"/>
      <c r="K6" s="49"/>
      <c r="L6" s="49"/>
      <c r="M6" s="49"/>
      <c r="P6" s="41" t="s">
        <v>540</v>
      </c>
      <c r="Q6" s="49" t="s">
        <v>541</v>
      </c>
      <c r="R6" s="49"/>
      <c r="S6" s="49"/>
      <c r="T6" s="49"/>
      <c r="U6" s="49"/>
      <c r="V6" s="49"/>
      <c r="W6" s="49"/>
      <c r="X6" s="49"/>
      <c r="Y6" s="49"/>
      <c r="Z6" s="49"/>
      <c r="AA6" s="49"/>
      <c r="AB6" s="49"/>
      <c r="AE6" s="41" t="s">
        <v>540</v>
      </c>
      <c r="AF6" s="49" t="s">
        <v>541</v>
      </c>
      <c r="AG6" s="49"/>
      <c r="AH6" s="49"/>
      <c r="AI6" s="49"/>
      <c r="AJ6" s="49"/>
      <c r="AK6" s="49"/>
      <c r="AL6" s="49"/>
      <c r="AM6" s="49"/>
      <c r="AN6" s="49"/>
      <c r="AO6" s="49"/>
      <c r="AP6" s="49"/>
      <c r="AQ6" s="49"/>
      <c r="AT6" s="41" t="s">
        <v>540</v>
      </c>
      <c r="AU6" s="49" t="s">
        <v>541</v>
      </c>
    </row>
    <row r="7" spans="1:47" ht="25.5" x14ac:dyDescent="0.2">
      <c r="A7" s="41" t="s">
        <v>542</v>
      </c>
      <c r="B7" s="49" t="s">
        <v>31</v>
      </c>
      <c r="C7" s="49"/>
      <c r="D7" s="49"/>
      <c r="E7" s="49"/>
      <c r="F7" s="49"/>
      <c r="G7" s="49"/>
      <c r="H7" s="49"/>
      <c r="I7" s="49"/>
      <c r="J7" s="49"/>
      <c r="K7" s="49"/>
      <c r="L7" s="49"/>
      <c r="M7" s="49"/>
      <c r="P7" s="41" t="s">
        <v>542</v>
      </c>
      <c r="Q7" s="49" t="s">
        <v>31</v>
      </c>
      <c r="R7" s="49"/>
      <c r="S7" s="49"/>
      <c r="T7" s="49"/>
      <c r="U7" s="49"/>
      <c r="V7" s="49"/>
      <c r="W7" s="49"/>
      <c r="X7" s="49"/>
      <c r="Y7" s="49"/>
      <c r="Z7" s="49"/>
      <c r="AA7" s="49"/>
      <c r="AB7" s="49"/>
      <c r="AE7" s="41" t="s">
        <v>542</v>
      </c>
      <c r="AF7" s="49" t="s">
        <v>31</v>
      </c>
      <c r="AG7" s="49"/>
      <c r="AH7" s="49"/>
      <c r="AI7" s="49"/>
      <c r="AJ7" s="49"/>
      <c r="AK7" s="49"/>
      <c r="AL7" s="49"/>
      <c r="AM7" s="49"/>
      <c r="AN7" s="49"/>
      <c r="AO7" s="49"/>
      <c r="AP7" s="49"/>
      <c r="AQ7" s="49"/>
      <c r="AT7" s="41" t="s">
        <v>542</v>
      </c>
      <c r="AU7" s="49" t="s">
        <v>31</v>
      </c>
    </row>
    <row r="8" spans="1:47" x14ac:dyDescent="0.2">
      <c r="A8" s="41" t="s">
        <v>112</v>
      </c>
      <c r="B8" s="49" t="s">
        <v>125</v>
      </c>
      <c r="C8" s="49"/>
      <c r="D8" s="49"/>
      <c r="E8" s="49"/>
      <c r="F8" s="49"/>
      <c r="G8" s="49"/>
      <c r="H8" s="49"/>
      <c r="I8" s="49"/>
      <c r="J8" s="49"/>
      <c r="K8" s="49"/>
      <c r="L8" s="49"/>
      <c r="M8" s="49"/>
      <c r="P8" s="41" t="s">
        <v>112</v>
      </c>
      <c r="Q8" s="49" t="s">
        <v>125</v>
      </c>
      <c r="R8" s="49"/>
      <c r="S8" s="49"/>
      <c r="T8" s="49"/>
      <c r="U8" s="49"/>
      <c r="V8" s="49"/>
      <c r="W8" s="49"/>
      <c r="X8" s="49"/>
      <c r="Y8" s="49"/>
      <c r="Z8" s="49"/>
      <c r="AA8" s="49"/>
      <c r="AB8" s="49"/>
      <c r="AE8" s="41" t="s">
        <v>112</v>
      </c>
      <c r="AF8" s="49" t="s">
        <v>125</v>
      </c>
      <c r="AG8" s="49"/>
      <c r="AH8" s="49"/>
      <c r="AI8" s="49"/>
      <c r="AJ8" s="49"/>
      <c r="AK8" s="49"/>
      <c r="AL8" s="49"/>
      <c r="AM8" s="49"/>
      <c r="AN8" s="49"/>
      <c r="AO8" s="49"/>
      <c r="AP8" s="49"/>
      <c r="AQ8" s="49"/>
      <c r="AT8" s="41" t="s">
        <v>112</v>
      </c>
      <c r="AU8" s="49" t="s">
        <v>125</v>
      </c>
    </row>
    <row r="9" spans="1:47" x14ac:dyDescent="0.2">
      <c r="A9" s="41" t="s">
        <v>113</v>
      </c>
      <c r="B9" s="49" t="s">
        <v>448</v>
      </c>
      <c r="C9" s="49"/>
      <c r="D9" s="49"/>
      <c r="E9" s="49"/>
      <c r="F9" s="49"/>
      <c r="G9" s="49"/>
      <c r="H9" s="49"/>
      <c r="I9" s="49"/>
      <c r="J9" s="49"/>
      <c r="K9" s="49"/>
      <c r="L9" s="49"/>
      <c r="M9" s="49"/>
      <c r="P9" s="41" t="s">
        <v>113</v>
      </c>
      <c r="Q9" s="49" t="s">
        <v>448</v>
      </c>
      <c r="R9" s="49"/>
      <c r="S9" s="49"/>
      <c r="T9" s="49"/>
      <c r="U9" s="49"/>
      <c r="V9" s="49"/>
      <c r="W9" s="49"/>
      <c r="X9" s="49"/>
      <c r="Y9" s="49"/>
      <c r="Z9" s="49"/>
      <c r="AA9" s="49"/>
      <c r="AB9" s="49"/>
      <c r="AE9" s="41" t="s">
        <v>113</v>
      </c>
      <c r="AF9" s="49" t="s">
        <v>448</v>
      </c>
      <c r="AG9" s="49"/>
      <c r="AH9" s="49"/>
      <c r="AI9" s="49"/>
      <c r="AJ9" s="49"/>
      <c r="AK9" s="49"/>
      <c r="AL9" s="49"/>
      <c r="AM9" s="49"/>
      <c r="AN9" s="49"/>
      <c r="AO9" s="49"/>
      <c r="AP9" s="49"/>
      <c r="AQ9" s="49"/>
      <c r="AT9" s="41" t="s">
        <v>113</v>
      </c>
      <c r="AU9" s="49" t="s">
        <v>448</v>
      </c>
    </row>
    <row r="10" spans="1:47" ht="25.5" x14ac:dyDescent="0.2">
      <c r="A10" s="41" t="s">
        <v>6</v>
      </c>
      <c r="B10" s="49" t="s">
        <v>449</v>
      </c>
      <c r="C10" s="49"/>
      <c r="D10" s="49"/>
      <c r="E10" s="49"/>
      <c r="F10" s="49"/>
      <c r="G10" s="49"/>
      <c r="H10" s="49"/>
      <c r="I10" s="49"/>
      <c r="J10" s="49"/>
      <c r="K10" s="49"/>
      <c r="L10" s="49"/>
      <c r="M10" s="49"/>
      <c r="P10" s="41" t="s">
        <v>6</v>
      </c>
      <c r="Q10" s="49" t="s">
        <v>453</v>
      </c>
      <c r="R10" s="49"/>
      <c r="S10" s="49"/>
      <c r="T10" s="49"/>
      <c r="U10" s="49"/>
      <c r="V10" s="49"/>
      <c r="W10" s="49"/>
      <c r="X10" s="49"/>
      <c r="Y10" s="49"/>
      <c r="Z10" s="49"/>
      <c r="AA10" s="49"/>
      <c r="AB10" s="49"/>
      <c r="AE10" s="41" t="s">
        <v>6</v>
      </c>
      <c r="AF10" s="49" t="s">
        <v>455</v>
      </c>
      <c r="AG10" s="49"/>
      <c r="AH10" s="49"/>
      <c r="AI10" s="49"/>
      <c r="AJ10" s="49"/>
      <c r="AK10" s="49"/>
      <c r="AL10" s="49"/>
      <c r="AM10" s="49"/>
      <c r="AN10" s="49"/>
      <c r="AO10" s="49"/>
      <c r="AP10" s="49"/>
      <c r="AQ10" s="49"/>
      <c r="AT10" s="41" t="s">
        <v>6</v>
      </c>
      <c r="AU10" s="49" t="s">
        <v>457</v>
      </c>
    </row>
    <row r="11" spans="1:47" x14ac:dyDescent="0.2">
      <c r="A11" s="41" t="s">
        <v>114</v>
      </c>
      <c r="B11" s="49" t="s">
        <v>165</v>
      </c>
      <c r="C11" s="49"/>
      <c r="D11" s="49"/>
      <c r="E11" s="49"/>
      <c r="F11" s="49"/>
      <c r="G11" s="49"/>
      <c r="H11" s="49"/>
      <c r="I11" s="49"/>
      <c r="J11" s="49"/>
      <c r="K11" s="49"/>
      <c r="L11" s="49"/>
      <c r="M11" s="49"/>
      <c r="P11" s="41" t="s">
        <v>114</v>
      </c>
      <c r="Q11" s="49" t="s">
        <v>165</v>
      </c>
      <c r="R11" s="49"/>
      <c r="S11" s="49"/>
      <c r="T11" s="49"/>
      <c r="U11" s="49"/>
      <c r="V11" s="49"/>
      <c r="W11" s="49"/>
      <c r="X11" s="49"/>
      <c r="Y11" s="49"/>
      <c r="Z11" s="49"/>
      <c r="AA11" s="49"/>
      <c r="AB11" s="49"/>
      <c r="AE11" s="41" t="s">
        <v>114</v>
      </c>
      <c r="AF11" s="49" t="s">
        <v>165</v>
      </c>
      <c r="AG11" s="49"/>
      <c r="AH11" s="49"/>
      <c r="AI11" s="49"/>
      <c r="AJ11" s="49"/>
      <c r="AK11" s="49"/>
      <c r="AL11" s="49"/>
      <c r="AM11" s="49"/>
      <c r="AN11" s="49"/>
      <c r="AO11" s="49"/>
      <c r="AP11" s="49"/>
      <c r="AQ11" s="49"/>
      <c r="AT11" s="41" t="s">
        <v>114</v>
      </c>
      <c r="AU11" s="49" t="s">
        <v>165</v>
      </c>
    </row>
    <row r="12" spans="1:47" ht="25.5" x14ac:dyDescent="0.2">
      <c r="A12" s="41" t="s">
        <v>115</v>
      </c>
      <c r="B12" s="49" t="s">
        <v>450</v>
      </c>
      <c r="C12" s="49"/>
      <c r="D12" s="49"/>
      <c r="E12" s="49"/>
      <c r="F12" s="49"/>
      <c r="G12" s="49"/>
      <c r="H12" s="49"/>
      <c r="I12" s="49"/>
      <c r="J12" s="49"/>
      <c r="K12" s="49"/>
      <c r="L12" s="49"/>
      <c r="M12" s="49"/>
      <c r="P12" s="41" t="s">
        <v>115</v>
      </c>
      <c r="Q12" s="49" t="s">
        <v>450</v>
      </c>
      <c r="R12" s="49"/>
      <c r="S12" s="49"/>
      <c r="T12" s="49"/>
      <c r="U12" s="49"/>
      <c r="V12" s="49"/>
      <c r="W12" s="49"/>
      <c r="X12" s="49"/>
      <c r="Y12" s="49"/>
      <c r="Z12" s="49"/>
      <c r="AA12" s="49"/>
      <c r="AB12" s="49"/>
      <c r="AE12" s="41" t="s">
        <v>115</v>
      </c>
      <c r="AF12" s="49" t="s">
        <v>450</v>
      </c>
      <c r="AG12" s="49"/>
      <c r="AH12" s="49"/>
      <c r="AI12" s="49"/>
      <c r="AJ12" s="49"/>
      <c r="AK12" s="49"/>
      <c r="AL12" s="49"/>
      <c r="AM12" s="49"/>
      <c r="AN12" s="49"/>
      <c r="AO12" s="49"/>
      <c r="AP12" s="49"/>
      <c r="AQ12" s="49"/>
      <c r="AT12" s="41" t="s">
        <v>115</v>
      </c>
      <c r="AU12" s="49" t="s">
        <v>458</v>
      </c>
    </row>
    <row r="13" spans="1:47" x14ac:dyDescent="0.2">
      <c r="A13" s="41" t="s">
        <v>543</v>
      </c>
      <c r="B13" s="49">
        <v>0</v>
      </c>
      <c r="C13" s="49"/>
      <c r="D13" s="49"/>
      <c r="E13" s="49"/>
      <c r="F13" s="49"/>
      <c r="G13" s="49"/>
      <c r="H13" s="49"/>
      <c r="I13" s="49"/>
      <c r="J13" s="49"/>
      <c r="K13" s="49"/>
      <c r="L13" s="49"/>
      <c r="M13" s="49"/>
      <c r="P13" s="41" t="s">
        <v>543</v>
      </c>
      <c r="Q13" s="49">
        <v>0</v>
      </c>
      <c r="R13" s="49"/>
      <c r="S13" s="49"/>
      <c r="T13" s="49"/>
      <c r="U13" s="49"/>
      <c r="V13" s="49"/>
      <c r="W13" s="49"/>
      <c r="X13" s="49"/>
      <c r="Y13" s="49"/>
      <c r="Z13" s="49"/>
      <c r="AA13" s="49"/>
      <c r="AB13" s="49"/>
      <c r="AE13" s="41" t="s">
        <v>543</v>
      </c>
      <c r="AF13" s="49">
        <v>0</v>
      </c>
      <c r="AG13" s="49"/>
      <c r="AH13" s="49"/>
      <c r="AI13" s="49"/>
      <c r="AJ13" s="49"/>
      <c r="AK13" s="49"/>
      <c r="AL13" s="49"/>
      <c r="AM13" s="49"/>
      <c r="AN13" s="49"/>
      <c r="AO13" s="49"/>
      <c r="AP13" s="49"/>
      <c r="AQ13" s="49"/>
      <c r="AT13" s="41" t="s">
        <v>543</v>
      </c>
      <c r="AU13" s="49">
        <v>0</v>
      </c>
    </row>
    <row r="14" spans="1:47" x14ac:dyDescent="0.2">
      <c r="A14" s="41" t="s">
        <v>117</v>
      </c>
      <c r="B14" s="49">
        <v>730</v>
      </c>
      <c r="C14" s="49"/>
      <c r="D14" s="49"/>
      <c r="E14" s="49"/>
      <c r="F14" s="49"/>
      <c r="G14" s="49"/>
      <c r="H14" s="49"/>
      <c r="I14" s="49"/>
      <c r="J14" s="49"/>
      <c r="K14" s="49"/>
      <c r="L14" s="49"/>
      <c r="M14" s="49"/>
      <c r="P14" s="41" t="s">
        <v>117</v>
      </c>
      <c r="Q14" s="49">
        <v>730</v>
      </c>
      <c r="R14" s="49"/>
      <c r="S14" s="49"/>
      <c r="T14" s="49"/>
      <c r="U14" s="49"/>
      <c r="V14" s="49"/>
      <c r="W14" s="49"/>
      <c r="X14" s="49"/>
      <c r="Y14" s="49"/>
      <c r="Z14" s="49"/>
      <c r="AA14" s="49"/>
      <c r="AB14" s="49"/>
      <c r="AE14" s="41" t="s">
        <v>117</v>
      </c>
      <c r="AF14" s="49">
        <v>730</v>
      </c>
      <c r="AG14" s="49"/>
      <c r="AH14" s="49"/>
      <c r="AI14" s="49"/>
      <c r="AJ14" s="49"/>
      <c r="AK14" s="49"/>
      <c r="AL14" s="49"/>
      <c r="AM14" s="49"/>
      <c r="AN14" s="49"/>
      <c r="AO14" s="49"/>
      <c r="AP14" s="49"/>
      <c r="AQ14" s="49"/>
      <c r="AT14" s="41" t="s">
        <v>117</v>
      </c>
      <c r="AU14" s="49">
        <v>730</v>
      </c>
    </row>
    <row r="15" spans="1:47" x14ac:dyDescent="0.2">
      <c r="A15" s="41" t="s">
        <v>544</v>
      </c>
      <c r="B15" s="49" t="s">
        <v>451</v>
      </c>
      <c r="C15" s="49"/>
      <c r="D15" s="49"/>
      <c r="E15" s="49"/>
      <c r="F15" s="49"/>
      <c r="G15" s="49"/>
      <c r="H15" s="49"/>
      <c r="I15" s="49"/>
      <c r="J15" s="49"/>
      <c r="K15" s="49"/>
      <c r="L15" s="49"/>
      <c r="M15" s="49"/>
      <c r="P15" s="41" t="s">
        <v>544</v>
      </c>
      <c r="Q15" s="49" t="s">
        <v>454</v>
      </c>
      <c r="R15" s="49"/>
      <c r="S15" s="49"/>
      <c r="T15" s="49"/>
      <c r="U15" s="49"/>
      <c r="V15" s="49"/>
      <c r="W15" s="49"/>
      <c r="X15" s="49"/>
      <c r="Y15" s="49"/>
      <c r="Z15" s="49"/>
      <c r="AA15" s="49"/>
      <c r="AB15" s="49"/>
      <c r="AE15" s="41" t="s">
        <v>544</v>
      </c>
      <c r="AF15" s="49" t="s">
        <v>456</v>
      </c>
      <c r="AG15" s="49"/>
      <c r="AH15" s="49"/>
      <c r="AI15" s="49"/>
      <c r="AJ15" s="49"/>
      <c r="AK15" s="49"/>
      <c r="AL15" s="49"/>
      <c r="AM15" s="49"/>
      <c r="AN15" s="49"/>
      <c r="AO15" s="49"/>
      <c r="AP15" s="49"/>
      <c r="AQ15" s="49"/>
      <c r="AT15" s="41" t="s">
        <v>544</v>
      </c>
      <c r="AU15" s="49" t="s">
        <v>459</v>
      </c>
    </row>
    <row r="16" spans="1:47" x14ac:dyDescent="0.2">
      <c r="A16" s="41" t="s">
        <v>119</v>
      </c>
      <c r="B16" s="49" t="s">
        <v>452</v>
      </c>
      <c r="C16" s="49"/>
      <c r="D16" s="49"/>
      <c r="E16" s="49"/>
      <c r="F16" s="49"/>
      <c r="G16" s="49"/>
      <c r="H16" s="49"/>
      <c r="I16" s="49"/>
      <c r="J16" s="49"/>
      <c r="K16" s="49"/>
      <c r="L16" s="49"/>
      <c r="M16" s="49"/>
      <c r="P16" s="41" t="s">
        <v>119</v>
      </c>
      <c r="Q16" s="49" t="s">
        <v>452</v>
      </c>
      <c r="R16" s="49"/>
      <c r="S16" s="49"/>
      <c r="T16" s="49"/>
      <c r="U16" s="49"/>
      <c r="V16" s="49"/>
      <c r="W16" s="49"/>
      <c r="X16" s="49"/>
      <c r="Y16" s="49"/>
      <c r="Z16" s="49"/>
      <c r="AA16" s="49"/>
      <c r="AB16" s="49"/>
      <c r="AE16" s="41" t="s">
        <v>119</v>
      </c>
      <c r="AF16" s="49" t="s">
        <v>452</v>
      </c>
      <c r="AG16" s="49"/>
      <c r="AH16" s="49"/>
      <c r="AI16" s="49"/>
      <c r="AJ16" s="49"/>
      <c r="AK16" s="49"/>
      <c r="AL16" s="49"/>
      <c r="AM16" s="49"/>
      <c r="AN16" s="49"/>
      <c r="AO16" s="49"/>
      <c r="AP16" s="49"/>
      <c r="AQ16" s="49"/>
      <c r="AT16" s="41" t="s">
        <v>119</v>
      </c>
      <c r="AU16" s="49" t="s">
        <v>452</v>
      </c>
    </row>
    <row r="17" spans="1:92" x14ac:dyDescent="0.2">
      <c r="A17" s="42" t="s">
        <v>545</v>
      </c>
      <c r="B17" s="49"/>
      <c r="C17" s="49"/>
      <c r="D17" s="49"/>
      <c r="E17" s="49"/>
      <c r="F17" s="49"/>
      <c r="G17" s="49"/>
      <c r="H17" s="49"/>
      <c r="I17" s="49"/>
      <c r="J17" s="49"/>
      <c r="K17" s="49"/>
      <c r="L17" s="49"/>
      <c r="M17" s="49"/>
      <c r="P17" s="42" t="s">
        <v>545</v>
      </c>
      <c r="Q17" s="49"/>
      <c r="R17" s="49"/>
      <c r="S17" s="49"/>
      <c r="T17" s="49"/>
      <c r="U17" s="49"/>
      <c r="V17" s="49"/>
      <c r="W17" s="49"/>
      <c r="X17" s="49"/>
      <c r="Y17" s="49"/>
      <c r="Z17" s="49"/>
      <c r="AA17" s="49"/>
      <c r="AB17" s="49"/>
      <c r="AE17" s="42" t="s">
        <v>545</v>
      </c>
      <c r="AF17" s="49"/>
      <c r="AG17" s="49"/>
      <c r="AH17" s="49"/>
      <c r="AI17" s="49"/>
      <c r="AJ17" s="49"/>
      <c r="AK17" s="49"/>
      <c r="AL17" s="49"/>
      <c r="AM17" s="49"/>
      <c r="AN17" s="49"/>
      <c r="AO17" s="49"/>
      <c r="AP17" s="49"/>
      <c r="AQ17" s="49"/>
      <c r="AT17" s="42" t="s">
        <v>545</v>
      </c>
      <c r="AU17" s="49"/>
    </row>
    <row r="18" spans="1:92" x14ac:dyDescent="0.2">
      <c r="A18" s="41" t="s">
        <v>121</v>
      </c>
      <c r="B18" s="50">
        <v>45184</v>
      </c>
      <c r="C18" s="50"/>
      <c r="D18" s="50"/>
      <c r="E18" s="50"/>
      <c r="F18" s="50"/>
      <c r="G18" s="50"/>
      <c r="H18" s="50"/>
      <c r="I18" s="50"/>
      <c r="J18" s="50"/>
      <c r="K18" s="50"/>
      <c r="L18" s="50"/>
      <c r="M18" s="50"/>
      <c r="P18" s="41" t="s">
        <v>121</v>
      </c>
      <c r="Q18" s="50">
        <v>45184</v>
      </c>
      <c r="R18" s="50"/>
      <c r="S18" s="50"/>
      <c r="T18" s="50"/>
      <c r="U18" s="50"/>
      <c r="V18" s="50"/>
      <c r="W18" s="50"/>
      <c r="X18" s="50"/>
      <c r="Y18" s="50"/>
      <c r="Z18" s="50"/>
      <c r="AA18" s="50"/>
      <c r="AB18" s="50"/>
      <c r="AE18" s="41" t="s">
        <v>121</v>
      </c>
      <c r="AF18" s="50">
        <v>45184</v>
      </c>
      <c r="AG18" s="50"/>
      <c r="AH18" s="50"/>
      <c r="AI18" s="50"/>
      <c r="AJ18" s="50"/>
      <c r="AK18" s="50"/>
      <c r="AL18" s="50"/>
      <c r="AM18" s="50"/>
      <c r="AN18" s="50"/>
      <c r="AO18" s="50"/>
      <c r="AP18" s="50"/>
      <c r="AQ18" s="50"/>
      <c r="AT18" s="41" t="s">
        <v>121</v>
      </c>
      <c r="AU18" s="50">
        <v>45184</v>
      </c>
      <c r="CN18" s="31"/>
    </row>
    <row r="19" spans="1:92" x14ac:dyDescent="0.2">
      <c r="A19" s="41" t="s">
        <v>122</v>
      </c>
      <c r="B19" s="49"/>
      <c r="C19" s="49"/>
      <c r="D19" s="49"/>
      <c r="E19" s="49"/>
      <c r="F19" s="49"/>
      <c r="G19" s="49"/>
      <c r="H19" s="49"/>
      <c r="I19" s="49"/>
      <c r="J19" s="49"/>
      <c r="K19" s="49"/>
      <c r="L19" s="49"/>
      <c r="M19" s="49"/>
      <c r="P19" s="41" t="s">
        <v>122</v>
      </c>
      <c r="Q19" s="49"/>
      <c r="R19" s="49"/>
      <c r="S19" s="49"/>
      <c r="T19" s="49"/>
      <c r="U19" s="49"/>
      <c r="V19" s="49"/>
      <c r="W19" s="49"/>
      <c r="X19" s="49"/>
      <c r="Y19" s="49"/>
      <c r="Z19" s="49"/>
      <c r="AA19" s="49"/>
      <c r="AB19" s="49"/>
      <c r="AE19" s="41" t="s">
        <v>122</v>
      </c>
      <c r="AF19" s="49"/>
      <c r="AG19" s="49"/>
      <c r="AH19" s="49"/>
      <c r="AI19" s="49"/>
      <c r="AJ19" s="49"/>
      <c r="AK19" s="49"/>
      <c r="AL19" s="49"/>
      <c r="AM19" s="49"/>
      <c r="AN19" s="49"/>
      <c r="AO19" s="49"/>
      <c r="AP19" s="49"/>
      <c r="AQ19" s="49"/>
      <c r="AT19" s="41" t="s">
        <v>122</v>
      </c>
      <c r="AU19" s="49"/>
    </row>
    <row r="20" spans="1:92" x14ac:dyDescent="0.2">
      <c r="A20" s="41" t="s">
        <v>123</v>
      </c>
      <c r="B20" s="49" t="s">
        <v>132</v>
      </c>
      <c r="C20" s="49"/>
      <c r="D20" s="49"/>
      <c r="E20" s="49"/>
      <c r="F20" s="49"/>
      <c r="G20" s="49"/>
      <c r="H20" s="49"/>
      <c r="I20" s="49"/>
      <c r="J20" s="49"/>
      <c r="K20" s="49"/>
      <c r="L20" s="49"/>
      <c r="M20" s="49"/>
      <c r="P20" s="41" t="s">
        <v>123</v>
      </c>
      <c r="Q20" s="49" t="s">
        <v>132</v>
      </c>
      <c r="R20" s="49"/>
      <c r="S20" s="49"/>
      <c r="T20" s="49"/>
      <c r="U20" s="49"/>
      <c r="V20" s="49"/>
      <c r="W20" s="49"/>
      <c r="X20" s="49"/>
      <c r="Y20" s="49"/>
      <c r="Z20" s="49"/>
      <c r="AA20" s="49"/>
      <c r="AB20" s="49"/>
      <c r="AE20" s="41" t="s">
        <v>123</v>
      </c>
      <c r="AF20" s="49" t="s">
        <v>132</v>
      </c>
      <c r="AG20" s="49"/>
      <c r="AH20" s="49"/>
      <c r="AI20" s="49"/>
      <c r="AJ20" s="49"/>
      <c r="AK20" s="49"/>
      <c r="AL20" s="49"/>
      <c r="AM20" s="49"/>
      <c r="AN20" s="49"/>
      <c r="AO20" s="49"/>
      <c r="AP20" s="49"/>
      <c r="AQ20" s="49"/>
      <c r="AT20" s="41" t="s">
        <v>123</v>
      </c>
      <c r="AU20" s="49" t="s">
        <v>132</v>
      </c>
    </row>
    <row r="21" spans="1:92" x14ac:dyDescent="0.2">
      <c r="A21" s="41" t="s">
        <v>546</v>
      </c>
      <c r="B21" s="49" t="s">
        <v>46</v>
      </c>
      <c r="C21" s="49"/>
      <c r="D21" s="49"/>
      <c r="E21" s="49"/>
      <c r="F21" s="49"/>
      <c r="G21" s="49"/>
      <c r="H21" s="49"/>
      <c r="I21" s="49"/>
      <c r="J21" s="49"/>
      <c r="K21" s="49"/>
      <c r="L21" s="49"/>
      <c r="M21" s="49"/>
      <c r="P21" s="41" t="s">
        <v>546</v>
      </c>
      <c r="Q21" s="49" t="s">
        <v>46</v>
      </c>
      <c r="R21" s="49"/>
      <c r="S21" s="49"/>
      <c r="T21" s="49"/>
      <c r="U21" s="49"/>
      <c r="V21" s="49"/>
      <c r="W21" s="49"/>
      <c r="X21" s="49"/>
      <c r="Y21" s="49"/>
      <c r="Z21" s="49"/>
      <c r="AA21" s="49"/>
      <c r="AB21" s="49"/>
      <c r="AE21" s="41" t="s">
        <v>546</v>
      </c>
      <c r="AF21" s="49" t="s">
        <v>46</v>
      </c>
      <c r="AG21" s="49"/>
      <c r="AH21" s="49"/>
      <c r="AI21" s="49"/>
      <c r="AJ21" s="49"/>
      <c r="AK21" s="49"/>
      <c r="AL21" s="49"/>
      <c r="AM21" s="49"/>
      <c r="AN21" s="49"/>
      <c r="AO21" s="49"/>
      <c r="AP21" s="49"/>
      <c r="AQ21" s="49"/>
      <c r="AT21" s="41" t="s">
        <v>546</v>
      </c>
      <c r="AU21" s="49" t="s">
        <v>46</v>
      </c>
    </row>
    <row r="23" spans="1:92" x14ac:dyDescent="0.2">
      <c r="A23" s="23" t="str">
        <f>HYPERLINK("#'Factor List'!A1", "Back to Factor List")</f>
        <v>Back to Factor List</v>
      </c>
      <c r="B23" s="23" t="str">
        <f>HYPERLINK("#'Assumptions'!A1", "Assumptions")</f>
        <v>Assumptions</v>
      </c>
    </row>
    <row r="26" spans="1:92" s="55" customFormat="1" ht="38.25" x14ac:dyDescent="0.2">
      <c r="A26" s="54" t="s">
        <v>702</v>
      </c>
      <c r="B26" s="54">
        <v>0</v>
      </c>
      <c r="C26" s="54">
        <v>1</v>
      </c>
      <c r="D26" s="54">
        <v>2</v>
      </c>
      <c r="E26" s="54">
        <v>3</v>
      </c>
      <c r="F26" s="54">
        <v>4</v>
      </c>
      <c r="G26" s="54">
        <v>5</v>
      </c>
      <c r="H26" s="54">
        <v>6</v>
      </c>
      <c r="I26" s="54">
        <v>7</v>
      </c>
      <c r="J26" s="54">
        <v>8</v>
      </c>
      <c r="K26" s="54">
        <v>9</v>
      </c>
      <c r="L26" s="54">
        <v>10</v>
      </c>
      <c r="M26" s="54">
        <v>11</v>
      </c>
      <c r="P26" s="54" t="s">
        <v>702</v>
      </c>
      <c r="Q26" s="54">
        <v>0</v>
      </c>
      <c r="R26" s="54">
        <v>1</v>
      </c>
      <c r="S26" s="54">
        <v>2</v>
      </c>
      <c r="T26" s="54">
        <v>3</v>
      </c>
      <c r="U26" s="54">
        <v>4</v>
      </c>
      <c r="V26" s="54">
        <v>5</v>
      </c>
      <c r="W26" s="54">
        <v>6</v>
      </c>
      <c r="X26" s="54">
        <v>7</v>
      </c>
      <c r="Y26" s="54">
        <v>8</v>
      </c>
      <c r="Z26" s="54">
        <v>9</v>
      </c>
      <c r="AA26" s="54">
        <v>10</v>
      </c>
      <c r="AB26" s="54">
        <v>11</v>
      </c>
      <c r="AE26" s="54" t="s">
        <v>702</v>
      </c>
      <c r="AF26" s="54">
        <v>0</v>
      </c>
      <c r="AG26" s="54">
        <v>1</v>
      </c>
      <c r="AH26" s="54">
        <v>2</v>
      </c>
      <c r="AI26" s="54">
        <v>3</v>
      </c>
      <c r="AJ26" s="54">
        <v>4</v>
      </c>
      <c r="AK26" s="54">
        <v>5</v>
      </c>
      <c r="AL26" s="54">
        <v>6</v>
      </c>
      <c r="AM26" s="54">
        <v>7</v>
      </c>
      <c r="AN26" s="54">
        <v>8</v>
      </c>
      <c r="AO26" s="54">
        <v>9</v>
      </c>
      <c r="AP26" s="54">
        <v>10</v>
      </c>
      <c r="AQ26" s="54">
        <v>11</v>
      </c>
      <c r="AT26" s="54" t="s">
        <v>174</v>
      </c>
      <c r="AU26" s="54" t="s">
        <v>703</v>
      </c>
    </row>
    <row r="27" spans="1:92" x14ac:dyDescent="0.2">
      <c r="A27" s="44">
        <v>20</v>
      </c>
      <c r="B27" s="48">
        <v>1.0999999999999999E-2</v>
      </c>
      <c r="C27" s="48">
        <v>1.0999999999999999E-2</v>
      </c>
      <c r="D27" s="48">
        <v>1.0999999999999999E-2</v>
      </c>
      <c r="E27" s="48">
        <v>1.0999999999999999E-2</v>
      </c>
      <c r="F27" s="48">
        <v>1.0999999999999999E-2</v>
      </c>
      <c r="G27" s="48">
        <v>1.0999999999999999E-2</v>
      </c>
      <c r="H27" s="48">
        <v>1.0999999999999999E-2</v>
      </c>
      <c r="I27" s="48">
        <v>1.0999999999999999E-2</v>
      </c>
      <c r="J27" s="48">
        <v>1.0999999999999999E-2</v>
      </c>
      <c r="K27" s="48">
        <v>1.0999999999999999E-2</v>
      </c>
      <c r="L27" s="48">
        <v>1.0999999999999999E-2</v>
      </c>
      <c r="M27" s="48">
        <v>1.0999999999999999E-2</v>
      </c>
      <c r="P27" s="44">
        <v>20</v>
      </c>
      <c r="Q27" s="48">
        <v>1.0999999999999999E-2</v>
      </c>
      <c r="R27" s="48">
        <v>0.01</v>
      </c>
      <c r="S27" s="48">
        <v>0.01</v>
      </c>
      <c r="T27" s="48">
        <v>0.01</v>
      </c>
      <c r="U27" s="48">
        <v>0.01</v>
      </c>
      <c r="V27" s="48">
        <v>0.01</v>
      </c>
      <c r="W27" s="48">
        <v>0.01</v>
      </c>
      <c r="X27" s="48">
        <v>0.01</v>
      </c>
      <c r="Y27" s="48">
        <v>0.01</v>
      </c>
      <c r="Z27" s="48">
        <v>0.01</v>
      </c>
      <c r="AA27" s="48">
        <v>0.01</v>
      </c>
      <c r="AB27" s="48">
        <v>0.01</v>
      </c>
      <c r="AE27" s="44">
        <v>20</v>
      </c>
      <c r="AF27" s="48">
        <v>0.01</v>
      </c>
      <c r="AG27" s="48">
        <v>0.01</v>
      </c>
      <c r="AH27" s="48">
        <v>0.01</v>
      </c>
      <c r="AI27" s="48">
        <v>0.01</v>
      </c>
      <c r="AJ27" s="48">
        <v>0.01</v>
      </c>
      <c r="AK27" s="48">
        <v>0.01</v>
      </c>
      <c r="AL27" s="48">
        <v>0.01</v>
      </c>
      <c r="AM27" s="48">
        <v>0.01</v>
      </c>
      <c r="AN27" s="48">
        <v>0.01</v>
      </c>
      <c r="AO27" s="48">
        <v>0.01</v>
      </c>
      <c r="AP27" s="48">
        <v>0.01</v>
      </c>
      <c r="AQ27" s="48">
        <v>0.01</v>
      </c>
      <c r="AT27" s="44">
        <v>16</v>
      </c>
      <c r="AU27" s="48">
        <v>8.9999999999999993E-3</v>
      </c>
    </row>
    <row r="28" spans="1:92" x14ac:dyDescent="0.2">
      <c r="A28" s="44">
        <v>21</v>
      </c>
      <c r="B28" s="48">
        <v>1.0999999999999999E-2</v>
      </c>
      <c r="C28" s="48">
        <v>1.0999999999999999E-2</v>
      </c>
      <c r="D28" s="48">
        <v>1.0999999999999999E-2</v>
      </c>
      <c r="E28" s="48">
        <v>1.0999999999999999E-2</v>
      </c>
      <c r="F28" s="48">
        <v>1.0999999999999999E-2</v>
      </c>
      <c r="G28" s="48">
        <v>1.0999999999999999E-2</v>
      </c>
      <c r="H28" s="48">
        <v>1.0999999999999999E-2</v>
      </c>
      <c r="I28" s="48">
        <v>1.0999999999999999E-2</v>
      </c>
      <c r="J28" s="48">
        <v>1.0999999999999999E-2</v>
      </c>
      <c r="K28" s="48">
        <v>1.0999999999999999E-2</v>
      </c>
      <c r="L28" s="48">
        <v>1.0999999999999999E-2</v>
      </c>
      <c r="M28" s="48">
        <v>1.0999999999999999E-2</v>
      </c>
      <c r="P28" s="44">
        <v>21</v>
      </c>
      <c r="Q28" s="48">
        <v>1.0999999999999999E-2</v>
      </c>
      <c r="R28" s="48">
        <v>1.0999999999999999E-2</v>
      </c>
      <c r="S28" s="48">
        <v>1.0999999999999999E-2</v>
      </c>
      <c r="T28" s="48">
        <v>1.0999999999999999E-2</v>
      </c>
      <c r="U28" s="48">
        <v>1.0999999999999999E-2</v>
      </c>
      <c r="V28" s="48">
        <v>1.0999999999999999E-2</v>
      </c>
      <c r="W28" s="48">
        <v>1.0999999999999999E-2</v>
      </c>
      <c r="X28" s="48">
        <v>1.0999999999999999E-2</v>
      </c>
      <c r="Y28" s="48">
        <v>1.0999999999999999E-2</v>
      </c>
      <c r="Z28" s="48">
        <v>1.0999999999999999E-2</v>
      </c>
      <c r="AA28" s="48">
        <v>0.01</v>
      </c>
      <c r="AB28" s="48">
        <v>0.01</v>
      </c>
      <c r="AE28" s="44">
        <v>21</v>
      </c>
      <c r="AF28" s="48">
        <v>0.01</v>
      </c>
      <c r="AG28" s="48">
        <v>0.01</v>
      </c>
      <c r="AH28" s="48">
        <v>0.01</v>
      </c>
      <c r="AI28" s="48">
        <v>0.01</v>
      </c>
      <c r="AJ28" s="48">
        <v>0.01</v>
      </c>
      <c r="AK28" s="48">
        <v>0.01</v>
      </c>
      <c r="AL28" s="48">
        <v>0.01</v>
      </c>
      <c r="AM28" s="48">
        <v>0.01</v>
      </c>
      <c r="AN28" s="48">
        <v>0.01</v>
      </c>
      <c r="AO28" s="48">
        <v>0.01</v>
      </c>
      <c r="AP28" s="48">
        <v>0.01</v>
      </c>
      <c r="AQ28" s="48">
        <v>0.01</v>
      </c>
      <c r="AT28" s="44">
        <v>17</v>
      </c>
      <c r="AU28" s="48">
        <v>0.01</v>
      </c>
    </row>
    <row r="29" spans="1:92" x14ac:dyDescent="0.2">
      <c r="A29" s="44">
        <v>22</v>
      </c>
      <c r="B29" s="48">
        <v>1.0999999999999999E-2</v>
      </c>
      <c r="C29" s="48">
        <v>1.0999999999999999E-2</v>
      </c>
      <c r="D29" s="48">
        <v>1.0999999999999999E-2</v>
      </c>
      <c r="E29" s="48">
        <v>1.0999999999999999E-2</v>
      </c>
      <c r="F29" s="48">
        <v>1.0999999999999999E-2</v>
      </c>
      <c r="G29" s="48">
        <v>1.0999999999999999E-2</v>
      </c>
      <c r="H29" s="48">
        <v>1.0999999999999999E-2</v>
      </c>
      <c r="I29" s="48">
        <v>1.0999999999999999E-2</v>
      </c>
      <c r="J29" s="48">
        <v>1.0999999999999999E-2</v>
      </c>
      <c r="K29" s="48">
        <v>1.0999999999999999E-2</v>
      </c>
      <c r="L29" s="48">
        <v>1.0999999999999999E-2</v>
      </c>
      <c r="M29" s="48">
        <v>1.0999999999999999E-2</v>
      </c>
      <c r="P29" s="44">
        <v>22</v>
      </c>
      <c r="Q29" s="48">
        <v>1.0999999999999999E-2</v>
      </c>
      <c r="R29" s="48">
        <v>1.0999999999999999E-2</v>
      </c>
      <c r="S29" s="48">
        <v>1.0999999999999999E-2</v>
      </c>
      <c r="T29" s="48">
        <v>1.0999999999999999E-2</v>
      </c>
      <c r="U29" s="48">
        <v>1.0999999999999999E-2</v>
      </c>
      <c r="V29" s="48">
        <v>1.0999999999999999E-2</v>
      </c>
      <c r="W29" s="48">
        <v>1.0999999999999999E-2</v>
      </c>
      <c r="X29" s="48">
        <v>1.0999999999999999E-2</v>
      </c>
      <c r="Y29" s="48">
        <v>1.0999999999999999E-2</v>
      </c>
      <c r="Z29" s="48">
        <v>1.0999999999999999E-2</v>
      </c>
      <c r="AA29" s="48">
        <v>1.0999999999999999E-2</v>
      </c>
      <c r="AB29" s="48">
        <v>1.0999999999999999E-2</v>
      </c>
      <c r="AE29" s="44">
        <v>22</v>
      </c>
      <c r="AF29" s="48">
        <v>1.0999999999999999E-2</v>
      </c>
      <c r="AG29" s="48">
        <v>1.0999999999999999E-2</v>
      </c>
      <c r="AH29" s="48">
        <v>1.0999999999999999E-2</v>
      </c>
      <c r="AI29" s="48">
        <v>1.0999999999999999E-2</v>
      </c>
      <c r="AJ29" s="48">
        <v>1.0999999999999999E-2</v>
      </c>
      <c r="AK29" s="48">
        <v>1.0999999999999999E-2</v>
      </c>
      <c r="AL29" s="48">
        <v>1.0999999999999999E-2</v>
      </c>
      <c r="AM29" s="48">
        <v>0.01</v>
      </c>
      <c r="AN29" s="48">
        <v>0.01</v>
      </c>
      <c r="AO29" s="48">
        <v>0.01</v>
      </c>
      <c r="AP29" s="48">
        <v>0.01</v>
      </c>
      <c r="AQ29" s="48">
        <v>0.01</v>
      </c>
      <c r="AT29" s="44">
        <v>18</v>
      </c>
      <c r="AU29" s="48">
        <v>0.01</v>
      </c>
    </row>
    <row r="30" spans="1:92" x14ac:dyDescent="0.2">
      <c r="A30" s="44">
        <v>23</v>
      </c>
      <c r="B30" s="48">
        <v>1.0999999999999999E-2</v>
      </c>
      <c r="C30" s="48">
        <v>1.0999999999999999E-2</v>
      </c>
      <c r="D30" s="48">
        <v>1.0999999999999999E-2</v>
      </c>
      <c r="E30" s="48">
        <v>1.0999999999999999E-2</v>
      </c>
      <c r="F30" s="48">
        <v>1.0999999999999999E-2</v>
      </c>
      <c r="G30" s="48">
        <v>1.0999999999999999E-2</v>
      </c>
      <c r="H30" s="48">
        <v>1.0999999999999999E-2</v>
      </c>
      <c r="I30" s="48">
        <v>1.0999999999999999E-2</v>
      </c>
      <c r="J30" s="48">
        <v>1.0999999999999999E-2</v>
      </c>
      <c r="K30" s="48">
        <v>1.0999999999999999E-2</v>
      </c>
      <c r="L30" s="48">
        <v>1.0999999999999999E-2</v>
      </c>
      <c r="M30" s="48">
        <v>1.0999999999999999E-2</v>
      </c>
      <c r="P30" s="44">
        <v>23</v>
      </c>
      <c r="Q30" s="48">
        <v>1.0999999999999999E-2</v>
      </c>
      <c r="R30" s="48">
        <v>1.0999999999999999E-2</v>
      </c>
      <c r="S30" s="48">
        <v>1.0999999999999999E-2</v>
      </c>
      <c r="T30" s="48">
        <v>1.0999999999999999E-2</v>
      </c>
      <c r="U30" s="48">
        <v>1.0999999999999999E-2</v>
      </c>
      <c r="V30" s="48">
        <v>1.0999999999999999E-2</v>
      </c>
      <c r="W30" s="48">
        <v>1.0999999999999999E-2</v>
      </c>
      <c r="X30" s="48">
        <v>1.0999999999999999E-2</v>
      </c>
      <c r="Y30" s="48">
        <v>1.0999999999999999E-2</v>
      </c>
      <c r="Z30" s="48">
        <v>1.0999999999999999E-2</v>
      </c>
      <c r="AA30" s="48">
        <v>1.0999999999999999E-2</v>
      </c>
      <c r="AB30" s="48">
        <v>1.0999999999999999E-2</v>
      </c>
      <c r="AE30" s="44">
        <v>23</v>
      </c>
      <c r="AF30" s="48">
        <v>1.0999999999999999E-2</v>
      </c>
      <c r="AG30" s="48">
        <v>1.0999999999999999E-2</v>
      </c>
      <c r="AH30" s="48">
        <v>1.0999999999999999E-2</v>
      </c>
      <c r="AI30" s="48">
        <v>1.0999999999999999E-2</v>
      </c>
      <c r="AJ30" s="48">
        <v>1.0999999999999999E-2</v>
      </c>
      <c r="AK30" s="48">
        <v>1.0999999999999999E-2</v>
      </c>
      <c r="AL30" s="48">
        <v>1.0999999999999999E-2</v>
      </c>
      <c r="AM30" s="48">
        <v>1.0999999999999999E-2</v>
      </c>
      <c r="AN30" s="48">
        <v>1.0999999999999999E-2</v>
      </c>
      <c r="AO30" s="48">
        <v>1.0999999999999999E-2</v>
      </c>
      <c r="AP30" s="48">
        <v>1.0999999999999999E-2</v>
      </c>
      <c r="AQ30" s="48">
        <v>1.0999999999999999E-2</v>
      </c>
      <c r="AT30" s="44">
        <v>19</v>
      </c>
      <c r="AU30" s="48">
        <v>0.01</v>
      </c>
    </row>
    <row r="31" spans="1:92" x14ac:dyDescent="0.2">
      <c r="A31" s="44">
        <v>24</v>
      </c>
      <c r="B31" s="48">
        <v>1.0999999999999999E-2</v>
      </c>
      <c r="C31" s="48">
        <v>1.0999999999999999E-2</v>
      </c>
      <c r="D31" s="48">
        <v>1.0999999999999999E-2</v>
      </c>
      <c r="E31" s="48">
        <v>1.0999999999999999E-2</v>
      </c>
      <c r="F31" s="48">
        <v>1.0999999999999999E-2</v>
      </c>
      <c r="G31" s="48">
        <v>1.0999999999999999E-2</v>
      </c>
      <c r="H31" s="48">
        <v>1.0999999999999999E-2</v>
      </c>
      <c r="I31" s="48">
        <v>1.0999999999999999E-2</v>
      </c>
      <c r="J31" s="48">
        <v>1.0999999999999999E-2</v>
      </c>
      <c r="K31" s="48">
        <v>1.0999999999999999E-2</v>
      </c>
      <c r="L31" s="48">
        <v>1.0999999999999999E-2</v>
      </c>
      <c r="M31" s="48">
        <v>1.0999999999999999E-2</v>
      </c>
      <c r="P31" s="44">
        <v>24</v>
      </c>
      <c r="Q31" s="48">
        <v>1.0999999999999999E-2</v>
      </c>
      <c r="R31" s="48">
        <v>1.0999999999999999E-2</v>
      </c>
      <c r="S31" s="48">
        <v>1.0999999999999999E-2</v>
      </c>
      <c r="T31" s="48">
        <v>1.0999999999999999E-2</v>
      </c>
      <c r="U31" s="48">
        <v>1.0999999999999999E-2</v>
      </c>
      <c r="V31" s="48">
        <v>1.0999999999999999E-2</v>
      </c>
      <c r="W31" s="48">
        <v>1.0999999999999999E-2</v>
      </c>
      <c r="X31" s="48">
        <v>1.0999999999999999E-2</v>
      </c>
      <c r="Y31" s="48">
        <v>1.0999999999999999E-2</v>
      </c>
      <c r="Z31" s="48">
        <v>1.0999999999999999E-2</v>
      </c>
      <c r="AA31" s="48">
        <v>1.0999999999999999E-2</v>
      </c>
      <c r="AB31" s="48">
        <v>1.0999999999999999E-2</v>
      </c>
      <c r="AE31" s="44">
        <v>24</v>
      </c>
      <c r="AF31" s="48">
        <v>1.0999999999999999E-2</v>
      </c>
      <c r="AG31" s="48">
        <v>1.0999999999999999E-2</v>
      </c>
      <c r="AH31" s="48">
        <v>1.0999999999999999E-2</v>
      </c>
      <c r="AI31" s="48">
        <v>1.0999999999999999E-2</v>
      </c>
      <c r="AJ31" s="48">
        <v>1.0999999999999999E-2</v>
      </c>
      <c r="AK31" s="48">
        <v>1.0999999999999999E-2</v>
      </c>
      <c r="AL31" s="48">
        <v>1.0999999999999999E-2</v>
      </c>
      <c r="AM31" s="48">
        <v>1.0999999999999999E-2</v>
      </c>
      <c r="AN31" s="48">
        <v>1.0999999999999999E-2</v>
      </c>
      <c r="AO31" s="48">
        <v>1.0999999999999999E-2</v>
      </c>
      <c r="AP31" s="48">
        <v>1.0999999999999999E-2</v>
      </c>
      <c r="AQ31" s="48">
        <v>1.0999999999999999E-2</v>
      </c>
      <c r="AT31" s="44">
        <v>20</v>
      </c>
      <c r="AU31" s="48">
        <v>0.01</v>
      </c>
    </row>
    <row r="32" spans="1:92" x14ac:dyDescent="0.2">
      <c r="A32" s="44">
        <v>25</v>
      </c>
      <c r="B32" s="48">
        <v>1.2E-2</v>
      </c>
      <c r="C32" s="48">
        <v>1.2E-2</v>
      </c>
      <c r="D32" s="48">
        <v>1.2E-2</v>
      </c>
      <c r="E32" s="48">
        <v>1.2E-2</v>
      </c>
      <c r="F32" s="48">
        <v>1.2E-2</v>
      </c>
      <c r="G32" s="48">
        <v>1.2E-2</v>
      </c>
      <c r="H32" s="48">
        <v>1.2E-2</v>
      </c>
      <c r="I32" s="48">
        <v>1.2E-2</v>
      </c>
      <c r="J32" s="48">
        <v>1.0999999999999999E-2</v>
      </c>
      <c r="K32" s="48">
        <v>1.0999999999999999E-2</v>
      </c>
      <c r="L32" s="48">
        <v>1.0999999999999999E-2</v>
      </c>
      <c r="M32" s="48">
        <v>1.0999999999999999E-2</v>
      </c>
      <c r="P32" s="44">
        <v>25</v>
      </c>
      <c r="Q32" s="48">
        <v>1.0999999999999999E-2</v>
      </c>
      <c r="R32" s="48">
        <v>1.0999999999999999E-2</v>
      </c>
      <c r="S32" s="48">
        <v>1.0999999999999999E-2</v>
      </c>
      <c r="T32" s="48">
        <v>1.0999999999999999E-2</v>
      </c>
      <c r="U32" s="48">
        <v>1.0999999999999999E-2</v>
      </c>
      <c r="V32" s="48">
        <v>1.0999999999999999E-2</v>
      </c>
      <c r="W32" s="48">
        <v>1.0999999999999999E-2</v>
      </c>
      <c r="X32" s="48">
        <v>1.0999999999999999E-2</v>
      </c>
      <c r="Y32" s="48">
        <v>1.0999999999999999E-2</v>
      </c>
      <c r="Z32" s="48">
        <v>1.0999999999999999E-2</v>
      </c>
      <c r="AA32" s="48">
        <v>1.0999999999999999E-2</v>
      </c>
      <c r="AB32" s="48">
        <v>1.0999999999999999E-2</v>
      </c>
      <c r="AE32" s="44">
        <v>25</v>
      </c>
      <c r="AF32" s="48">
        <v>1.0999999999999999E-2</v>
      </c>
      <c r="AG32" s="48">
        <v>1.0999999999999999E-2</v>
      </c>
      <c r="AH32" s="48">
        <v>1.0999999999999999E-2</v>
      </c>
      <c r="AI32" s="48">
        <v>1.0999999999999999E-2</v>
      </c>
      <c r="AJ32" s="48">
        <v>1.0999999999999999E-2</v>
      </c>
      <c r="AK32" s="48">
        <v>1.0999999999999999E-2</v>
      </c>
      <c r="AL32" s="48">
        <v>1.0999999999999999E-2</v>
      </c>
      <c r="AM32" s="48">
        <v>1.0999999999999999E-2</v>
      </c>
      <c r="AN32" s="48">
        <v>1.0999999999999999E-2</v>
      </c>
      <c r="AO32" s="48">
        <v>1.0999999999999999E-2</v>
      </c>
      <c r="AP32" s="48">
        <v>1.0999999999999999E-2</v>
      </c>
      <c r="AQ32" s="48">
        <v>1.0999999999999999E-2</v>
      </c>
      <c r="AT32" s="44">
        <v>21</v>
      </c>
      <c r="AU32" s="48">
        <v>0.01</v>
      </c>
    </row>
    <row r="33" spans="1:47" x14ac:dyDescent="0.2">
      <c r="A33" s="44">
        <v>26</v>
      </c>
      <c r="B33" s="48">
        <v>1.2E-2</v>
      </c>
      <c r="C33" s="48">
        <v>1.2E-2</v>
      </c>
      <c r="D33" s="48">
        <v>1.2E-2</v>
      </c>
      <c r="E33" s="48">
        <v>1.2E-2</v>
      </c>
      <c r="F33" s="48">
        <v>1.2E-2</v>
      </c>
      <c r="G33" s="48">
        <v>1.2E-2</v>
      </c>
      <c r="H33" s="48">
        <v>1.2E-2</v>
      </c>
      <c r="I33" s="48">
        <v>1.2E-2</v>
      </c>
      <c r="J33" s="48">
        <v>1.2E-2</v>
      </c>
      <c r="K33" s="48">
        <v>1.2E-2</v>
      </c>
      <c r="L33" s="48">
        <v>1.2E-2</v>
      </c>
      <c r="M33" s="48">
        <v>1.2E-2</v>
      </c>
      <c r="P33" s="44">
        <v>26</v>
      </c>
      <c r="Q33" s="48">
        <v>1.2E-2</v>
      </c>
      <c r="R33" s="48">
        <v>1.2E-2</v>
      </c>
      <c r="S33" s="48">
        <v>1.2E-2</v>
      </c>
      <c r="T33" s="48">
        <v>1.2E-2</v>
      </c>
      <c r="U33" s="48">
        <v>1.2E-2</v>
      </c>
      <c r="V33" s="48">
        <v>1.2E-2</v>
      </c>
      <c r="W33" s="48">
        <v>1.0999999999999999E-2</v>
      </c>
      <c r="X33" s="48">
        <v>1.0999999999999999E-2</v>
      </c>
      <c r="Y33" s="48">
        <v>1.0999999999999999E-2</v>
      </c>
      <c r="Z33" s="48">
        <v>1.0999999999999999E-2</v>
      </c>
      <c r="AA33" s="48">
        <v>1.0999999999999999E-2</v>
      </c>
      <c r="AB33" s="48">
        <v>1.0999999999999999E-2</v>
      </c>
      <c r="AE33" s="44">
        <v>26</v>
      </c>
      <c r="AF33" s="48">
        <v>1.0999999999999999E-2</v>
      </c>
      <c r="AG33" s="48">
        <v>1.0999999999999999E-2</v>
      </c>
      <c r="AH33" s="48">
        <v>1.0999999999999999E-2</v>
      </c>
      <c r="AI33" s="48">
        <v>1.0999999999999999E-2</v>
      </c>
      <c r="AJ33" s="48">
        <v>1.0999999999999999E-2</v>
      </c>
      <c r="AK33" s="48">
        <v>1.0999999999999999E-2</v>
      </c>
      <c r="AL33" s="48">
        <v>1.0999999999999999E-2</v>
      </c>
      <c r="AM33" s="48">
        <v>1.0999999999999999E-2</v>
      </c>
      <c r="AN33" s="48">
        <v>1.0999999999999999E-2</v>
      </c>
      <c r="AO33" s="48">
        <v>1.0999999999999999E-2</v>
      </c>
      <c r="AP33" s="48">
        <v>1.0999999999999999E-2</v>
      </c>
      <c r="AQ33" s="48">
        <v>1.0999999999999999E-2</v>
      </c>
      <c r="AT33" s="44">
        <v>22</v>
      </c>
      <c r="AU33" s="48">
        <v>0.01</v>
      </c>
    </row>
    <row r="34" spans="1:47" x14ac:dyDescent="0.2">
      <c r="A34" s="44">
        <v>27</v>
      </c>
      <c r="B34" s="48">
        <v>1.2E-2</v>
      </c>
      <c r="C34" s="48">
        <v>1.2E-2</v>
      </c>
      <c r="D34" s="48">
        <v>1.2E-2</v>
      </c>
      <c r="E34" s="48">
        <v>1.2E-2</v>
      </c>
      <c r="F34" s="48">
        <v>1.2E-2</v>
      </c>
      <c r="G34" s="48">
        <v>1.2E-2</v>
      </c>
      <c r="H34" s="48">
        <v>1.2E-2</v>
      </c>
      <c r="I34" s="48">
        <v>1.2E-2</v>
      </c>
      <c r="J34" s="48">
        <v>1.2E-2</v>
      </c>
      <c r="K34" s="48">
        <v>1.2E-2</v>
      </c>
      <c r="L34" s="48">
        <v>1.2E-2</v>
      </c>
      <c r="M34" s="48">
        <v>1.2E-2</v>
      </c>
      <c r="P34" s="44">
        <v>27</v>
      </c>
      <c r="Q34" s="48">
        <v>1.2E-2</v>
      </c>
      <c r="R34" s="48">
        <v>1.2E-2</v>
      </c>
      <c r="S34" s="48">
        <v>1.2E-2</v>
      </c>
      <c r="T34" s="48">
        <v>1.2E-2</v>
      </c>
      <c r="U34" s="48">
        <v>1.2E-2</v>
      </c>
      <c r="V34" s="48">
        <v>1.2E-2</v>
      </c>
      <c r="W34" s="48">
        <v>1.2E-2</v>
      </c>
      <c r="X34" s="48">
        <v>1.2E-2</v>
      </c>
      <c r="Y34" s="48">
        <v>1.2E-2</v>
      </c>
      <c r="Z34" s="48">
        <v>1.2E-2</v>
      </c>
      <c r="AA34" s="48">
        <v>1.2E-2</v>
      </c>
      <c r="AB34" s="48">
        <v>1.2E-2</v>
      </c>
      <c r="AE34" s="44">
        <v>27</v>
      </c>
      <c r="AF34" s="48">
        <v>1.2E-2</v>
      </c>
      <c r="AG34" s="48">
        <v>1.2E-2</v>
      </c>
      <c r="AH34" s="48">
        <v>1.2E-2</v>
      </c>
      <c r="AI34" s="48">
        <v>1.0999999999999999E-2</v>
      </c>
      <c r="AJ34" s="48">
        <v>1.0999999999999999E-2</v>
      </c>
      <c r="AK34" s="48">
        <v>1.0999999999999999E-2</v>
      </c>
      <c r="AL34" s="48">
        <v>1.0999999999999999E-2</v>
      </c>
      <c r="AM34" s="48">
        <v>1.0999999999999999E-2</v>
      </c>
      <c r="AN34" s="48">
        <v>1.0999999999999999E-2</v>
      </c>
      <c r="AO34" s="48">
        <v>1.0999999999999999E-2</v>
      </c>
      <c r="AP34" s="48">
        <v>1.0999999999999999E-2</v>
      </c>
      <c r="AQ34" s="48">
        <v>1.0999999999999999E-2</v>
      </c>
      <c r="AT34" s="44">
        <v>23</v>
      </c>
      <c r="AU34" s="48">
        <v>1.0999999999999999E-2</v>
      </c>
    </row>
    <row r="35" spans="1:47" x14ac:dyDescent="0.2">
      <c r="A35" s="44">
        <v>28</v>
      </c>
      <c r="B35" s="48">
        <v>1.2E-2</v>
      </c>
      <c r="C35" s="48">
        <v>1.2E-2</v>
      </c>
      <c r="D35" s="48">
        <v>1.2E-2</v>
      </c>
      <c r="E35" s="48">
        <v>1.2E-2</v>
      </c>
      <c r="F35" s="48">
        <v>1.2E-2</v>
      </c>
      <c r="G35" s="48">
        <v>1.2E-2</v>
      </c>
      <c r="H35" s="48">
        <v>1.2E-2</v>
      </c>
      <c r="I35" s="48">
        <v>1.2E-2</v>
      </c>
      <c r="J35" s="48">
        <v>1.2E-2</v>
      </c>
      <c r="K35" s="48">
        <v>1.2E-2</v>
      </c>
      <c r="L35" s="48">
        <v>1.2E-2</v>
      </c>
      <c r="M35" s="48">
        <v>1.2E-2</v>
      </c>
      <c r="P35" s="44">
        <v>28</v>
      </c>
      <c r="Q35" s="48">
        <v>1.2E-2</v>
      </c>
      <c r="R35" s="48">
        <v>1.2E-2</v>
      </c>
      <c r="S35" s="48">
        <v>1.2E-2</v>
      </c>
      <c r="T35" s="48">
        <v>1.2E-2</v>
      </c>
      <c r="U35" s="48">
        <v>1.2E-2</v>
      </c>
      <c r="V35" s="48">
        <v>1.2E-2</v>
      </c>
      <c r="W35" s="48">
        <v>1.2E-2</v>
      </c>
      <c r="X35" s="48">
        <v>1.2E-2</v>
      </c>
      <c r="Y35" s="48">
        <v>1.2E-2</v>
      </c>
      <c r="Z35" s="48">
        <v>1.2E-2</v>
      </c>
      <c r="AA35" s="48">
        <v>1.2E-2</v>
      </c>
      <c r="AB35" s="48">
        <v>1.2E-2</v>
      </c>
      <c r="AE35" s="44">
        <v>28</v>
      </c>
      <c r="AF35" s="48">
        <v>1.2E-2</v>
      </c>
      <c r="AG35" s="48">
        <v>1.2E-2</v>
      </c>
      <c r="AH35" s="48">
        <v>1.2E-2</v>
      </c>
      <c r="AI35" s="48">
        <v>1.2E-2</v>
      </c>
      <c r="AJ35" s="48">
        <v>1.2E-2</v>
      </c>
      <c r="AK35" s="48">
        <v>1.2E-2</v>
      </c>
      <c r="AL35" s="48">
        <v>1.2E-2</v>
      </c>
      <c r="AM35" s="48">
        <v>1.2E-2</v>
      </c>
      <c r="AN35" s="48">
        <v>1.2E-2</v>
      </c>
      <c r="AO35" s="48">
        <v>1.2E-2</v>
      </c>
      <c r="AP35" s="48">
        <v>1.2E-2</v>
      </c>
      <c r="AQ35" s="48">
        <v>1.2E-2</v>
      </c>
      <c r="AT35" s="44">
        <v>24</v>
      </c>
      <c r="AU35" s="48">
        <v>1.0999999999999999E-2</v>
      </c>
    </row>
    <row r="36" spans="1:47" x14ac:dyDescent="0.2">
      <c r="A36" s="44">
        <v>29</v>
      </c>
      <c r="B36" s="48">
        <v>1.2E-2</v>
      </c>
      <c r="C36" s="48">
        <v>1.2E-2</v>
      </c>
      <c r="D36" s="48">
        <v>1.2E-2</v>
      </c>
      <c r="E36" s="48">
        <v>1.2E-2</v>
      </c>
      <c r="F36" s="48">
        <v>1.2E-2</v>
      </c>
      <c r="G36" s="48">
        <v>1.2E-2</v>
      </c>
      <c r="H36" s="48">
        <v>1.2E-2</v>
      </c>
      <c r="I36" s="48">
        <v>1.2E-2</v>
      </c>
      <c r="J36" s="48">
        <v>1.2E-2</v>
      </c>
      <c r="K36" s="48">
        <v>1.2E-2</v>
      </c>
      <c r="L36" s="48">
        <v>1.2E-2</v>
      </c>
      <c r="M36" s="48">
        <v>1.2E-2</v>
      </c>
      <c r="P36" s="44">
        <v>29</v>
      </c>
      <c r="Q36" s="48">
        <v>1.2E-2</v>
      </c>
      <c r="R36" s="48">
        <v>1.2E-2</v>
      </c>
      <c r="S36" s="48">
        <v>1.2E-2</v>
      </c>
      <c r="T36" s="48">
        <v>1.2E-2</v>
      </c>
      <c r="U36" s="48">
        <v>1.2E-2</v>
      </c>
      <c r="V36" s="48">
        <v>1.2E-2</v>
      </c>
      <c r="W36" s="48">
        <v>1.2E-2</v>
      </c>
      <c r="X36" s="48">
        <v>1.2E-2</v>
      </c>
      <c r="Y36" s="48">
        <v>1.2E-2</v>
      </c>
      <c r="Z36" s="48">
        <v>1.2E-2</v>
      </c>
      <c r="AA36" s="48">
        <v>1.2E-2</v>
      </c>
      <c r="AB36" s="48">
        <v>1.2E-2</v>
      </c>
      <c r="AE36" s="44">
        <v>29</v>
      </c>
      <c r="AF36" s="48">
        <v>1.2E-2</v>
      </c>
      <c r="AG36" s="48">
        <v>1.2E-2</v>
      </c>
      <c r="AH36" s="48">
        <v>1.2E-2</v>
      </c>
      <c r="AI36" s="48">
        <v>1.2E-2</v>
      </c>
      <c r="AJ36" s="48">
        <v>1.2E-2</v>
      </c>
      <c r="AK36" s="48">
        <v>1.2E-2</v>
      </c>
      <c r="AL36" s="48">
        <v>1.2E-2</v>
      </c>
      <c r="AM36" s="48">
        <v>1.2E-2</v>
      </c>
      <c r="AN36" s="48">
        <v>1.2E-2</v>
      </c>
      <c r="AO36" s="48">
        <v>1.2E-2</v>
      </c>
      <c r="AP36" s="48">
        <v>1.2E-2</v>
      </c>
      <c r="AQ36" s="48">
        <v>1.2E-2</v>
      </c>
      <c r="AT36" s="44">
        <v>25</v>
      </c>
      <c r="AU36" s="48">
        <v>1.0999999999999999E-2</v>
      </c>
    </row>
    <row r="37" spans="1:47" x14ac:dyDescent="0.2">
      <c r="A37" s="44">
        <v>30</v>
      </c>
      <c r="B37" s="48">
        <v>1.2999999999999999E-2</v>
      </c>
      <c r="C37" s="48">
        <v>1.2999999999999999E-2</v>
      </c>
      <c r="D37" s="48">
        <v>1.2999999999999999E-2</v>
      </c>
      <c r="E37" s="48">
        <v>1.2999999999999999E-2</v>
      </c>
      <c r="F37" s="48">
        <v>1.2999999999999999E-2</v>
      </c>
      <c r="G37" s="48">
        <v>1.2999999999999999E-2</v>
      </c>
      <c r="H37" s="48">
        <v>1.2999999999999999E-2</v>
      </c>
      <c r="I37" s="48">
        <v>1.2999999999999999E-2</v>
      </c>
      <c r="J37" s="48">
        <v>1.2E-2</v>
      </c>
      <c r="K37" s="48">
        <v>1.2E-2</v>
      </c>
      <c r="L37" s="48">
        <v>1.2E-2</v>
      </c>
      <c r="M37" s="48">
        <v>1.2E-2</v>
      </c>
      <c r="P37" s="44">
        <v>30</v>
      </c>
      <c r="Q37" s="48">
        <v>1.2E-2</v>
      </c>
      <c r="R37" s="48">
        <v>1.2E-2</v>
      </c>
      <c r="S37" s="48">
        <v>1.2E-2</v>
      </c>
      <c r="T37" s="48">
        <v>1.2E-2</v>
      </c>
      <c r="U37" s="48">
        <v>1.2E-2</v>
      </c>
      <c r="V37" s="48">
        <v>1.2E-2</v>
      </c>
      <c r="W37" s="48">
        <v>1.2E-2</v>
      </c>
      <c r="X37" s="48">
        <v>1.2E-2</v>
      </c>
      <c r="Y37" s="48">
        <v>1.2E-2</v>
      </c>
      <c r="Z37" s="48">
        <v>1.2E-2</v>
      </c>
      <c r="AA37" s="48">
        <v>1.2E-2</v>
      </c>
      <c r="AB37" s="48">
        <v>1.2E-2</v>
      </c>
      <c r="AE37" s="44">
        <v>30</v>
      </c>
      <c r="AF37" s="48">
        <v>1.2E-2</v>
      </c>
      <c r="AG37" s="48">
        <v>1.2E-2</v>
      </c>
      <c r="AH37" s="48">
        <v>1.2E-2</v>
      </c>
      <c r="AI37" s="48">
        <v>1.2E-2</v>
      </c>
      <c r="AJ37" s="48">
        <v>1.2E-2</v>
      </c>
      <c r="AK37" s="48">
        <v>1.2E-2</v>
      </c>
      <c r="AL37" s="48">
        <v>1.2E-2</v>
      </c>
      <c r="AM37" s="48">
        <v>1.2E-2</v>
      </c>
      <c r="AN37" s="48">
        <v>1.2E-2</v>
      </c>
      <c r="AO37" s="48">
        <v>1.2E-2</v>
      </c>
      <c r="AP37" s="48">
        <v>1.2E-2</v>
      </c>
      <c r="AQ37" s="48">
        <v>1.2E-2</v>
      </c>
      <c r="AT37" s="44">
        <v>26</v>
      </c>
      <c r="AU37" s="48">
        <v>1.0999999999999999E-2</v>
      </c>
    </row>
    <row r="38" spans="1:47" x14ac:dyDescent="0.2">
      <c r="A38" s="44">
        <v>31</v>
      </c>
      <c r="B38" s="48">
        <v>1.2999999999999999E-2</v>
      </c>
      <c r="C38" s="48">
        <v>1.2999999999999999E-2</v>
      </c>
      <c r="D38" s="48">
        <v>1.2999999999999999E-2</v>
      </c>
      <c r="E38" s="48">
        <v>1.2999999999999999E-2</v>
      </c>
      <c r="F38" s="48">
        <v>1.2999999999999999E-2</v>
      </c>
      <c r="G38" s="48">
        <v>1.2999999999999999E-2</v>
      </c>
      <c r="H38" s="48">
        <v>1.2999999999999999E-2</v>
      </c>
      <c r="I38" s="48">
        <v>1.2999999999999999E-2</v>
      </c>
      <c r="J38" s="48">
        <v>1.2999999999999999E-2</v>
      </c>
      <c r="K38" s="48">
        <v>1.2999999999999999E-2</v>
      </c>
      <c r="L38" s="48">
        <v>1.2999999999999999E-2</v>
      </c>
      <c r="M38" s="48">
        <v>1.2999999999999999E-2</v>
      </c>
      <c r="P38" s="44">
        <v>31</v>
      </c>
      <c r="Q38" s="48">
        <v>1.2999999999999999E-2</v>
      </c>
      <c r="R38" s="48">
        <v>1.2999999999999999E-2</v>
      </c>
      <c r="S38" s="48">
        <v>1.2999999999999999E-2</v>
      </c>
      <c r="T38" s="48">
        <v>1.2999999999999999E-2</v>
      </c>
      <c r="U38" s="48">
        <v>1.2999999999999999E-2</v>
      </c>
      <c r="V38" s="48">
        <v>1.2E-2</v>
      </c>
      <c r="W38" s="48">
        <v>1.2E-2</v>
      </c>
      <c r="X38" s="48">
        <v>1.2E-2</v>
      </c>
      <c r="Y38" s="48">
        <v>1.2E-2</v>
      </c>
      <c r="Z38" s="48">
        <v>1.2E-2</v>
      </c>
      <c r="AA38" s="48">
        <v>1.2E-2</v>
      </c>
      <c r="AB38" s="48">
        <v>1.2E-2</v>
      </c>
      <c r="AE38" s="44">
        <v>31</v>
      </c>
      <c r="AF38" s="48">
        <v>1.2E-2</v>
      </c>
      <c r="AG38" s="48">
        <v>1.2E-2</v>
      </c>
      <c r="AH38" s="48">
        <v>1.2E-2</v>
      </c>
      <c r="AI38" s="48">
        <v>1.2E-2</v>
      </c>
      <c r="AJ38" s="48">
        <v>1.2E-2</v>
      </c>
      <c r="AK38" s="48">
        <v>1.2E-2</v>
      </c>
      <c r="AL38" s="48">
        <v>1.2E-2</v>
      </c>
      <c r="AM38" s="48">
        <v>1.2E-2</v>
      </c>
      <c r="AN38" s="48">
        <v>1.2E-2</v>
      </c>
      <c r="AO38" s="48">
        <v>1.2E-2</v>
      </c>
      <c r="AP38" s="48">
        <v>1.2E-2</v>
      </c>
      <c r="AQ38" s="48">
        <v>1.2E-2</v>
      </c>
      <c r="AT38" s="44">
        <v>27</v>
      </c>
      <c r="AU38" s="48">
        <v>1.0999999999999999E-2</v>
      </c>
    </row>
    <row r="39" spans="1:47" x14ac:dyDescent="0.2">
      <c r="A39" s="44">
        <v>32</v>
      </c>
      <c r="B39" s="48">
        <v>1.2999999999999999E-2</v>
      </c>
      <c r="C39" s="48">
        <v>1.2999999999999999E-2</v>
      </c>
      <c r="D39" s="48">
        <v>1.2999999999999999E-2</v>
      </c>
      <c r="E39" s="48">
        <v>1.2999999999999999E-2</v>
      </c>
      <c r="F39" s="48">
        <v>1.2999999999999999E-2</v>
      </c>
      <c r="G39" s="48">
        <v>1.2999999999999999E-2</v>
      </c>
      <c r="H39" s="48">
        <v>1.2999999999999999E-2</v>
      </c>
      <c r="I39" s="48">
        <v>1.2999999999999999E-2</v>
      </c>
      <c r="J39" s="48">
        <v>1.2999999999999999E-2</v>
      </c>
      <c r="K39" s="48">
        <v>1.2999999999999999E-2</v>
      </c>
      <c r="L39" s="48">
        <v>1.2999999999999999E-2</v>
      </c>
      <c r="M39" s="48">
        <v>1.2999999999999999E-2</v>
      </c>
      <c r="P39" s="44">
        <v>32</v>
      </c>
      <c r="Q39" s="48">
        <v>1.2999999999999999E-2</v>
      </c>
      <c r="R39" s="48">
        <v>1.2999999999999999E-2</v>
      </c>
      <c r="S39" s="48">
        <v>1.2999999999999999E-2</v>
      </c>
      <c r="T39" s="48">
        <v>1.2999999999999999E-2</v>
      </c>
      <c r="U39" s="48">
        <v>1.2999999999999999E-2</v>
      </c>
      <c r="V39" s="48">
        <v>1.2999999999999999E-2</v>
      </c>
      <c r="W39" s="48">
        <v>1.2999999999999999E-2</v>
      </c>
      <c r="X39" s="48">
        <v>1.2999999999999999E-2</v>
      </c>
      <c r="Y39" s="48">
        <v>1.2999999999999999E-2</v>
      </c>
      <c r="Z39" s="48">
        <v>1.2999999999999999E-2</v>
      </c>
      <c r="AA39" s="48">
        <v>1.2999999999999999E-2</v>
      </c>
      <c r="AB39" s="48">
        <v>1.2999999999999999E-2</v>
      </c>
      <c r="AE39" s="44">
        <v>32</v>
      </c>
      <c r="AF39" s="48">
        <v>1.2999999999999999E-2</v>
      </c>
      <c r="AG39" s="48">
        <v>1.2999999999999999E-2</v>
      </c>
      <c r="AH39" s="48">
        <v>1.2E-2</v>
      </c>
      <c r="AI39" s="48">
        <v>1.2E-2</v>
      </c>
      <c r="AJ39" s="48">
        <v>1.2E-2</v>
      </c>
      <c r="AK39" s="48">
        <v>1.2E-2</v>
      </c>
      <c r="AL39" s="48">
        <v>1.2E-2</v>
      </c>
      <c r="AM39" s="48">
        <v>1.2E-2</v>
      </c>
      <c r="AN39" s="48">
        <v>1.2E-2</v>
      </c>
      <c r="AO39" s="48">
        <v>1.2E-2</v>
      </c>
      <c r="AP39" s="48">
        <v>1.2E-2</v>
      </c>
      <c r="AQ39" s="48">
        <v>1.2E-2</v>
      </c>
      <c r="AT39" s="44">
        <v>28</v>
      </c>
      <c r="AU39" s="48">
        <v>1.0999999999999999E-2</v>
      </c>
    </row>
    <row r="40" spans="1:47" x14ac:dyDescent="0.2">
      <c r="A40" s="44">
        <v>33</v>
      </c>
      <c r="B40" s="48">
        <v>1.2999999999999999E-2</v>
      </c>
      <c r="C40" s="48">
        <v>1.2999999999999999E-2</v>
      </c>
      <c r="D40" s="48">
        <v>1.2999999999999999E-2</v>
      </c>
      <c r="E40" s="48">
        <v>1.2999999999999999E-2</v>
      </c>
      <c r="F40" s="48">
        <v>1.2999999999999999E-2</v>
      </c>
      <c r="G40" s="48">
        <v>1.2999999999999999E-2</v>
      </c>
      <c r="H40" s="48">
        <v>1.2999999999999999E-2</v>
      </c>
      <c r="I40" s="48">
        <v>1.2999999999999999E-2</v>
      </c>
      <c r="J40" s="48">
        <v>1.2999999999999999E-2</v>
      </c>
      <c r="K40" s="48">
        <v>1.2999999999999999E-2</v>
      </c>
      <c r="L40" s="48">
        <v>1.2999999999999999E-2</v>
      </c>
      <c r="M40" s="48">
        <v>1.2999999999999999E-2</v>
      </c>
      <c r="P40" s="44">
        <v>33</v>
      </c>
      <c r="Q40" s="48">
        <v>1.2999999999999999E-2</v>
      </c>
      <c r="R40" s="48">
        <v>1.2999999999999999E-2</v>
      </c>
      <c r="S40" s="48">
        <v>1.2999999999999999E-2</v>
      </c>
      <c r="T40" s="48">
        <v>1.2999999999999999E-2</v>
      </c>
      <c r="U40" s="48">
        <v>1.2999999999999999E-2</v>
      </c>
      <c r="V40" s="48">
        <v>1.2999999999999999E-2</v>
      </c>
      <c r="W40" s="48">
        <v>1.2999999999999999E-2</v>
      </c>
      <c r="X40" s="48">
        <v>1.2999999999999999E-2</v>
      </c>
      <c r="Y40" s="48">
        <v>1.2999999999999999E-2</v>
      </c>
      <c r="Z40" s="48">
        <v>1.2999999999999999E-2</v>
      </c>
      <c r="AA40" s="48">
        <v>1.2999999999999999E-2</v>
      </c>
      <c r="AB40" s="48">
        <v>1.2999999999999999E-2</v>
      </c>
      <c r="AE40" s="44">
        <v>33</v>
      </c>
      <c r="AF40" s="48">
        <v>1.2999999999999999E-2</v>
      </c>
      <c r="AG40" s="48">
        <v>1.2999999999999999E-2</v>
      </c>
      <c r="AH40" s="48">
        <v>1.2999999999999999E-2</v>
      </c>
      <c r="AI40" s="48">
        <v>1.2999999999999999E-2</v>
      </c>
      <c r="AJ40" s="48">
        <v>1.2999999999999999E-2</v>
      </c>
      <c r="AK40" s="48">
        <v>1.2999999999999999E-2</v>
      </c>
      <c r="AL40" s="48">
        <v>1.2999999999999999E-2</v>
      </c>
      <c r="AM40" s="48">
        <v>1.2999999999999999E-2</v>
      </c>
      <c r="AN40" s="48">
        <v>1.2999999999999999E-2</v>
      </c>
      <c r="AO40" s="48">
        <v>1.2999999999999999E-2</v>
      </c>
      <c r="AP40" s="48">
        <v>1.2999999999999999E-2</v>
      </c>
      <c r="AQ40" s="48">
        <v>1.2E-2</v>
      </c>
      <c r="AT40" s="44">
        <v>29</v>
      </c>
      <c r="AU40" s="48">
        <v>1.2E-2</v>
      </c>
    </row>
    <row r="41" spans="1:47" x14ac:dyDescent="0.2">
      <c r="A41" s="44">
        <v>34</v>
      </c>
      <c r="B41" s="48">
        <v>1.4E-2</v>
      </c>
      <c r="C41" s="48">
        <v>1.4E-2</v>
      </c>
      <c r="D41" s="48">
        <v>1.2999999999999999E-2</v>
      </c>
      <c r="E41" s="48">
        <v>1.2999999999999999E-2</v>
      </c>
      <c r="F41" s="48">
        <v>1.2999999999999999E-2</v>
      </c>
      <c r="G41" s="48">
        <v>1.2999999999999999E-2</v>
      </c>
      <c r="H41" s="48">
        <v>1.2999999999999999E-2</v>
      </c>
      <c r="I41" s="48">
        <v>1.2999999999999999E-2</v>
      </c>
      <c r="J41" s="48">
        <v>1.2999999999999999E-2</v>
      </c>
      <c r="K41" s="48">
        <v>1.2999999999999999E-2</v>
      </c>
      <c r="L41" s="48">
        <v>1.2999999999999999E-2</v>
      </c>
      <c r="M41" s="48">
        <v>1.2999999999999999E-2</v>
      </c>
      <c r="P41" s="44">
        <v>34</v>
      </c>
      <c r="Q41" s="48">
        <v>1.2999999999999999E-2</v>
      </c>
      <c r="R41" s="48">
        <v>1.2999999999999999E-2</v>
      </c>
      <c r="S41" s="48">
        <v>1.2999999999999999E-2</v>
      </c>
      <c r="T41" s="48">
        <v>1.2999999999999999E-2</v>
      </c>
      <c r="U41" s="48">
        <v>1.2999999999999999E-2</v>
      </c>
      <c r="V41" s="48">
        <v>1.2999999999999999E-2</v>
      </c>
      <c r="W41" s="48">
        <v>1.2999999999999999E-2</v>
      </c>
      <c r="X41" s="48">
        <v>1.2999999999999999E-2</v>
      </c>
      <c r="Y41" s="48">
        <v>1.2999999999999999E-2</v>
      </c>
      <c r="Z41" s="48">
        <v>1.2999999999999999E-2</v>
      </c>
      <c r="AA41" s="48">
        <v>1.2999999999999999E-2</v>
      </c>
      <c r="AB41" s="48">
        <v>1.2999999999999999E-2</v>
      </c>
      <c r="AE41" s="44">
        <v>34</v>
      </c>
      <c r="AF41" s="48">
        <v>1.2999999999999999E-2</v>
      </c>
      <c r="AG41" s="48">
        <v>1.2999999999999999E-2</v>
      </c>
      <c r="AH41" s="48">
        <v>1.2999999999999999E-2</v>
      </c>
      <c r="AI41" s="48">
        <v>1.2999999999999999E-2</v>
      </c>
      <c r="AJ41" s="48">
        <v>1.2999999999999999E-2</v>
      </c>
      <c r="AK41" s="48">
        <v>1.2999999999999999E-2</v>
      </c>
      <c r="AL41" s="48">
        <v>1.2999999999999999E-2</v>
      </c>
      <c r="AM41" s="48">
        <v>1.2999999999999999E-2</v>
      </c>
      <c r="AN41" s="48">
        <v>1.2999999999999999E-2</v>
      </c>
      <c r="AO41" s="48">
        <v>1.2999999999999999E-2</v>
      </c>
      <c r="AP41" s="48">
        <v>1.2999999999999999E-2</v>
      </c>
      <c r="AQ41" s="48">
        <v>1.2999999999999999E-2</v>
      </c>
      <c r="AT41" s="44">
        <v>30</v>
      </c>
      <c r="AU41" s="48">
        <v>1.2E-2</v>
      </c>
    </row>
    <row r="42" spans="1:47" x14ac:dyDescent="0.2">
      <c r="A42" s="44">
        <v>35</v>
      </c>
      <c r="B42" s="48">
        <v>1.4E-2</v>
      </c>
      <c r="C42" s="48">
        <v>1.4E-2</v>
      </c>
      <c r="D42" s="48">
        <v>1.4E-2</v>
      </c>
      <c r="E42" s="48">
        <v>1.4E-2</v>
      </c>
      <c r="F42" s="48">
        <v>1.4E-2</v>
      </c>
      <c r="G42" s="48">
        <v>1.4E-2</v>
      </c>
      <c r="H42" s="48">
        <v>1.4E-2</v>
      </c>
      <c r="I42" s="48">
        <v>1.4E-2</v>
      </c>
      <c r="J42" s="48">
        <v>1.4E-2</v>
      </c>
      <c r="K42" s="48">
        <v>1.4E-2</v>
      </c>
      <c r="L42" s="48">
        <v>1.4E-2</v>
      </c>
      <c r="M42" s="48">
        <v>1.4E-2</v>
      </c>
      <c r="P42" s="44">
        <v>35</v>
      </c>
      <c r="Q42" s="48">
        <v>1.2999999999999999E-2</v>
      </c>
      <c r="R42" s="48">
        <v>1.2999999999999999E-2</v>
      </c>
      <c r="S42" s="48">
        <v>1.2999999999999999E-2</v>
      </c>
      <c r="T42" s="48">
        <v>1.2999999999999999E-2</v>
      </c>
      <c r="U42" s="48">
        <v>1.2999999999999999E-2</v>
      </c>
      <c r="V42" s="48">
        <v>1.2999999999999999E-2</v>
      </c>
      <c r="W42" s="48">
        <v>1.2999999999999999E-2</v>
      </c>
      <c r="X42" s="48">
        <v>1.2999999999999999E-2</v>
      </c>
      <c r="Y42" s="48">
        <v>1.2999999999999999E-2</v>
      </c>
      <c r="Z42" s="48">
        <v>1.2999999999999999E-2</v>
      </c>
      <c r="AA42" s="48">
        <v>1.2999999999999999E-2</v>
      </c>
      <c r="AB42" s="48">
        <v>1.2999999999999999E-2</v>
      </c>
      <c r="AE42" s="44">
        <v>35</v>
      </c>
      <c r="AF42" s="48">
        <v>1.2999999999999999E-2</v>
      </c>
      <c r="AG42" s="48">
        <v>1.2999999999999999E-2</v>
      </c>
      <c r="AH42" s="48">
        <v>1.2999999999999999E-2</v>
      </c>
      <c r="AI42" s="48">
        <v>1.2999999999999999E-2</v>
      </c>
      <c r="AJ42" s="48">
        <v>1.2999999999999999E-2</v>
      </c>
      <c r="AK42" s="48">
        <v>1.2999999999999999E-2</v>
      </c>
      <c r="AL42" s="48">
        <v>1.2999999999999999E-2</v>
      </c>
      <c r="AM42" s="48">
        <v>1.2999999999999999E-2</v>
      </c>
      <c r="AN42" s="48">
        <v>1.2999999999999999E-2</v>
      </c>
      <c r="AO42" s="48">
        <v>1.2999999999999999E-2</v>
      </c>
      <c r="AP42" s="48">
        <v>1.2999999999999999E-2</v>
      </c>
      <c r="AQ42" s="48">
        <v>1.2999999999999999E-2</v>
      </c>
      <c r="AT42" s="44">
        <v>31</v>
      </c>
      <c r="AU42" s="48">
        <v>1.2E-2</v>
      </c>
    </row>
    <row r="43" spans="1:47" x14ac:dyDescent="0.2">
      <c r="A43" s="44">
        <v>36</v>
      </c>
      <c r="B43" s="48">
        <v>1.4E-2</v>
      </c>
      <c r="C43" s="48">
        <v>1.4E-2</v>
      </c>
      <c r="D43" s="48">
        <v>1.4E-2</v>
      </c>
      <c r="E43" s="48">
        <v>1.4E-2</v>
      </c>
      <c r="F43" s="48">
        <v>1.4E-2</v>
      </c>
      <c r="G43" s="48">
        <v>1.4E-2</v>
      </c>
      <c r="H43" s="48">
        <v>1.4E-2</v>
      </c>
      <c r="I43" s="48">
        <v>1.4E-2</v>
      </c>
      <c r="J43" s="48">
        <v>1.4E-2</v>
      </c>
      <c r="K43" s="48">
        <v>1.4E-2</v>
      </c>
      <c r="L43" s="48">
        <v>1.4E-2</v>
      </c>
      <c r="M43" s="48">
        <v>1.4E-2</v>
      </c>
      <c r="P43" s="44">
        <v>36</v>
      </c>
      <c r="Q43" s="48">
        <v>1.4E-2</v>
      </c>
      <c r="R43" s="48">
        <v>1.4E-2</v>
      </c>
      <c r="S43" s="48">
        <v>1.4E-2</v>
      </c>
      <c r="T43" s="48">
        <v>1.4E-2</v>
      </c>
      <c r="U43" s="48">
        <v>1.4E-2</v>
      </c>
      <c r="V43" s="48">
        <v>1.4E-2</v>
      </c>
      <c r="W43" s="48">
        <v>1.4E-2</v>
      </c>
      <c r="X43" s="48">
        <v>1.4E-2</v>
      </c>
      <c r="Y43" s="48">
        <v>1.4E-2</v>
      </c>
      <c r="Z43" s="48">
        <v>1.2999999999999999E-2</v>
      </c>
      <c r="AA43" s="48">
        <v>1.2999999999999999E-2</v>
      </c>
      <c r="AB43" s="48">
        <v>1.2999999999999999E-2</v>
      </c>
      <c r="AE43" s="44">
        <v>36</v>
      </c>
      <c r="AF43" s="48">
        <v>1.2999999999999999E-2</v>
      </c>
      <c r="AG43" s="48">
        <v>1.2999999999999999E-2</v>
      </c>
      <c r="AH43" s="48">
        <v>1.2999999999999999E-2</v>
      </c>
      <c r="AI43" s="48">
        <v>1.2999999999999999E-2</v>
      </c>
      <c r="AJ43" s="48">
        <v>1.2999999999999999E-2</v>
      </c>
      <c r="AK43" s="48">
        <v>1.2999999999999999E-2</v>
      </c>
      <c r="AL43" s="48">
        <v>1.2999999999999999E-2</v>
      </c>
      <c r="AM43" s="48">
        <v>1.2999999999999999E-2</v>
      </c>
      <c r="AN43" s="48">
        <v>1.2999999999999999E-2</v>
      </c>
      <c r="AO43" s="48">
        <v>1.2999999999999999E-2</v>
      </c>
      <c r="AP43" s="48">
        <v>1.2999999999999999E-2</v>
      </c>
      <c r="AQ43" s="48">
        <v>1.2999999999999999E-2</v>
      </c>
      <c r="AT43" s="44">
        <v>32</v>
      </c>
      <c r="AU43" s="48">
        <v>1.2E-2</v>
      </c>
    </row>
    <row r="44" spans="1:47" x14ac:dyDescent="0.2">
      <c r="A44" s="44">
        <v>37</v>
      </c>
      <c r="B44" s="48">
        <v>1.4E-2</v>
      </c>
      <c r="C44" s="48">
        <v>1.4E-2</v>
      </c>
      <c r="D44" s="48">
        <v>1.4E-2</v>
      </c>
      <c r="E44" s="48">
        <v>1.4E-2</v>
      </c>
      <c r="F44" s="48">
        <v>1.4E-2</v>
      </c>
      <c r="G44" s="48">
        <v>1.4E-2</v>
      </c>
      <c r="H44" s="48">
        <v>1.4E-2</v>
      </c>
      <c r="I44" s="48">
        <v>1.4E-2</v>
      </c>
      <c r="J44" s="48">
        <v>1.4E-2</v>
      </c>
      <c r="K44" s="48">
        <v>1.4E-2</v>
      </c>
      <c r="L44" s="48">
        <v>1.4E-2</v>
      </c>
      <c r="M44" s="48">
        <v>1.4E-2</v>
      </c>
      <c r="P44" s="44">
        <v>37</v>
      </c>
      <c r="Q44" s="48">
        <v>1.4E-2</v>
      </c>
      <c r="R44" s="48">
        <v>1.4E-2</v>
      </c>
      <c r="S44" s="48">
        <v>1.4E-2</v>
      </c>
      <c r="T44" s="48">
        <v>1.4E-2</v>
      </c>
      <c r="U44" s="48">
        <v>1.4E-2</v>
      </c>
      <c r="V44" s="48">
        <v>1.4E-2</v>
      </c>
      <c r="W44" s="48">
        <v>1.4E-2</v>
      </c>
      <c r="X44" s="48">
        <v>1.4E-2</v>
      </c>
      <c r="Y44" s="48">
        <v>1.4E-2</v>
      </c>
      <c r="Z44" s="48">
        <v>1.4E-2</v>
      </c>
      <c r="AA44" s="48">
        <v>1.4E-2</v>
      </c>
      <c r="AB44" s="48">
        <v>1.4E-2</v>
      </c>
      <c r="AE44" s="44">
        <v>37</v>
      </c>
      <c r="AF44" s="48">
        <v>1.4E-2</v>
      </c>
      <c r="AG44" s="48">
        <v>1.4E-2</v>
      </c>
      <c r="AH44" s="48">
        <v>1.4E-2</v>
      </c>
      <c r="AI44" s="48">
        <v>1.4E-2</v>
      </c>
      <c r="AJ44" s="48">
        <v>1.4E-2</v>
      </c>
      <c r="AK44" s="48">
        <v>1.4E-2</v>
      </c>
      <c r="AL44" s="48">
        <v>1.2999999999999999E-2</v>
      </c>
      <c r="AM44" s="48">
        <v>1.2999999999999999E-2</v>
      </c>
      <c r="AN44" s="48">
        <v>1.2999999999999999E-2</v>
      </c>
      <c r="AO44" s="48">
        <v>1.2999999999999999E-2</v>
      </c>
      <c r="AP44" s="48">
        <v>1.2999999999999999E-2</v>
      </c>
      <c r="AQ44" s="48">
        <v>1.2999999999999999E-2</v>
      </c>
      <c r="AT44" s="44">
        <v>33</v>
      </c>
      <c r="AU44" s="48">
        <v>1.2E-2</v>
      </c>
    </row>
    <row r="45" spans="1:47" x14ac:dyDescent="0.2">
      <c r="A45" s="44">
        <v>38</v>
      </c>
      <c r="B45" s="48">
        <v>1.4E-2</v>
      </c>
      <c r="C45" s="48">
        <v>1.4E-2</v>
      </c>
      <c r="D45" s="48">
        <v>1.4E-2</v>
      </c>
      <c r="E45" s="48">
        <v>1.4E-2</v>
      </c>
      <c r="F45" s="48">
        <v>1.4E-2</v>
      </c>
      <c r="G45" s="48">
        <v>1.4E-2</v>
      </c>
      <c r="H45" s="48">
        <v>1.4E-2</v>
      </c>
      <c r="I45" s="48">
        <v>1.4E-2</v>
      </c>
      <c r="J45" s="48">
        <v>1.4E-2</v>
      </c>
      <c r="K45" s="48">
        <v>1.4E-2</v>
      </c>
      <c r="L45" s="48">
        <v>1.4E-2</v>
      </c>
      <c r="M45" s="48">
        <v>1.4E-2</v>
      </c>
      <c r="P45" s="44">
        <v>38</v>
      </c>
      <c r="Q45" s="48">
        <v>1.4E-2</v>
      </c>
      <c r="R45" s="48">
        <v>1.4E-2</v>
      </c>
      <c r="S45" s="48">
        <v>1.4E-2</v>
      </c>
      <c r="T45" s="48">
        <v>1.4E-2</v>
      </c>
      <c r="U45" s="48">
        <v>1.4E-2</v>
      </c>
      <c r="V45" s="48">
        <v>1.4E-2</v>
      </c>
      <c r="W45" s="48">
        <v>1.4E-2</v>
      </c>
      <c r="X45" s="48">
        <v>1.4E-2</v>
      </c>
      <c r="Y45" s="48">
        <v>1.4E-2</v>
      </c>
      <c r="Z45" s="48">
        <v>1.4E-2</v>
      </c>
      <c r="AA45" s="48">
        <v>1.4E-2</v>
      </c>
      <c r="AB45" s="48">
        <v>1.4E-2</v>
      </c>
      <c r="AE45" s="44">
        <v>38</v>
      </c>
      <c r="AF45" s="48">
        <v>1.4E-2</v>
      </c>
      <c r="AG45" s="48">
        <v>1.4E-2</v>
      </c>
      <c r="AH45" s="48">
        <v>1.4E-2</v>
      </c>
      <c r="AI45" s="48">
        <v>1.4E-2</v>
      </c>
      <c r="AJ45" s="48">
        <v>1.4E-2</v>
      </c>
      <c r="AK45" s="48">
        <v>1.4E-2</v>
      </c>
      <c r="AL45" s="48">
        <v>1.4E-2</v>
      </c>
      <c r="AM45" s="48">
        <v>1.4E-2</v>
      </c>
      <c r="AN45" s="48">
        <v>1.4E-2</v>
      </c>
      <c r="AO45" s="48">
        <v>1.4E-2</v>
      </c>
      <c r="AP45" s="48">
        <v>1.4E-2</v>
      </c>
      <c r="AQ45" s="48">
        <v>1.4E-2</v>
      </c>
      <c r="AT45" s="44">
        <v>34</v>
      </c>
      <c r="AU45" s="48">
        <v>1.2999999999999999E-2</v>
      </c>
    </row>
    <row r="46" spans="1:47" x14ac:dyDescent="0.2">
      <c r="A46" s="44">
        <v>39</v>
      </c>
      <c r="B46" s="48">
        <v>1.4999999999999999E-2</v>
      </c>
      <c r="C46" s="48">
        <v>1.4999999999999999E-2</v>
      </c>
      <c r="D46" s="48">
        <v>1.4999999999999999E-2</v>
      </c>
      <c r="E46" s="48">
        <v>1.4999999999999999E-2</v>
      </c>
      <c r="F46" s="48">
        <v>1.4999999999999999E-2</v>
      </c>
      <c r="G46" s="48">
        <v>1.4999999999999999E-2</v>
      </c>
      <c r="H46" s="48">
        <v>1.4999999999999999E-2</v>
      </c>
      <c r="I46" s="48">
        <v>1.4999999999999999E-2</v>
      </c>
      <c r="J46" s="48">
        <v>1.4999999999999999E-2</v>
      </c>
      <c r="K46" s="48">
        <v>1.4999999999999999E-2</v>
      </c>
      <c r="L46" s="48">
        <v>1.4E-2</v>
      </c>
      <c r="M46" s="48">
        <v>1.4E-2</v>
      </c>
      <c r="P46" s="44">
        <v>39</v>
      </c>
      <c r="Q46" s="48">
        <v>1.4E-2</v>
      </c>
      <c r="R46" s="48">
        <v>1.4E-2</v>
      </c>
      <c r="S46" s="48">
        <v>1.4E-2</v>
      </c>
      <c r="T46" s="48">
        <v>1.4E-2</v>
      </c>
      <c r="U46" s="48">
        <v>1.4E-2</v>
      </c>
      <c r="V46" s="48">
        <v>1.4E-2</v>
      </c>
      <c r="W46" s="48">
        <v>1.4E-2</v>
      </c>
      <c r="X46" s="48">
        <v>1.4E-2</v>
      </c>
      <c r="Y46" s="48">
        <v>1.4E-2</v>
      </c>
      <c r="Z46" s="48">
        <v>1.4E-2</v>
      </c>
      <c r="AA46" s="48">
        <v>1.4E-2</v>
      </c>
      <c r="AB46" s="48">
        <v>1.4E-2</v>
      </c>
      <c r="AE46" s="44">
        <v>39</v>
      </c>
      <c r="AF46" s="48">
        <v>1.4E-2</v>
      </c>
      <c r="AG46" s="48">
        <v>1.4E-2</v>
      </c>
      <c r="AH46" s="48">
        <v>1.4E-2</v>
      </c>
      <c r="AI46" s="48">
        <v>1.4E-2</v>
      </c>
      <c r="AJ46" s="48">
        <v>1.4E-2</v>
      </c>
      <c r="AK46" s="48">
        <v>1.4E-2</v>
      </c>
      <c r="AL46" s="48">
        <v>1.4E-2</v>
      </c>
      <c r="AM46" s="48">
        <v>1.4E-2</v>
      </c>
      <c r="AN46" s="48">
        <v>1.4E-2</v>
      </c>
      <c r="AO46" s="48">
        <v>1.4E-2</v>
      </c>
      <c r="AP46" s="48">
        <v>1.4E-2</v>
      </c>
      <c r="AQ46" s="48">
        <v>1.4E-2</v>
      </c>
      <c r="AT46" s="44">
        <v>35</v>
      </c>
      <c r="AU46" s="48">
        <v>1.2999999999999999E-2</v>
      </c>
    </row>
    <row r="47" spans="1:47" x14ac:dyDescent="0.2">
      <c r="A47" s="44">
        <v>40</v>
      </c>
      <c r="B47" s="48">
        <v>1.4999999999999999E-2</v>
      </c>
      <c r="C47" s="48">
        <v>1.4999999999999999E-2</v>
      </c>
      <c r="D47" s="48">
        <v>1.4999999999999999E-2</v>
      </c>
      <c r="E47" s="48">
        <v>1.4999999999999999E-2</v>
      </c>
      <c r="F47" s="48">
        <v>1.4999999999999999E-2</v>
      </c>
      <c r="G47" s="48">
        <v>1.4999999999999999E-2</v>
      </c>
      <c r="H47" s="48">
        <v>1.4999999999999999E-2</v>
      </c>
      <c r="I47" s="48">
        <v>1.4999999999999999E-2</v>
      </c>
      <c r="J47" s="48">
        <v>1.4999999999999999E-2</v>
      </c>
      <c r="K47" s="48">
        <v>1.4999999999999999E-2</v>
      </c>
      <c r="L47" s="48">
        <v>1.4999999999999999E-2</v>
      </c>
      <c r="M47" s="48">
        <v>1.4999999999999999E-2</v>
      </c>
      <c r="P47" s="44">
        <v>40</v>
      </c>
      <c r="Q47" s="48">
        <v>1.4999999999999999E-2</v>
      </c>
      <c r="R47" s="48">
        <v>1.4999999999999999E-2</v>
      </c>
      <c r="S47" s="48">
        <v>1.4999999999999999E-2</v>
      </c>
      <c r="T47" s="48">
        <v>1.4999999999999999E-2</v>
      </c>
      <c r="U47" s="48">
        <v>1.4999999999999999E-2</v>
      </c>
      <c r="V47" s="48">
        <v>1.4999999999999999E-2</v>
      </c>
      <c r="W47" s="48">
        <v>1.4999999999999999E-2</v>
      </c>
      <c r="X47" s="48">
        <v>1.4E-2</v>
      </c>
      <c r="Y47" s="48">
        <v>1.4E-2</v>
      </c>
      <c r="Z47" s="48">
        <v>1.4E-2</v>
      </c>
      <c r="AA47" s="48">
        <v>1.4E-2</v>
      </c>
      <c r="AB47" s="48">
        <v>1.4E-2</v>
      </c>
      <c r="AE47" s="44">
        <v>40</v>
      </c>
      <c r="AF47" s="48">
        <v>1.4E-2</v>
      </c>
      <c r="AG47" s="48">
        <v>1.4E-2</v>
      </c>
      <c r="AH47" s="48">
        <v>1.4E-2</v>
      </c>
      <c r="AI47" s="48">
        <v>1.4E-2</v>
      </c>
      <c r="AJ47" s="48">
        <v>1.4E-2</v>
      </c>
      <c r="AK47" s="48">
        <v>1.4E-2</v>
      </c>
      <c r="AL47" s="48">
        <v>1.4E-2</v>
      </c>
      <c r="AM47" s="48">
        <v>1.4E-2</v>
      </c>
      <c r="AN47" s="48">
        <v>1.4E-2</v>
      </c>
      <c r="AO47" s="48">
        <v>1.4E-2</v>
      </c>
      <c r="AP47" s="48">
        <v>1.4E-2</v>
      </c>
      <c r="AQ47" s="48">
        <v>1.4E-2</v>
      </c>
      <c r="AT47" s="44">
        <v>36</v>
      </c>
      <c r="AU47" s="48">
        <v>1.2999999999999999E-2</v>
      </c>
    </row>
    <row r="48" spans="1:47" x14ac:dyDescent="0.2">
      <c r="A48" s="44">
        <v>41</v>
      </c>
      <c r="B48" s="48">
        <v>1.4999999999999999E-2</v>
      </c>
      <c r="C48" s="48">
        <v>1.4999999999999999E-2</v>
      </c>
      <c r="D48" s="48">
        <v>1.4999999999999999E-2</v>
      </c>
      <c r="E48" s="48">
        <v>1.4999999999999999E-2</v>
      </c>
      <c r="F48" s="48">
        <v>1.4999999999999999E-2</v>
      </c>
      <c r="G48" s="48">
        <v>1.4999999999999999E-2</v>
      </c>
      <c r="H48" s="48">
        <v>1.4999999999999999E-2</v>
      </c>
      <c r="I48" s="48">
        <v>1.4999999999999999E-2</v>
      </c>
      <c r="J48" s="48">
        <v>1.4999999999999999E-2</v>
      </c>
      <c r="K48" s="48">
        <v>1.4999999999999999E-2</v>
      </c>
      <c r="L48" s="48">
        <v>1.4999999999999999E-2</v>
      </c>
      <c r="M48" s="48">
        <v>1.4999999999999999E-2</v>
      </c>
      <c r="P48" s="44">
        <v>41</v>
      </c>
      <c r="Q48" s="48">
        <v>1.4999999999999999E-2</v>
      </c>
      <c r="R48" s="48">
        <v>1.4999999999999999E-2</v>
      </c>
      <c r="S48" s="48">
        <v>1.4999999999999999E-2</v>
      </c>
      <c r="T48" s="48">
        <v>1.4999999999999999E-2</v>
      </c>
      <c r="U48" s="48">
        <v>1.4999999999999999E-2</v>
      </c>
      <c r="V48" s="48">
        <v>1.4999999999999999E-2</v>
      </c>
      <c r="W48" s="48">
        <v>1.4999999999999999E-2</v>
      </c>
      <c r="X48" s="48">
        <v>1.4999999999999999E-2</v>
      </c>
      <c r="Y48" s="48">
        <v>1.4999999999999999E-2</v>
      </c>
      <c r="Z48" s="48">
        <v>1.4999999999999999E-2</v>
      </c>
      <c r="AA48" s="48">
        <v>1.4999999999999999E-2</v>
      </c>
      <c r="AB48" s="48">
        <v>1.4999999999999999E-2</v>
      </c>
      <c r="AE48" s="44">
        <v>41</v>
      </c>
      <c r="AF48" s="48">
        <v>1.4999999999999999E-2</v>
      </c>
      <c r="AG48" s="48">
        <v>1.4999999999999999E-2</v>
      </c>
      <c r="AH48" s="48">
        <v>1.4999999999999999E-2</v>
      </c>
      <c r="AI48" s="48">
        <v>1.4999999999999999E-2</v>
      </c>
      <c r="AJ48" s="48">
        <v>1.4E-2</v>
      </c>
      <c r="AK48" s="48">
        <v>1.4E-2</v>
      </c>
      <c r="AL48" s="48">
        <v>1.4E-2</v>
      </c>
      <c r="AM48" s="48">
        <v>1.4E-2</v>
      </c>
      <c r="AN48" s="48">
        <v>1.4E-2</v>
      </c>
      <c r="AO48" s="48">
        <v>1.4E-2</v>
      </c>
      <c r="AP48" s="48">
        <v>1.4E-2</v>
      </c>
      <c r="AQ48" s="48">
        <v>1.4E-2</v>
      </c>
      <c r="AT48" s="44">
        <v>37</v>
      </c>
      <c r="AU48" s="48">
        <v>1.2999999999999999E-2</v>
      </c>
    </row>
    <row r="49" spans="1:47" x14ac:dyDescent="0.2">
      <c r="A49" s="44">
        <v>42</v>
      </c>
      <c r="B49" s="48">
        <v>1.6E-2</v>
      </c>
      <c r="C49" s="48">
        <v>1.4999999999999999E-2</v>
      </c>
      <c r="D49" s="48">
        <v>1.4999999999999999E-2</v>
      </c>
      <c r="E49" s="48">
        <v>1.4999999999999999E-2</v>
      </c>
      <c r="F49" s="48">
        <v>1.4999999999999999E-2</v>
      </c>
      <c r="G49" s="48">
        <v>1.4999999999999999E-2</v>
      </c>
      <c r="H49" s="48">
        <v>1.4999999999999999E-2</v>
      </c>
      <c r="I49" s="48">
        <v>1.4999999999999999E-2</v>
      </c>
      <c r="J49" s="48">
        <v>1.4999999999999999E-2</v>
      </c>
      <c r="K49" s="48">
        <v>1.4999999999999999E-2</v>
      </c>
      <c r="L49" s="48">
        <v>1.4999999999999999E-2</v>
      </c>
      <c r="M49" s="48">
        <v>1.4999999999999999E-2</v>
      </c>
      <c r="P49" s="44">
        <v>42</v>
      </c>
      <c r="Q49" s="48">
        <v>1.4999999999999999E-2</v>
      </c>
      <c r="R49" s="48">
        <v>1.4999999999999999E-2</v>
      </c>
      <c r="S49" s="48">
        <v>1.4999999999999999E-2</v>
      </c>
      <c r="T49" s="48">
        <v>1.4999999999999999E-2</v>
      </c>
      <c r="U49" s="48">
        <v>1.4999999999999999E-2</v>
      </c>
      <c r="V49" s="48">
        <v>1.4999999999999999E-2</v>
      </c>
      <c r="W49" s="48">
        <v>1.4999999999999999E-2</v>
      </c>
      <c r="X49" s="48">
        <v>1.4999999999999999E-2</v>
      </c>
      <c r="Y49" s="48">
        <v>1.4999999999999999E-2</v>
      </c>
      <c r="Z49" s="48">
        <v>1.4999999999999999E-2</v>
      </c>
      <c r="AA49" s="48">
        <v>1.4999999999999999E-2</v>
      </c>
      <c r="AB49" s="48">
        <v>1.4999999999999999E-2</v>
      </c>
      <c r="AE49" s="44">
        <v>42</v>
      </c>
      <c r="AF49" s="48">
        <v>1.4999999999999999E-2</v>
      </c>
      <c r="AG49" s="48">
        <v>1.4999999999999999E-2</v>
      </c>
      <c r="AH49" s="48">
        <v>1.4999999999999999E-2</v>
      </c>
      <c r="AI49" s="48">
        <v>1.4999999999999999E-2</v>
      </c>
      <c r="AJ49" s="48">
        <v>1.4999999999999999E-2</v>
      </c>
      <c r="AK49" s="48">
        <v>1.4999999999999999E-2</v>
      </c>
      <c r="AL49" s="48">
        <v>1.4999999999999999E-2</v>
      </c>
      <c r="AM49" s="48">
        <v>1.4999999999999999E-2</v>
      </c>
      <c r="AN49" s="48">
        <v>1.4999999999999999E-2</v>
      </c>
      <c r="AO49" s="48">
        <v>1.4999999999999999E-2</v>
      </c>
      <c r="AP49" s="48">
        <v>1.4999999999999999E-2</v>
      </c>
      <c r="AQ49" s="48">
        <v>1.4999999999999999E-2</v>
      </c>
      <c r="AT49" s="44">
        <v>38</v>
      </c>
      <c r="AU49" s="48">
        <v>1.4E-2</v>
      </c>
    </row>
    <row r="50" spans="1:47" x14ac:dyDescent="0.2">
      <c r="A50" s="44">
        <v>43</v>
      </c>
      <c r="B50" s="48">
        <v>1.6E-2</v>
      </c>
      <c r="C50" s="48">
        <v>1.6E-2</v>
      </c>
      <c r="D50" s="48">
        <v>1.6E-2</v>
      </c>
      <c r="E50" s="48">
        <v>1.6E-2</v>
      </c>
      <c r="F50" s="48">
        <v>1.6E-2</v>
      </c>
      <c r="G50" s="48">
        <v>1.6E-2</v>
      </c>
      <c r="H50" s="48">
        <v>1.6E-2</v>
      </c>
      <c r="I50" s="48">
        <v>1.6E-2</v>
      </c>
      <c r="J50" s="48">
        <v>1.6E-2</v>
      </c>
      <c r="K50" s="48">
        <v>1.6E-2</v>
      </c>
      <c r="L50" s="48">
        <v>1.6E-2</v>
      </c>
      <c r="M50" s="48">
        <v>1.4999999999999999E-2</v>
      </c>
      <c r="P50" s="44">
        <v>43</v>
      </c>
      <c r="Q50" s="48">
        <v>1.4999999999999999E-2</v>
      </c>
      <c r="R50" s="48">
        <v>1.4999999999999999E-2</v>
      </c>
      <c r="S50" s="48">
        <v>1.4999999999999999E-2</v>
      </c>
      <c r="T50" s="48">
        <v>1.4999999999999999E-2</v>
      </c>
      <c r="U50" s="48">
        <v>1.4999999999999999E-2</v>
      </c>
      <c r="V50" s="48">
        <v>1.4999999999999999E-2</v>
      </c>
      <c r="W50" s="48">
        <v>1.4999999999999999E-2</v>
      </c>
      <c r="X50" s="48">
        <v>1.4999999999999999E-2</v>
      </c>
      <c r="Y50" s="48">
        <v>1.4999999999999999E-2</v>
      </c>
      <c r="Z50" s="48">
        <v>1.4999999999999999E-2</v>
      </c>
      <c r="AA50" s="48">
        <v>1.4999999999999999E-2</v>
      </c>
      <c r="AB50" s="48">
        <v>1.4999999999999999E-2</v>
      </c>
      <c r="AE50" s="44">
        <v>43</v>
      </c>
      <c r="AF50" s="48">
        <v>1.4999999999999999E-2</v>
      </c>
      <c r="AG50" s="48">
        <v>1.4999999999999999E-2</v>
      </c>
      <c r="AH50" s="48">
        <v>1.4999999999999999E-2</v>
      </c>
      <c r="AI50" s="48">
        <v>1.4999999999999999E-2</v>
      </c>
      <c r="AJ50" s="48">
        <v>1.4999999999999999E-2</v>
      </c>
      <c r="AK50" s="48">
        <v>1.4999999999999999E-2</v>
      </c>
      <c r="AL50" s="48">
        <v>1.4999999999999999E-2</v>
      </c>
      <c r="AM50" s="48">
        <v>1.4999999999999999E-2</v>
      </c>
      <c r="AN50" s="48">
        <v>1.4999999999999999E-2</v>
      </c>
      <c r="AO50" s="48">
        <v>1.4999999999999999E-2</v>
      </c>
      <c r="AP50" s="48">
        <v>1.4999999999999999E-2</v>
      </c>
      <c r="AQ50" s="48">
        <v>1.4999999999999999E-2</v>
      </c>
      <c r="AT50" s="44">
        <v>39</v>
      </c>
      <c r="AU50" s="48">
        <v>1.4E-2</v>
      </c>
    </row>
    <row r="51" spans="1:47" x14ac:dyDescent="0.2">
      <c r="A51" s="44">
        <v>44</v>
      </c>
      <c r="B51" s="48">
        <v>1.6E-2</v>
      </c>
      <c r="C51" s="48">
        <v>1.6E-2</v>
      </c>
      <c r="D51" s="48">
        <v>1.6E-2</v>
      </c>
      <c r="E51" s="48">
        <v>1.6E-2</v>
      </c>
      <c r="F51" s="48">
        <v>1.6E-2</v>
      </c>
      <c r="G51" s="48">
        <v>1.6E-2</v>
      </c>
      <c r="H51" s="48">
        <v>1.6E-2</v>
      </c>
      <c r="I51" s="48">
        <v>1.6E-2</v>
      </c>
      <c r="J51" s="48">
        <v>1.6E-2</v>
      </c>
      <c r="K51" s="48">
        <v>1.6E-2</v>
      </c>
      <c r="L51" s="48">
        <v>1.6E-2</v>
      </c>
      <c r="M51" s="48">
        <v>1.6E-2</v>
      </c>
      <c r="P51" s="44">
        <v>44</v>
      </c>
      <c r="Q51" s="48">
        <v>1.6E-2</v>
      </c>
      <c r="R51" s="48">
        <v>1.6E-2</v>
      </c>
      <c r="S51" s="48">
        <v>1.6E-2</v>
      </c>
      <c r="T51" s="48">
        <v>1.6E-2</v>
      </c>
      <c r="U51" s="48">
        <v>1.6E-2</v>
      </c>
      <c r="V51" s="48">
        <v>1.6E-2</v>
      </c>
      <c r="W51" s="48">
        <v>1.6E-2</v>
      </c>
      <c r="X51" s="48">
        <v>1.6E-2</v>
      </c>
      <c r="Y51" s="48">
        <v>1.4999999999999999E-2</v>
      </c>
      <c r="Z51" s="48">
        <v>1.4999999999999999E-2</v>
      </c>
      <c r="AA51" s="48">
        <v>1.4999999999999999E-2</v>
      </c>
      <c r="AB51" s="48">
        <v>1.4999999999999999E-2</v>
      </c>
      <c r="AE51" s="44">
        <v>44</v>
      </c>
      <c r="AF51" s="48">
        <v>1.4999999999999999E-2</v>
      </c>
      <c r="AG51" s="48">
        <v>1.4999999999999999E-2</v>
      </c>
      <c r="AH51" s="48">
        <v>1.4999999999999999E-2</v>
      </c>
      <c r="AI51" s="48">
        <v>1.4999999999999999E-2</v>
      </c>
      <c r="AJ51" s="48">
        <v>1.4999999999999999E-2</v>
      </c>
      <c r="AK51" s="48">
        <v>1.4999999999999999E-2</v>
      </c>
      <c r="AL51" s="48">
        <v>1.4999999999999999E-2</v>
      </c>
      <c r="AM51" s="48">
        <v>1.4999999999999999E-2</v>
      </c>
      <c r="AN51" s="48">
        <v>1.4999999999999999E-2</v>
      </c>
      <c r="AO51" s="48">
        <v>1.4999999999999999E-2</v>
      </c>
      <c r="AP51" s="48">
        <v>1.4999999999999999E-2</v>
      </c>
      <c r="AQ51" s="48">
        <v>1.4999999999999999E-2</v>
      </c>
      <c r="AT51" s="44">
        <v>40</v>
      </c>
      <c r="AU51" s="48">
        <v>1.4E-2</v>
      </c>
    </row>
    <row r="52" spans="1:47" x14ac:dyDescent="0.2">
      <c r="A52" s="44">
        <v>45</v>
      </c>
      <c r="B52" s="48">
        <v>1.6E-2</v>
      </c>
      <c r="C52" s="48">
        <v>1.6E-2</v>
      </c>
      <c r="D52" s="48">
        <v>1.6E-2</v>
      </c>
      <c r="E52" s="48">
        <v>1.6E-2</v>
      </c>
      <c r="F52" s="48">
        <v>1.6E-2</v>
      </c>
      <c r="G52" s="48">
        <v>1.6E-2</v>
      </c>
      <c r="H52" s="48">
        <v>1.6E-2</v>
      </c>
      <c r="I52" s="48">
        <v>1.6E-2</v>
      </c>
      <c r="J52" s="48">
        <v>1.6E-2</v>
      </c>
      <c r="K52" s="48">
        <v>1.6E-2</v>
      </c>
      <c r="L52" s="48">
        <v>1.6E-2</v>
      </c>
      <c r="M52" s="48">
        <v>1.6E-2</v>
      </c>
      <c r="P52" s="44">
        <v>45</v>
      </c>
      <c r="Q52" s="48">
        <v>1.6E-2</v>
      </c>
      <c r="R52" s="48">
        <v>1.6E-2</v>
      </c>
      <c r="S52" s="48">
        <v>1.6E-2</v>
      </c>
      <c r="T52" s="48">
        <v>1.6E-2</v>
      </c>
      <c r="U52" s="48">
        <v>1.6E-2</v>
      </c>
      <c r="V52" s="48">
        <v>1.6E-2</v>
      </c>
      <c r="W52" s="48">
        <v>1.6E-2</v>
      </c>
      <c r="X52" s="48">
        <v>1.6E-2</v>
      </c>
      <c r="Y52" s="48">
        <v>1.6E-2</v>
      </c>
      <c r="Z52" s="48">
        <v>1.6E-2</v>
      </c>
      <c r="AA52" s="48">
        <v>1.6E-2</v>
      </c>
      <c r="AB52" s="48">
        <v>1.6E-2</v>
      </c>
      <c r="AE52" s="44">
        <v>45</v>
      </c>
      <c r="AF52" s="48">
        <v>1.6E-2</v>
      </c>
      <c r="AG52" s="48">
        <v>1.6E-2</v>
      </c>
      <c r="AH52" s="48">
        <v>1.6E-2</v>
      </c>
      <c r="AI52" s="48">
        <v>1.6E-2</v>
      </c>
      <c r="AJ52" s="48">
        <v>1.6E-2</v>
      </c>
      <c r="AK52" s="48">
        <v>1.4999999999999999E-2</v>
      </c>
      <c r="AL52" s="48">
        <v>1.4999999999999999E-2</v>
      </c>
      <c r="AM52" s="48">
        <v>1.4999999999999999E-2</v>
      </c>
      <c r="AN52" s="48">
        <v>1.4999999999999999E-2</v>
      </c>
      <c r="AO52" s="48">
        <v>1.4999999999999999E-2</v>
      </c>
      <c r="AP52" s="48">
        <v>1.4999999999999999E-2</v>
      </c>
      <c r="AQ52" s="48">
        <v>1.4999999999999999E-2</v>
      </c>
      <c r="AT52" s="44">
        <v>41</v>
      </c>
      <c r="AU52" s="48">
        <v>1.4E-2</v>
      </c>
    </row>
    <row r="53" spans="1:47" x14ac:dyDescent="0.2">
      <c r="A53" s="44">
        <v>46</v>
      </c>
      <c r="B53" s="48">
        <v>1.7000000000000001E-2</v>
      </c>
      <c r="C53" s="48">
        <v>1.7000000000000001E-2</v>
      </c>
      <c r="D53" s="48">
        <v>1.7000000000000001E-2</v>
      </c>
      <c r="E53" s="48">
        <v>1.7000000000000001E-2</v>
      </c>
      <c r="F53" s="48">
        <v>1.7000000000000001E-2</v>
      </c>
      <c r="G53" s="48">
        <v>1.6E-2</v>
      </c>
      <c r="H53" s="48">
        <v>1.6E-2</v>
      </c>
      <c r="I53" s="48">
        <v>1.6E-2</v>
      </c>
      <c r="J53" s="48">
        <v>1.6E-2</v>
      </c>
      <c r="K53" s="48">
        <v>1.6E-2</v>
      </c>
      <c r="L53" s="48">
        <v>1.6E-2</v>
      </c>
      <c r="M53" s="48">
        <v>1.6E-2</v>
      </c>
      <c r="P53" s="44">
        <v>46</v>
      </c>
      <c r="Q53" s="48">
        <v>1.6E-2</v>
      </c>
      <c r="R53" s="48">
        <v>1.6E-2</v>
      </c>
      <c r="S53" s="48">
        <v>1.6E-2</v>
      </c>
      <c r="T53" s="48">
        <v>1.6E-2</v>
      </c>
      <c r="U53" s="48">
        <v>1.6E-2</v>
      </c>
      <c r="V53" s="48">
        <v>1.6E-2</v>
      </c>
      <c r="W53" s="48">
        <v>1.6E-2</v>
      </c>
      <c r="X53" s="48">
        <v>1.6E-2</v>
      </c>
      <c r="Y53" s="48">
        <v>1.6E-2</v>
      </c>
      <c r="Z53" s="48">
        <v>1.6E-2</v>
      </c>
      <c r="AA53" s="48">
        <v>1.6E-2</v>
      </c>
      <c r="AB53" s="48">
        <v>1.6E-2</v>
      </c>
      <c r="AE53" s="44">
        <v>46</v>
      </c>
      <c r="AF53" s="48">
        <v>1.6E-2</v>
      </c>
      <c r="AG53" s="48">
        <v>1.6E-2</v>
      </c>
      <c r="AH53" s="48">
        <v>1.6E-2</v>
      </c>
      <c r="AI53" s="48">
        <v>1.6E-2</v>
      </c>
      <c r="AJ53" s="48">
        <v>1.6E-2</v>
      </c>
      <c r="AK53" s="48">
        <v>1.6E-2</v>
      </c>
      <c r="AL53" s="48">
        <v>1.6E-2</v>
      </c>
      <c r="AM53" s="48">
        <v>1.6E-2</v>
      </c>
      <c r="AN53" s="48">
        <v>1.6E-2</v>
      </c>
      <c r="AO53" s="48">
        <v>1.6E-2</v>
      </c>
      <c r="AP53" s="48">
        <v>1.6E-2</v>
      </c>
      <c r="AQ53" s="48">
        <v>1.6E-2</v>
      </c>
      <c r="AT53" s="44">
        <v>42</v>
      </c>
      <c r="AU53" s="48">
        <v>1.4999999999999999E-2</v>
      </c>
    </row>
    <row r="54" spans="1:47" x14ac:dyDescent="0.2">
      <c r="A54" s="44">
        <v>47</v>
      </c>
      <c r="B54" s="48">
        <v>1.7000000000000001E-2</v>
      </c>
      <c r="C54" s="48">
        <v>1.7000000000000001E-2</v>
      </c>
      <c r="D54" s="48">
        <v>1.7000000000000001E-2</v>
      </c>
      <c r="E54" s="48">
        <v>1.7000000000000001E-2</v>
      </c>
      <c r="F54" s="48">
        <v>1.7000000000000001E-2</v>
      </c>
      <c r="G54" s="48">
        <v>1.7000000000000001E-2</v>
      </c>
      <c r="H54" s="48">
        <v>1.7000000000000001E-2</v>
      </c>
      <c r="I54" s="48">
        <v>1.7000000000000001E-2</v>
      </c>
      <c r="J54" s="48">
        <v>1.7000000000000001E-2</v>
      </c>
      <c r="K54" s="48">
        <v>1.7000000000000001E-2</v>
      </c>
      <c r="L54" s="48">
        <v>1.7000000000000001E-2</v>
      </c>
      <c r="M54" s="48">
        <v>1.7000000000000001E-2</v>
      </c>
      <c r="P54" s="44">
        <v>47</v>
      </c>
      <c r="Q54" s="48">
        <v>1.7000000000000001E-2</v>
      </c>
      <c r="R54" s="48">
        <v>1.7000000000000001E-2</v>
      </c>
      <c r="S54" s="48">
        <v>1.7000000000000001E-2</v>
      </c>
      <c r="T54" s="48">
        <v>1.6E-2</v>
      </c>
      <c r="U54" s="48">
        <v>1.6E-2</v>
      </c>
      <c r="V54" s="48">
        <v>1.6E-2</v>
      </c>
      <c r="W54" s="48">
        <v>1.6E-2</v>
      </c>
      <c r="X54" s="48">
        <v>1.6E-2</v>
      </c>
      <c r="Y54" s="48">
        <v>1.6E-2</v>
      </c>
      <c r="Z54" s="48">
        <v>1.6E-2</v>
      </c>
      <c r="AA54" s="48">
        <v>1.6E-2</v>
      </c>
      <c r="AB54" s="48">
        <v>1.6E-2</v>
      </c>
      <c r="AE54" s="44">
        <v>47</v>
      </c>
      <c r="AF54" s="48">
        <v>1.6E-2</v>
      </c>
      <c r="AG54" s="48">
        <v>1.6E-2</v>
      </c>
      <c r="AH54" s="48">
        <v>1.6E-2</v>
      </c>
      <c r="AI54" s="48">
        <v>1.6E-2</v>
      </c>
      <c r="AJ54" s="48">
        <v>1.6E-2</v>
      </c>
      <c r="AK54" s="48">
        <v>1.6E-2</v>
      </c>
      <c r="AL54" s="48">
        <v>1.6E-2</v>
      </c>
      <c r="AM54" s="48">
        <v>1.6E-2</v>
      </c>
      <c r="AN54" s="48">
        <v>1.6E-2</v>
      </c>
      <c r="AO54" s="48">
        <v>1.6E-2</v>
      </c>
      <c r="AP54" s="48">
        <v>1.6E-2</v>
      </c>
      <c r="AQ54" s="48">
        <v>1.6E-2</v>
      </c>
      <c r="AT54" s="44">
        <v>43</v>
      </c>
      <c r="AU54" s="48">
        <v>1.4999999999999999E-2</v>
      </c>
    </row>
    <row r="55" spans="1:47" x14ac:dyDescent="0.2">
      <c r="A55" s="44">
        <v>48</v>
      </c>
      <c r="B55" s="48">
        <v>1.7000000000000001E-2</v>
      </c>
      <c r="C55" s="48">
        <v>1.7000000000000001E-2</v>
      </c>
      <c r="D55" s="48">
        <v>1.7000000000000001E-2</v>
      </c>
      <c r="E55" s="48">
        <v>1.7000000000000001E-2</v>
      </c>
      <c r="F55" s="48">
        <v>1.7000000000000001E-2</v>
      </c>
      <c r="G55" s="48">
        <v>1.7000000000000001E-2</v>
      </c>
      <c r="H55" s="48">
        <v>1.7000000000000001E-2</v>
      </c>
      <c r="I55" s="48">
        <v>1.7000000000000001E-2</v>
      </c>
      <c r="J55" s="48">
        <v>1.7000000000000001E-2</v>
      </c>
      <c r="K55" s="48">
        <v>1.7000000000000001E-2</v>
      </c>
      <c r="L55" s="48">
        <v>1.7000000000000001E-2</v>
      </c>
      <c r="M55" s="48">
        <v>1.7000000000000001E-2</v>
      </c>
      <c r="P55" s="44">
        <v>48</v>
      </c>
      <c r="Q55" s="48">
        <v>1.7000000000000001E-2</v>
      </c>
      <c r="R55" s="48">
        <v>1.7000000000000001E-2</v>
      </c>
      <c r="S55" s="48">
        <v>1.7000000000000001E-2</v>
      </c>
      <c r="T55" s="48">
        <v>1.7000000000000001E-2</v>
      </c>
      <c r="U55" s="48">
        <v>1.7000000000000001E-2</v>
      </c>
      <c r="V55" s="48">
        <v>1.7000000000000001E-2</v>
      </c>
      <c r="W55" s="48">
        <v>1.7000000000000001E-2</v>
      </c>
      <c r="X55" s="48">
        <v>1.7000000000000001E-2</v>
      </c>
      <c r="Y55" s="48">
        <v>1.7000000000000001E-2</v>
      </c>
      <c r="Z55" s="48">
        <v>1.7000000000000001E-2</v>
      </c>
      <c r="AA55" s="48">
        <v>1.7000000000000001E-2</v>
      </c>
      <c r="AB55" s="48">
        <v>1.7000000000000001E-2</v>
      </c>
      <c r="AE55" s="44">
        <v>48</v>
      </c>
      <c r="AF55" s="48">
        <v>1.6E-2</v>
      </c>
      <c r="AG55" s="48">
        <v>1.6E-2</v>
      </c>
      <c r="AH55" s="48">
        <v>1.6E-2</v>
      </c>
      <c r="AI55" s="48">
        <v>1.6E-2</v>
      </c>
      <c r="AJ55" s="48">
        <v>1.6E-2</v>
      </c>
      <c r="AK55" s="48">
        <v>1.6E-2</v>
      </c>
      <c r="AL55" s="48">
        <v>1.6E-2</v>
      </c>
      <c r="AM55" s="48">
        <v>1.6E-2</v>
      </c>
      <c r="AN55" s="48">
        <v>1.6E-2</v>
      </c>
      <c r="AO55" s="48">
        <v>1.6E-2</v>
      </c>
      <c r="AP55" s="48">
        <v>1.6E-2</v>
      </c>
      <c r="AQ55" s="48">
        <v>1.6E-2</v>
      </c>
      <c r="AT55" s="44">
        <v>44</v>
      </c>
      <c r="AU55" s="48">
        <v>1.4999999999999999E-2</v>
      </c>
    </row>
    <row r="56" spans="1:47" x14ac:dyDescent="0.2">
      <c r="A56" s="44">
        <v>49</v>
      </c>
      <c r="B56" s="48">
        <v>1.7999999999999999E-2</v>
      </c>
      <c r="C56" s="48">
        <v>1.7999999999999999E-2</v>
      </c>
      <c r="D56" s="48">
        <v>1.7000000000000001E-2</v>
      </c>
      <c r="E56" s="48">
        <v>1.7000000000000001E-2</v>
      </c>
      <c r="F56" s="48">
        <v>1.7000000000000001E-2</v>
      </c>
      <c r="G56" s="48">
        <v>1.7000000000000001E-2</v>
      </c>
      <c r="H56" s="48">
        <v>1.7000000000000001E-2</v>
      </c>
      <c r="I56" s="48">
        <v>1.7000000000000001E-2</v>
      </c>
      <c r="J56" s="48">
        <v>1.7000000000000001E-2</v>
      </c>
      <c r="K56" s="48">
        <v>1.7000000000000001E-2</v>
      </c>
      <c r="L56" s="48">
        <v>1.7000000000000001E-2</v>
      </c>
      <c r="M56" s="48">
        <v>1.7000000000000001E-2</v>
      </c>
      <c r="P56" s="44">
        <v>49</v>
      </c>
      <c r="Q56" s="48">
        <v>1.7000000000000001E-2</v>
      </c>
      <c r="R56" s="48">
        <v>1.7000000000000001E-2</v>
      </c>
      <c r="S56" s="48">
        <v>1.7000000000000001E-2</v>
      </c>
      <c r="T56" s="48">
        <v>1.7000000000000001E-2</v>
      </c>
      <c r="U56" s="48">
        <v>1.7000000000000001E-2</v>
      </c>
      <c r="V56" s="48">
        <v>1.7000000000000001E-2</v>
      </c>
      <c r="W56" s="48">
        <v>1.7000000000000001E-2</v>
      </c>
      <c r="X56" s="48">
        <v>1.7000000000000001E-2</v>
      </c>
      <c r="Y56" s="48">
        <v>1.7000000000000001E-2</v>
      </c>
      <c r="Z56" s="48">
        <v>1.7000000000000001E-2</v>
      </c>
      <c r="AA56" s="48">
        <v>1.7000000000000001E-2</v>
      </c>
      <c r="AB56" s="48">
        <v>1.7000000000000001E-2</v>
      </c>
      <c r="AE56" s="44">
        <v>49</v>
      </c>
      <c r="AF56" s="48">
        <v>1.7000000000000001E-2</v>
      </c>
      <c r="AG56" s="48">
        <v>1.7000000000000001E-2</v>
      </c>
      <c r="AH56" s="48">
        <v>1.7000000000000001E-2</v>
      </c>
      <c r="AI56" s="48">
        <v>1.7000000000000001E-2</v>
      </c>
      <c r="AJ56" s="48">
        <v>1.7000000000000001E-2</v>
      </c>
      <c r="AK56" s="48">
        <v>1.7000000000000001E-2</v>
      </c>
      <c r="AL56" s="48">
        <v>1.7000000000000001E-2</v>
      </c>
      <c r="AM56" s="48">
        <v>1.7000000000000001E-2</v>
      </c>
      <c r="AN56" s="48">
        <v>1.7000000000000001E-2</v>
      </c>
      <c r="AO56" s="48">
        <v>1.6E-2</v>
      </c>
      <c r="AP56" s="48">
        <v>1.6E-2</v>
      </c>
      <c r="AQ56" s="48">
        <v>1.6E-2</v>
      </c>
      <c r="AT56" s="44">
        <v>45</v>
      </c>
      <c r="AU56" s="48">
        <v>1.4999999999999999E-2</v>
      </c>
    </row>
    <row r="57" spans="1:47" x14ac:dyDescent="0.2">
      <c r="A57" s="44">
        <v>50</v>
      </c>
      <c r="B57" s="48">
        <v>1.7999999999999999E-2</v>
      </c>
      <c r="C57" s="48">
        <v>1.7999999999999999E-2</v>
      </c>
      <c r="D57" s="48">
        <v>1.7999999999999999E-2</v>
      </c>
      <c r="E57" s="48">
        <v>1.7999999999999999E-2</v>
      </c>
      <c r="F57" s="48">
        <v>1.7999999999999999E-2</v>
      </c>
      <c r="G57" s="48">
        <v>1.7999999999999999E-2</v>
      </c>
      <c r="H57" s="48">
        <v>1.7999999999999999E-2</v>
      </c>
      <c r="I57" s="48">
        <v>1.7999999999999999E-2</v>
      </c>
      <c r="J57" s="48">
        <v>1.7999999999999999E-2</v>
      </c>
      <c r="K57" s="48">
        <v>1.7999999999999999E-2</v>
      </c>
      <c r="L57" s="48">
        <v>1.7999999999999999E-2</v>
      </c>
      <c r="M57" s="48">
        <v>1.7999999999999999E-2</v>
      </c>
      <c r="P57" s="44">
        <v>50</v>
      </c>
      <c r="Q57" s="48">
        <v>1.7000000000000001E-2</v>
      </c>
      <c r="R57" s="48">
        <v>1.7000000000000001E-2</v>
      </c>
      <c r="S57" s="48">
        <v>1.7000000000000001E-2</v>
      </c>
      <c r="T57" s="48">
        <v>1.7000000000000001E-2</v>
      </c>
      <c r="U57" s="48">
        <v>1.7000000000000001E-2</v>
      </c>
      <c r="V57" s="48">
        <v>1.7000000000000001E-2</v>
      </c>
      <c r="W57" s="48">
        <v>1.7000000000000001E-2</v>
      </c>
      <c r="X57" s="48">
        <v>1.7000000000000001E-2</v>
      </c>
      <c r="Y57" s="48">
        <v>1.7000000000000001E-2</v>
      </c>
      <c r="Z57" s="48">
        <v>1.7000000000000001E-2</v>
      </c>
      <c r="AA57" s="48">
        <v>1.7000000000000001E-2</v>
      </c>
      <c r="AB57" s="48">
        <v>1.7000000000000001E-2</v>
      </c>
      <c r="AE57" s="44">
        <v>50</v>
      </c>
      <c r="AF57" s="48">
        <v>1.7000000000000001E-2</v>
      </c>
      <c r="AG57" s="48">
        <v>1.7000000000000001E-2</v>
      </c>
      <c r="AH57" s="48">
        <v>1.7000000000000001E-2</v>
      </c>
      <c r="AI57" s="48">
        <v>1.7000000000000001E-2</v>
      </c>
      <c r="AJ57" s="48">
        <v>1.7000000000000001E-2</v>
      </c>
      <c r="AK57" s="48">
        <v>1.7000000000000001E-2</v>
      </c>
      <c r="AL57" s="48">
        <v>1.7000000000000001E-2</v>
      </c>
      <c r="AM57" s="48">
        <v>1.7000000000000001E-2</v>
      </c>
      <c r="AN57" s="48">
        <v>1.7000000000000001E-2</v>
      </c>
      <c r="AO57" s="48">
        <v>1.7000000000000001E-2</v>
      </c>
      <c r="AP57" s="48">
        <v>1.7000000000000001E-2</v>
      </c>
      <c r="AQ57" s="48">
        <v>1.7000000000000001E-2</v>
      </c>
      <c r="AT57" s="44">
        <v>46</v>
      </c>
      <c r="AU57" s="48">
        <v>1.6E-2</v>
      </c>
    </row>
    <row r="58" spans="1:47" x14ac:dyDescent="0.2">
      <c r="A58" s="44">
        <v>51</v>
      </c>
      <c r="B58" s="48">
        <v>1.7999999999999999E-2</v>
      </c>
      <c r="C58" s="48">
        <v>1.7999999999999999E-2</v>
      </c>
      <c r="D58" s="48">
        <v>1.7999999999999999E-2</v>
      </c>
      <c r="E58" s="48">
        <v>1.7999999999999999E-2</v>
      </c>
      <c r="F58" s="48">
        <v>1.7999999999999999E-2</v>
      </c>
      <c r="G58" s="48">
        <v>1.7999999999999999E-2</v>
      </c>
      <c r="H58" s="48">
        <v>1.7999999999999999E-2</v>
      </c>
      <c r="I58" s="48">
        <v>1.7999999999999999E-2</v>
      </c>
      <c r="J58" s="48">
        <v>1.7999999999999999E-2</v>
      </c>
      <c r="K58" s="48">
        <v>1.7999999999999999E-2</v>
      </c>
      <c r="L58" s="48">
        <v>1.7999999999999999E-2</v>
      </c>
      <c r="M58" s="48">
        <v>1.7999999999999999E-2</v>
      </c>
      <c r="P58" s="44">
        <v>51</v>
      </c>
      <c r="Q58" s="48">
        <v>1.7999999999999999E-2</v>
      </c>
      <c r="R58" s="48">
        <v>1.7999999999999999E-2</v>
      </c>
      <c r="S58" s="48">
        <v>1.7999999999999999E-2</v>
      </c>
      <c r="T58" s="48">
        <v>1.7999999999999999E-2</v>
      </c>
      <c r="U58" s="48">
        <v>1.7999999999999999E-2</v>
      </c>
      <c r="V58" s="48">
        <v>1.7999999999999999E-2</v>
      </c>
      <c r="W58" s="48">
        <v>1.7999999999999999E-2</v>
      </c>
      <c r="X58" s="48">
        <v>1.7999999999999999E-2</v>
      </c>
      <c r="Y58" s="48">
        <v>1.7999999999999999E-2</v>
      </c>
      <c r="Z58" s="48">
        <v>1.7000000000000001E-2</v>
      </c>
      <c r="AA58" s="48">
        <v>1.7000000000000001E-2</v>
      </c>
      <c r="AB58" s="48">
        <v>1.7000000000000001E-2</v>
      </c>
      <c r="AE58" s="44">
        <v>51</v>
      </c>
      <c r="AF58" s="48">
        <v>1.7000000000000001E-2</v>
      </c>
      <c r="AG58" s="48">
        <v>1.7000000000000001E-2</v>
      </c>
      <c r="AH58" s="48">
        <v>1.7000000000000001E-2</v>
      </c>
      <c r="AI58" s="48">
        <v>1.7000000000000001E-2</v>
      </c>
      <c r="AJ58" s="48">
        <v>1.7000000000000001E-2</v>
      </c>
      <c r="AK58" s="48">
        <v>1.7000000000000001E-2</v>
      </c>
      <c r="AL58" s="48">
        <v>1.7000000000000001E-2</v>
      </c>
      <c r="AM58" s="48">
        <v>1.7000000000000001E-2</v>
      </c>
      <c r="AN58" s="48">
        <v>1.7000000000000001E-2</v>
      </c>
      <c r="AO58" s="48">
        <v>1.7000000000000001E-2</v>
      </c>
      <c r="AP58" s="48">
        <v>1.7000000000000001E-2</v>
      </c>
      <c r="AQ58" s="48">
        <v>1.7000000000000001E-2</v>
      </c>
      <c r="AT58" s="44">
        <v>47</v>
      </c>
      <c r="AU58" s="48">
        <v>1.6E-2</v>
      </c>
    </row>
    <row r="59" spans="1:47" x14ac:dyDescent="0.2">
      <c r="A59" s="44">
        <v>52</v>
      </c>
      <c r="B59" s="48">
        <v>1.9E-2</v>
      </c>
      <c r="C59" s="48">
        <v>1.7999999999999999E-2</v>
      </c>
      <c r="D59" s="48">
        <v>1.7999999999999999E-2</v>
      </c>
      <c r="E59" s="48">
        <v>1.7999999999999999E-2</v>
      </c>
      <c r="F59" s="48">
        <v>1.7999999999999999E-2</v>
      </c>
      <c r="G59" s="48">
        <v>1.7999999999999999E-2</v>
      </c>
      <c r="H59" s="48">
        <v>1.7999999999999999E-2</v>
      </c>
      <c r="I59" s="48">
        <v>1.7999999999999999E-2</v>
      </c>
      <c r="J59" s="48">
        <v>1.7999999999999999E-2</v>
      </c>
      <c r="K59" s="48">
        <v>1.7999999999999999E-2</v>
      </c>
      <c r="L59" s="48">
        <v>1.7999999999999999E-2</v>
      </c>
      <c r="M59" s="48">
        <v>1.7999999999999999E-2</v>
      </c>
      <c r="P59" s="44">
        <v>52</v>
      </c>
      <c r="Q59" s="48">
        <v>1.7999999999999999E-2</v>
      </c>
      <c r="R59" s="48">
        <v>1.7999999999999999E-2</v>
      </c>
      <c r="S59" s="48">
        <v>1.7999999999999999E-2</v>
      </c>
      <c r="T59" s="48">
        <v>1.7999999999999999E-2</v>
      </c>
      <c r="U59" s="48">
        <v>1.7999999999999999E-2</v>
      </c>
      <c r="V59" s="48">
        <v>1.7999999999999999E-2</v>
      </c>
      <c r="W59" s="48">
        <v>1.7999999999999999E-2</v>
      </c>
      <c r="X59" s="48">
        <v>1.7999999999999999E-2</v>
      </c>
      <c r="Y59" s="48">
        <v>1.7999999999999999E-2</v>
      </c>
      <c r="Z59" s="48">
        <v>1.7999999999999999E-2</v>
      </c>
      <c r="AA59" s="48">
        <v>1.7999999999999999E-2</v>
      </c>
      <c r="AB59" s="48">
        <v>1.7999999999999999E-2</v>
      </c>
      <c r="AE59" s="44">
        <v>52</v>
      </c>
      <c r="AF59" s="48">
        <v>1.7999999999999999E-2</v>
      </c>
      <c r="AG59" s="48">
        <v>1.7999999999999999E-2</v>
      </c>
      <c r="AH59" s="48">
        <v>1.7999999999999999E-2</v>
      </c>
      <c r="AI59" s="48">
        <v>1.7999999999999999E-2</v>
      </c>
      <c r="AJ59" s="48">
        <v>1.7999999999999999E-2</v>
      </c>
      <c r="AK59" s="48">
        <v>1.7999999999999999E-2</v>
      </c>
      <c r="AL59" s="48">
        <v>1.7000000000000001E-2</v>
      </c>
      <c r="AM59" s="48">
        <v>1.7000000000000001E-2</v>
      </c>
      <c r="AN59" s="48">
        <v>1.7000000000000001E-2</v>
      </c>
      <c r="AO59" s="48">
        <v>1.7000000000000001E-2</v>
      </c>
      <c r="AP59" s="48">
        <v>1.7000000000000001E-2</v>
      </c>
      <c r="AQ59" s="48">
        <v>1.7000000000000001E-2</v>
      </c>
      <c r="AT59" s="44">
        <v>48</v>
      </c>
      <c r="AU59" s="48">
        <v>1.6E-2</v>
      </c>
    </row>
    <row r="60" spans="1:47" x14ac:dyDescent="0.2">
      <c r="A60" s="44">
        <v>53</v>
      </c>
      <c r="B60" s="48">
        <v>1.9E-2</v>
      </c>
      <c r="C60" s="48">
        <v>1.9E-2</v>
      </c>
      <c r="D60" s="48">
        <v>1.9E-2</v>
      </c>
      <c r="E60" s="48">
        <v>1.9E-2</v>
      </c>
      <c r="F60" s="48">
        <v>1.9E-2</v>
      </c>
      <c r="G60" s="48">
        <v>1.9E-2</v>
      </c>
      <c r="H60" s="48">
        <v>1.9E-2</v>
      </c>
      <c r="I60" s="48">
        <v>1.9E-2</v>
      </c>
      <c r="J60" s="48">
        <v>1.9E-2</v>
      </c>
      <c r="K60" s="48">
        <v>1.9E-2</v>
      </c>
      <c r="L60" s="48">
        <v>1.9E-2</v>
      </c>
      <c r="M60" s="48">
        <v>1.7999999999999999E-2</v>
      </c>
      <c r="P60" s="44">
        <v>53</v>
      </c>
      <c r="Q60" s="48">
        <v>1.7999999999999999E-2</v>
      </c>
      <c r="R60" s="48">
        <v>1.7999999999999999E-2</v>
      </c>
      <c r="S60" s="48">
        <v>1.7999999999999999E-2</v>
      </c>
      <c r="T60" s="48">
        <v>1.7999999999999999E-2</v>
      </c>
      <c r="U60" s="48">
        <v>1.7999999999999999E-2</v>
      </c>
      <c r="V60" s="48">
        <v>1.7999999999999999E-2</v>
      </c>
      <c r="W60" s="48">
        <v>1.7999999999999999E-2</v>
      </c>
      <c r="X60" s="48">
        <v>1.7999999999999999E-2</v>
      </c>
      <c r="Y60" s="48">
        <v>1.7999999999999999E-2</v>
      </c>
      <c r="Z60" s="48">
        <v>1.7999999999999999E-2</v>
      </c>
      <c r="AA60" s="48">
        <v>1.7999999999999999E-2</v>
      </c>
      <c r="AB60" s="48">
        <v>1.7999999999999999E-2</v>
      </c>
      <c r="AE60" s="44">
        <v>53</v>
      </c>
      <c r="AF60" s="48">
        <v>1.7999999999999999E-2</v>
      </c>
      <c r="AG60" s="48">
        <v>1.7999999999999999E-2</v>
      </c>
      <c r="AH60" s="48">
        <v>1.7999999999999999E-2</v>
      </c>
      <c r="AI60" s="48">
        <v>1.7999999999999999E-2</v>
      </c>
      <c r="AJ60" s="48">
        <v>1.7999999999999999E-2</v>
      </c>
      <c r="AK60" s="48">
        <v>1.7999999999999999E-2</v>
      </c>
      <c r="AL60" s="48">
        <v>1.7999999999999999E-2</v>
      </c>
      <c r="AM60" s="48">
        <v>1.7999999999999999E-2</v>
      </c>
      <c r="AN60" s="48">
        <v>1.7999999999999999E-2</v>
      </c>
      <c r="AO60" s="48">
        <v>1.7999999999999999E-2</v>
      </c>
      <c r="AP60" s="48">
        <v>1.7999999999999999E-2</v>
      </c>
      <c r="AQ60" s="48">
        <v>1.7999999999999999E-2</v>
      </c>
      <c r="AT60" s="44">
        <v>49</v>
      </c>
      <c r="AU60" s="48">
        <v>1.6E-2</v>
      </c>
    </row>
    <row r="61" spans="1:47" x14ac:dyDescent="0.2">
      <c r="A61" s="44">
        <v>54</v>
      </c>
      <c r="B61" s="48">
        <v>1.9E-2</v>
      </c>
      <c r="C61" s="48">
        <v>1.9E-2</v>
      </c>
      <c r="D61" s="48">
        <v>1.9E-2</v>
      </c>
      <c r="E61" s="48">
        <v>1.9E-2</v>
      </c>
      <c r="F61" s="48">
        <v>1.9E-2</v>
      </c>
      <c r="G61" s="48">
        <v>1.9E-2</v>
      </c>
      <c r="H61" s="48">
        <v>1.9E-2</v>
      </c>
      <c r="I61" s="48">
        <v>1.9E-2</v>
      </c>
      <c r="J61" s="48">
        <v>1.9E-2</v>
      </c>
      <c r="K61" s="48">
        <v>1.9E-2</v>
      </c>
      <c r="L61" s="48">
        <v>1.9E-2</v>
      </c>
      <c r="M61" s="48">
        <v>1.9E-2</v>
      </c>
      <c r="P61" s="44">
        <v>54</v>
      </c>
      <c r="Q61" s="48">
        <v>1.9E-2</v>
      </c>
      <c r="R61" s="48">
        <v>1.9E-2</v>
      </c>
      <c r="S61" s="48">
        <v>1.9E-2</v>
      </c>
      <c r="T61" s="48">
        <v>1.9E-2</v>
      </c>
      <c r="U61" s="48">
        <v>1.9E-2</v>
      </c>
      <c r="V61" s="48">
        <v>1.9E-2</v>
      </c>
      <c r="W61" s="48">
        <v>1.9E-2</v>
      </c>
      <c r="X61" s="48">
        <v>1.9E-2</v>
      </c>
      <c r="Y61" s="48">
        <v>1.9E-2</v>
      </c>
      <c r="Z61" s="48">
        <v>1.7999999999999999E-2</v>
      </c>
      <c r="AA61" s="48">
        <v>1.7999999999999999E-2</v>
      </c>
      <c r="AB61" s="48">
        <v>1.7999999999999999E-2</v>
      </c>
      <c r="AE61" s="44">
        <v>54</v>
      </c>
      <c r="AF61" s="48">
        <v>1.7999999999999999E-2</v>
      </c>
      <c r="AG61" s="48">
        <v>1.7999999999999999E-2</v>
      </c>
      <c r="AH61" s="48">
        <v>1.7999999999999999E-2</v>
      </c>
      <c r="AI61" s="48">
        <v>1.7999999999999999E-2</v>
      </c>
      <c r="AJ61" s="48">
        <v>1.7999999999999999E-2</v>
      </c>
      <c r="AK61" s="48">
        <v>1.7999999999999999E-2</v>
      </c>
      <c r="AL61" s="48">
        <v>1.7999999999999999E-2</v>
      </c>
      <c r="AM61" s="48">
        <v>1.7999999999999999E-2</v>
      </c>
      <c r="AN61" s="48">
        <v>1.7999999999999999E-2</v>
      </c>
      <c r="AO61" s="48">
        <v>1.7999999999999999E-2</v>
      </c>
      <c r="AP61" s="48">
        <v>1.7999999999999999E-2</v>
      </c>
      <c r="AQ61" s="48">
        <v>1.7999999999999999E-2</v>
      </c>
      <c r="AT61" s="44">
        <v>50</v>
      </c>
      <c r="AU61" s="48">
        <v>1.7000000000000001E-2</v>
      </c>
    </row>
    <row r="62" spans="1:47" x14ac:dyDescent="0.2">
      <c r="A62" s="44">
        <v>55</v>
      </c>
      <c r="B62" s="48">
        <v>0.02</v>
      </c>
      <c r="C62" s="48">
        <v>0.02</v>
      </c>
      <c r="D62" s="48">
        <v>0.02</v>
      </c>
      <c r="E62" s="48">
        <v>1.9E-2</v>
      </c>
      <c r="F62" s="48">
        <v>1.9E-2</v>
      </c>
      <c r="G62" s="48">
        <v>1.9E-2</v>
      </c>
      <c r="H62" s="48">
        <v>1.9E-2</v>
      </c>
      <c r="I62" s="48">
        <v>1.9E-2</v>
      </c>
      <c r="J62" s="48">
        <v>1.9E-2</v>
      </c>
      <c r="K62" s="48">
        <v>1.9E-2</v>
      </c>
      <c r="L62" s="48">
        <v>1.9E-2</v>
      </c>
      <c r="M62" s="48">
        <v>1.9E-2</v>
      </c>
      <c r="P62" s="44">
        <v>55</v>
      </c>
      <c r="Q62" s="48">
        <v>1.9E-2</v>
      </c>
      <c r="R62" s="48">
        <v>1.9E-2</v>
      </c>
      <c r="S62" s="48">
        <v>1.9E-2</v>
      </c>
      <c r="T62" s="48">
        <v>1.9E-2</v>
      </c>
      <c r="U62" s="48">
        <v>1.9E-2</v>
      </c>
      <c r="V62" s="48">
        <v>1.9E-2</v>
      </c>
      <c r="W62" s="48">
        <v>1.9E-2</v>
      </c>
      <c r="X62" s="48">
        <v>1.9E-2</v>
      </c>
      <c r="Y62" s="48">
        <v>1.9E-2</v>
      </c>
      <c r="Z62" s="48">
        <v>1.9E-2</v>
      </c>
      <c r="AA62" s="48">
        <v>1.9E-2</v>
      </c>
      <c r="AB62" s="48">
        <v>1.9E-2</v>
      </c>
      <c r="AE62" s="44">
        <v>55</v>
      </c>
      <c r="AF62" s="48">
        <v>1.9E-2</v>
      </c>
      <c r="AG62" s="48">
        <v>1.9E-2</v>
      </c>
      <c r="AH62" s="48">
        <v>1.9E-2</v>
      </c>
      <c r="AI62" s="48">
        <v>1.9E-2</v>
      </c>
      <c r="AJ62" s="48">
        <v>1.9E-2</v>
      </c>
      <c r="AK62" s="48">
        <v>1.9E-2</v>
      </c>
      <c r="AL62" s="48">
        <v>1.7999999999999999E-2</v>
      </c>
      <c r="AM62" s="48">
        <v>1.7999999999999999E-2</v>
      </c>
      <c r="AN62" s="48">
        <v>1.7999999999999999E-2</v>
      </c>
      <c r="AO62" s="48">
        <v>1.7999999999999999E-2</v>
      </c>
      <c r="AP62" s="48">
        <v>1.7999999999999999E-2</v>
      </c>
      <c r="AQ62" s="48">
        <v>1.7999999999999999E-2</v>
      </c>
      <c r="AT62" s="44">
        <v>51</v>
      </c>
      <c r="AU62" s="48">
        <v>1.7000000000000001E-2</v>
      </c>
    </row>
    <row r="63" spans="1:47" x14ac:dyDescent="0.2">
      <c r="A63" s="44">
        <v>56</v>
      </c>
      <c r="B63" s="48">
        <v>0.02</v>
      </c>
      <c r="C63" s="48">
        <v>0.02</v>
      </c>
      <c r="D63" s="48">
        <v>0.02</v>
      </c>
      <c r="E63" s="48">
        <v>0.02</v>
      </c>
      <c r="F63" s="48">
        <v>0.02</v>
      </c>
      <c r="G63" s="48">
        <v>0.02</v>
      </c>
      <c r="H63" s="48">
        <v>0.02</v>
      </c>
      <c r="I63" s="48">
        <v>0.02</v>
      </c>
      <c r="J63" s="48">
        <v>0.02</v>
      </c>
      <c r="K63" s="48">
        <v>0.02</v>
      </c>
      <c r="L63" s="48">
        <v>0.02</v>
      </c>
      <c r="M63" s="48">
        <v>0.02</v>
      </c>
      <c r="P63" s="44">
        <v>56</v>
      </c>
      <c r="Q63" s="48">
        <v>0.02</v>
      </c>
      <c r="R63" s="48">
        <v>1.9E-2</v>
      </c>
      <c r="S63" s="48">
        <v>1.9E-2</v>
      </c>
      <c r="T63" s="48">
        <v>1.9E-2</v>
      </c>
      <c r="U63" s="48">
        <v>1.9E-2</v>
      </c>
      <c r="V63" s="48">
        <v>1.9E-2</v>
      </c>
      <c r="W63" s="48">
        <v>1.9E-2</v>
      </c>
      <c r="X63" s="48">
        <v>1.9E-2</v>
      </c>
      <c r="Y63" s="48">
        <v>1.9E-2</v>
      </c>
      <c r="Z63" s="48">
        <v>1.9E-2</v>
      </c>
      <c r="AA63" s="48">
        <v>1.9E-2</v>
      </c>
      <c r="AB63" s="48">
        <v>1.9E-2</v>
      </c>
      <c r="AE63" s="44">
        <v>56</v>
      </c>
      <c r="AF63" s="48">
        <v>1.9E-2</v>
      </c>
      <c r="AG63" s="48">
        <v>1.9E-2</v>
      </c>
      <c r="AH63" s="48">
        <v>1.9E-2</v>
      </c>
      <c r="AI63" s="48">
        <v>1.9E-2</v>
      </c>
      <c r="AJ63" s="48">
        <v>1.9E-2</v>
      </c>
      <c r="AK63" s="48">
        <v>1.9E-2</v>
      </c>
      <c r="AL63" s="48">
        <v>1.9E-2</v>
      </c>
      <c r="AM63" s="48">
        <v>1.9E-2</v>
      </c>
      <c r="AN63" s="48">
        <v>1.9E-2</v>
      </c>
      <c r="AO63" s="48">
        <v>1.9E-2</v>
      </c>
      <c r="AP63" s="48">
        <v>1.9E-2</v>
      </c>
      <c r="AQ63" s="48">
        <v>1.9E-2</v>
      </c>
      <c r="AT63" s="44">
        <v>52</v>
      </c>
      <c r="AU63" s="48">
        <v>1.7000000000000001E-2</v>
      </c>
    </row>
    <row r="64" spans="1:47" x14ac:dyDescent="0.2">
      <c r="A64" s="44">
        <v>57</v>
      </c>
      <c r="B64" s="48">
        <v>0.02</v>
      </c>
      <c r="C64" s="48">
        <v>0.02</v>
      </c>
      <c r="D64" s="48">
        <v>0.02</v>
      </c>
      <c r="E64" s="48">
        <v>0.02</v>
      </c>
      <c r="F64" s="48">
        <v>0.02</v>
      </c>
      <c r="G64" s="48">
        <v>0.02</v>
      </c>
      <c r="H64" s="48">
        <v>0.02</v>
      </c>
      <c r="I64" s="48">
        <v>0.02</v>
      </c>
      <c r="J64" s="48">
        <v>0.02</v>
      </c>
      <c r="K64" s="48">
        <v>0.02</v>
      </c>
      <c r="L64" s="48">
        <v>0.02</v>
      </c>
      <c r="M64" s="48">
        <v>0.02</v>
      </c>
      <c r="P64" s="44">
        <v>57</v>
      </c>
      <c r="Q64" s="48">
        <v>0.02</v>
      </c>
      <c r="R64" s="48">
        <v>0.02</v>
      </c>
      <c r="S64" s="48">
        <v>0.02</v>
      </c>
      <c r="T64" s="48">
        <v>0.02</v>
      </c>
      <c r="U64" s="48">
        <v>0.02</v>
      </c>
      <c r="V64" s="48">
        <v>0.02</v>
      </c>
      <c r="W64" s="48">
        <v>0.02</v>
      </c>
      <c r="X64" s="48">
        <v>0.02</v>
      </c>
      <c r="Y64" s="48">
        <v>0.02</v>
      </c>
      <c r="Z64" s="48">
        <v>0.02</v>
      </c>
      <c r="AA64" s="48">
        <v>0.02</v>
      </c>
      <c r="AB64" s="48">
        <v>1.9E-2</v>
      </c>
      <c r="AE64" s="44">
        <v>57</v>
      </c>
      <c r="AF64" s="48">
        <v>1.9E-2</v>
      </c>
      <c r="AG64" s="48">
        <v>1.9E-2</v>
      </c>
      <c r="AH64" s="48">
        <v>1.9E-2</v>
      </c>
      <c r="AI64" s="48">
        <v>1.9E-2</v>
      </c>
      <c r="AJ64" s="48">
        <v>1.9E-2</v>
      </c>
      <c r="AK64" s="48">
        <v>1.9E-2</v>
      </c>
      <c r="AL64" s="48">
        <v>1.9E-2</v>
      </c>
      <c r="AM64" s="48">
        <v>1.9E-2</v>
      </c>
      <c r="AN64" s="48">
        <v>1.9E-2</v>
      </c>
      <c r="AO64" s="48">
        <v>1.9E-2</v>
      </c>
      <c r="AP64" s="48">
        <v>1.9E-2</v>
      </c>
      <c r="AQ64" s="48">
        <v>1.9E-2</v>
      </c>
      <c r="AT64" s="44">
        <v>53</v>
      </c>
      <c r="AU64" s="48">
        <v>1.7999999999999999E-2</v>
      </c>
    </row>
    <row r="65" spans="1:47" x14ac:dyDescent="0.2">
      <c r="A65" s="44">
        <v>58</v>
      </c>
      <c r="B65" s="48">
        <v>2.1000000000000001E-2</v>
      </c>
      <c r="C65" s="48">
        <v>2.1000000000000001E-2</v>
      </c>
      <c r="D65" s="48">
        <v>2.1000000000000001E-2</v>
      </c>
      <c r="E65" s="48">
        <v>2.1000000000000001E-2</v>
      </c>
      <c r="F65" s="48">
        <v>2.1000000000000001E-2</v>
      </c>
      <c r="G65" s="48">
        <v>2.1000000000000001E-2</v>
      </c>
      <c r="H65" s="48">
        <v>2.1000000000000001E-2</v>
      </c>
      <c r="I65" s="48">
        <v>0.02</v>
      </c>
      <c r="J65" s="48">
        <v>0.02</v>
      </c>
      <c r="K65" s="48">
        <v>0.02</v>
      </c>
      <c r="L65" s="48">
        <v>0.02</v>
      </c>
      <c r="M65" s="48">
        <v>0.02</v>
      </c>
      <c r="P65" s="44">
        <v>58</v>
      </c>
      <c r="Q65" s="48">
        <v>0.02</v>
      </c>
      <c r="R65" s="48">
        <v>0.02</v>
      </c>
      <c r="S65" s="48">
        <v>0.02</v>
      </c>
      <c r="T65" s="48">
        <v>0.02</v>
      </c>
      <c r="U65" s="48">
        <v>0.02</v>
      </c>
      <c r="V65" s="48">
        <v>0.02</v>
      </c>
      <c r="W65" s="48">
        <v>0.02</v>
      </c>
      <c r="X65" s="48">
        <v>0.02</v>
      </c>
      <c r="Y65" s="48">
        <v>0.02</v>
      </c>
      <c r="Z65" s="48">
        <v>0.02</v>
      </c>
      <c r="AA65" s="48">
        <v>0.02</v>
      </c>
      <c r="AB65" s="48">
        <v>0.02</v>
      </c>
      <c r="AE65" s="44">
        <v>58</v>
      </c>
      <c r="AF65" s="48">
        <v>0.02</v>
      </c>
      <c r="AG65" s="48">
        <v>0.02</v>
      </c>
      <c r="AH65" s="48">
        <v>0.02</v>
      </c>
      <c r="AI65" s="48">
        <v>0.02</v>
      </c>
      <c r="AJ65" s="48">
        <v>0.02</v>
      </c>
      <c r="AK65" s="48">
        <v>0.02</v>
      </c>
      <c r="AL65" s="48">
        <v>0.02</v>
      </c>
      <c r="AM65" s="48">
        <v>0.02</v>
      </c>
      <c r="AN65" s="48">
        <v>1.9E-2</v>
      </c>
      <c r="AO65" s="48">
        <v>1.9E-2</v>
      </c>
      <c r="AP65" s="48">
        <v>1.9E-2</v>
      </c>
      <c r="AQ65" s="48">
        <v>1.9E-2</v>
      </c>
      <c r="AT65" s="44">
        <v>54</v>
      </c>
      <c r="AU65" s="48">
        <v>1.7999999999999999E-2</v>
      </c>
    </row>
    <row r="66" spans="1:47" x14ac:dyDescent="0.2">
      <c r="A66" s="44">
        <v>59</v>
      </c>
      <c r="B66" s="48">
        <v>2.1000000000000001E-2</v>
      </c>
      <c r="C66" s="48">
        <v>2.1000000000000001E-2</v>
      </c>
      <c r="D66" s="48">
        <v>2.1000000000000001E-2</v>
      </c>
      <c r="E66" s="48">
        <v>2.1000000000000001E-2</v>
      </c>
      <c r="F66" s="48">
        <v>2.1000000000000001E-2</v>
      </c>
      <c r="G66" s="48">
        <v>2.1000000000000001E-2</v>
      </c>
      <c r="H66" s="48">
        <v>2.1000000000000001E-2</v>
      </c>
      <c r="I66" s="48">
        <v>2.1000000000000001E-2</v>
      </c>
      <c r="J66" s="48">
        <v>2.1000000000000001E-2</v>
      </c>
      <c r="K66" s="48">
        <v>2.1000000000000001E-2</v>
      </c>
      <c r="L66" s="48">
        <v>2.1000000000000001E-2</v>
      </c>
      <c r="M66" s="48">
        <v>2.1000000000000001E-2</v>
      </c>
      <c r="P66" s="44">
        <v>59</v>
      </c>
      <c r="Q66" s="48">
        <v>2.1000000000000001E-2</v>
      </c>
      <c r="R66" s="48">
        <v>2.1000000000000001E-2</v>
      </c>
      <c r="S66" s="48">
        <v>2.1000000000000001E-2</v>
      </c>
      <c r="T66" s="48">
        <v>2.1000000000000001E-2</v>
      </c>
      <c r="U66" s="48">
        <v>2.1000000000000001E-2</v>
      </c>
      <c r="V66" s="48">
        <v>0.02</v>
      </c>
      <c r="W66" s="48">
        <v>0.02</v>
      </c>
      <c r="X66" s="48">
        <v>0.02</v>
      </c>
      <c r="Y66" s="48">
        <v>0.02</v>
      </c>
      <c r="Z66" s="48">
        <v>0.02</v>
      </c>
      <c r="AA66" s="48">
        <v>0.02</v>
      </c>
      <c r="AB66" s="48">
        <v>0.02</v>
      </c>
      <c r="AE66" s="44">
        <v>59</v>
      </c>
      <c r="AF66" s="48">
        <v>0.02</v>
      </c>
      <c r="AG66" s="48">
        <v>0.02</v>
      </c>
      <c r="AH66" s="48">
        <v>0.02</v>
      </c>
      <c r="AI66" s="48">
        <v>0.02</v>
      </c>
      <c r="AJ66" s="48">
        <v>0.02</v>
      </c>
      <c r="AK66" s="48">
        <v>0.02</v>
      </c>
      <c r="AL66" s="48">
        <v>0.02</v>
      </c>
      <c r="AM66" s="48">
        <v>0.02</v>
      </c>
      <c r="AN66" s="48">
        <v>0.02</v>
      </c>
      <c r="AO66" s="48">
        <v>0.02</v>
      </c>
      <c r="AP66" s="48">
        <v>0.02</v>
      </c>
      <c r="AQ66" s="48">
        <v>0.02</v>
      </c>
      <c r="AT66" s="44">
        <v>55</v>
      </c>
      <c r="AU66" s="48">
        <v>1.7999999999999999E-2</v>
      </c>
    </row>
    <row r="67" spans="1:47" x14ac:dyDescent="0.2">
      <c r="A67" s="44">
        <v>60</v>
      </c>
      <c r="B67" s="48">
        <v>2.1999999999999999E-2</v>
      </c>
      <c r="C67" s="48">
        <v>2.1999999999999999E-2</v>
      </c>
      <c r="D67" s="48">
        <v>2.1999999999999999E-2</v>
      </c>
      <c r="E67" s="48">
        <v>2.1000000000000001E-2</v>
      </c>
      <c r="F67" s="48">
        <v>2.1000000000000001E-2</v>
      </c>
      <c r="G67" s="48">
        <v>2.1000000000000001E-2</v>
      </c>
      <c r="H67" s="48">
        <v>2.1000000000000001E-2</v>
      </c>
      <c r="I67" s="48">
        <v>2.1000000000000001E-2</v>
      </c>
      <c r="J67" s="48">
        <v>2.1000000000000001E-2</v>
      </c>
      <c r="K67" s="48">
        <v>2.1000000000000001E-2</v>
      </c>
      <c r="L67" s="48">
        <v>2.1000000000000001E-2</v>
      </c>
      <c r="M67" s="48">
        <v>2.1000000000000001E-2</v>
      </c>
      <c r="P67" s="44">
        <v>60</v>
      </c>
      <c r="Q67" s="48">
        <v>2.1000000000000001E-2</v>
      </c>
      <c r="R67" s="48">
        <v>2.1000000000000001E-2</v>
      </c>
      <c r="S67" s="48">
        <v>2.1000000000000001E-2</v>
      </c>
      <c r="T67" s="48">
        <v>2.1000000000000001E-2</v>
      </c>
      <c r="U67" s="48">
        <v>2.1000000000000001E-2</v>
      </c>
      <c r="V67" s="48">
        <v>2.1000000000000001E-2</v>
      </c>
      <c r="W67" s="48">
        <v>2.1000000000000001E-2</v>
      </c>
      <c r="X67" s="48">
        <v>2.1000000000000001E-2</v>
      </c>
      <c r="Y67" s="48">
        <v>2.1000000000000001E-2</v>
      </c>
      <c r="Z67" s="48">
        <v>2.1000000000000001E-2</v>
      </c>
      <c r="AA67" s="48">
        <v>2.1000000000000001E-2</v>
      </c>
      <c r="AB67" s="48">
        <v>2.1000000000000001E-2</v>
      </c>
      <c r="AE67" s="44">
        <v>60</v>
      </c>
      <c r="AF67" s="48">
        <v>2.1000000000000001E-2</v>
      </c>
      <c r="AG67" s="48">
        <v>2.1000000000000001E-2</v>
      </c>
      <c r="AH67" s="48">
        <v>2.1000000000000001E-2</v>
      </c>
      <c r="AI67" s="48">
        <v>0.02</v>
      </c>
      <c r="AJ67" s="48">
        <v>0.02</v>
      </c>
      <c r="AK67" s="48">
        <v>0.02</v>
      </c>
      <c r="AL67" s="48">
        <v>0.02</v>
      </c>
      <c r="AM67" s="48">
        <v>0.02</v>
      </c>
      <c r="AN67" s="48">
        <v>0.02</v>
      </c>
      <c r="AO67" s="48">
        <v>0.02</v>
      </c>
      <c r="AP67" s="48">
        <v>0.02</v>
      </c>
      <c r="AQ67" s="48">
        <v>0.02</v>
      </c>
      <c r="AT67" s="44">
        <v>56</v>
      </c>
      <c r="AU67" s="48">
        <v>1.9E-2</v>
      </c>
    </row>
    <row r="68" spans="1:47" x14ac:dyDescent="0.2">
      <c r="A68" s="44">
        <v>61</v>
      </c>
      <c r="B68" s="48">
        <v>2.1999999999999999E-2</v>
      </c>
      <c r="C68" s="48">
        <v>2.1999999999999999E-2</v>
      </c>
      <c r="D68" s="48">
        <v>2.1999999999999999E-2</v>
      </c>
      <c r="E68" s="48">
        <v>2.1999999999999999E-2</v>
      </c>
      <c r="F68" s="48">
        <v>2.1999999999999999E-2</v>
      </c>
      <c r="G68" s="48">
        <v>2.1999999999999999E-2</v>
      </c>
      <c r="H68" s="48">
        <v>2.1999999999999999E-2</v>
      </c>
      <c r="I68" s="48">
        <v>2.1999999999999999E-2</v>
      </c>
      <c r="J68" s="48">
        <v>2.1999999999999999E-2</v>
      </c>
      <c r="K68" s="48">
        <v>2.1999999999999999E-2</v>
      </c>
      <c r="L68" s="48">
        <v>2.1999999999999999E-2</v>
      </c>
      <c r="M68" s="48">
        <v>2.1999999999999999E-2</v>
      </c>
      <c r="P68" s="44">
        <v>61</v>
      </c>
      <c r="Q68" s="48">
        <v>2.1999999999999999E-2</v>
      </c>
      <c r="R68" s="48">
        <v>2.1999999999999999E-2</v>
      </c>
      <c r="S68" s="48">
        <v>2.1000000000000001E-2</v>
      </c>
      <c r="T68" s="48">
        <v>2.1000000000000001E-2</v>
      </c>
      <c r="U68" s="48">
        <v>2.1000000000000001E-2</v>
      </c>
      <c r="V68" s="48">
        <v>2.1000000000000001E-2</v>
      </c>
      <c r="W68" s="48">
        <v>2.1000000000000001E-2</v>
      </c>
      <c r="X68" s="48">
        <v>2.1000000000000001E-2</v>
      </c>
      <c r="Y68" s="48">
        <v>2.1000000000000001E-2</v>
      </c>
      <c r="Z68" s="48">
        <v>2.1000000000000001E-2</v>
      </c>
      <c r="AA68" s="48">
        <v>2.1000000000000001E-2</v>
      </c>
      <c r="AB68" s="48">
        <v>2.1000000000000001E-2</v>
      </c>
      <c r="AE68" s="44">
        <v>61</v>
      </c>
      <c r="AF68" s="48">
        <v>2.1000000000000001E-2</v>
      </c>
      <c r="AG68" s="48">
        <v>2.1000000000000001E-2</v>
      </c>
      <c r="AH68" s="48">
        <v>2.1000000000000001E-2</v>
      </c>
      <c r="AI68" s="48">
        <v>2.1000000000000001E-2</v>
      </c>
      <c r="AJ68" s="48">
        <v>2.1000000000000001E-2</v>
      </c>
      <c r="AK68" s="48">
        <v>2.1000000000000001E-2</v>
      </c>
      <c r="AL68" s="48">
        <v>2.1000000000000001E-2</v>
      </c>
      <c r="AM68" s="48">
        <v>2.1000000000000001E-2</v>
      </c>
      <c r="AN68" s="48">
        <v>2.1000000000000001E-2</v>
      </c>
      <c r="AO68" s="48">
        <v>2.1000000000000001E-2</v>
      </c>
      <c r="AP68" s="48">
        <v>2.1000000000000001E-2</v>
      </c>
      <c r="AQ68" s="48">
        <v>2.1000000000000001E-2</v>
      </c>
      <c r="AT68" s="44">
        <v>57</v>
      </c>
      <c r="AU68" s="48">
        <v>1.9E-2</v>
      </c>
    </row>
    <row r="69" spans="1:47" x14ac:dyDescent="0.2">
      <c r="A69" s="44">
        <v>62</v>
      </c>
      <c r="B69" s="48">
        <v>2.3E-2</v>
      </c>
      <c r="C69" s="48">
        <v>2.1999999999999999E-2</v>
      </c>
      <c r="D69" s="48">
        <v>2.1999999999999999E-2</v>
      </c>
      <c r="E69" s="48">
        <v>2.1999999999999999E-2</v>
      </c>
      <c r="F69" s="48">
        <v>2.1999999999999999E-2</v>
      </c>
      <c r="G69" s="48">
        <v>2.1999999999999999E-2</v>
      </c>
      <c r="H69" s="48">
        <v>2.1999999999999999E-2</v>
      </c>
      <c r="I69" s="48">
        <v>2.1999999999999999E-2</v>
      </c>
      <c r="J69" s="48">
        <v>2.1999999999999999E-2</v>
      </c>
      <c r="K69" s="48">
        <v>2.1999999999999999E-2</v>
      </c>
      <c r="L69" s="48">
        <v>2.1999999999999999E-2</v>
      </c>
      <c r="M69" s="48">
        <v>2.1999999999999999E-2</v>
      </c>
      <c r="P69" s="44">
        <v>62</v>
      </c>
      <c r="Q69" s="48">
        <v>2.1999999999999999E-2</v>
      </c>
      <c r="R69" s="48">
        <v>2.1999999999999999E-2</v>
      </c>
      <c r="S69" s="48">
        <v>2.1999999999999999E-2</v>
      </c>
      <c r="T69" s="48">
        <v>2.1999999999999999E-2</v>
      </c>
      <c r="U69" s="48">
        <v>2.1999999999999999E-2</v>
      </c>
      <c r="V69" s="48">
        <v>2.1999999999999999E-2</v>
      </c>
      <c r="W69" s="48">
        <v>2.1999999999999999E-2</v>
      </c>
      <c r="X69" s="48">
        <v>2.1999999999999999E-2</v>
      </c>
      <c r="Y69" s="48">
        <v>2.1999999999999999E-2</v>
      </c>
      <c r="Z69" s="48">
        <v>2.1999999999999999E-2</v>
      </c>
      <c r="AA69" s="48">
        <v>2.1999999999999999E-2</v>
      </c>
      <c r="AB69" s="48">
        <v>2.1999999999999999E-2</v>
      </c>
      <c r="AE69" s="44">
        <v>62</v>
      </c>
      <c r="AF69" s="48">
        <v>2.1000000000000001E-2</v>
      </c>
      <c r="AG69" s="48">
        <v>2.1000000000000001E-2</v>
      </c>
      <c r="AH69" s="48">
        <v>2.1000000000000001E-2</v>
      </c>
      <c r="AI69" s="48">
        <v>2.1000000000000001E-2</v>
      </c>
      <c r="AJ69" s="48">
        <v>2.1000000000000001E-2</v>
      </c>
      <c r="AK69" s="48">
        <v>2.1000000000000001E-2</v>
      </c>
      <c r="AL69" s="48">
        <v>2.1000000000000001E-2</v>
      </c>
      <c r="AM69" s="48">
        <v>2.1000000000000001E-2</v>
      </c>
      <c r="AN69" s="48">
        <v>2.1000000000000001E-2</v>
      </c>
      <c r="AO69" s="48">
        <v>2.1000000000000001E-2</v>
      </c>
      <c r="AP69" s="48">
        <v>2.1000000000000001E-2</v>
      </c>
      <c r="AQ69" s="48">
        <v>2.1000000000000001E-2</v>
      </c>
      <c r="AT69" s="44">
        <v>58</v>
      </c>
      <c r="AU69" s="48">
        <v>1.9E-2</v>
      </c>
    </row>
    <row r="70" spans="1:47" x14ac:dyDescent="0.2">
      <c r="A70" s="44">
        <v>63</v>
      </c>
      <c r="B70" s="48">
        <v>2.3E-2</v>
      </c>
      <c r="C70" s="48">
        <v>2.3E-2</v>
      </c>
      <c r="D70" s="48">
        <v>2.3E-2</v>
      </c>
      <c r="E70" s="48">
        <v>2.3E-2</v>
      </c>
      <c r="F70" s="48">
        <v>2.3E-2</v>
      </c>
      <c r="G70" s="48">
        <v>2.3E-2</v>
      </c>
      <c r="H70" s="48">
        <v>2.3E-2</v>
      </c>
      <c r="I70" s="48">
        <v>2.3E-2</v>
      </c>
      <c r="J70" s="48">
        <v>2.3E-2</v>
      </c>
      <c r="K70" s="48">
        <v>2.3E-2</v>
      </c>
      <c r="L70" s="48">
        <v>2.3E-2</v>
      </c>
      <c r="M70" s="48">
        <v>2.3E-2</v>
      </c>
      <c r="P70" s="44">
        <v>63</v>
      </c>
      <c r="Q70" s="48">
        <v>2.1999999999999999E-2</v>
      </c>
      <c r="R70" s="48">
        <v>2.1999999999999999E-2</v>
      </c>
      <c r="S70" s="48">
        <v>2.1999999999999999E-2</v>
      </c>
      <c r="T70" s="48">
        <v>2.1999999999999999E-2</v>
      </c>
      <c r="U70" s="48">
        <v>2.1999999999999999E-2</v>
      </c>
      <c r="V70" s="48">
        <v>2.1999999999999999E-2</v>
      </c>
      <c r="W70" s="48">
        <v>2.1999999999999999E-2</v>
      </c>
      <c r="X70" s="48">
        <v>2.1999999999999999E-2</v>
      </c>
      <c r="Y70" s="48">
        <v>2.1999999999999999E-2</v>
      </c>
      <c r="Z70" s="48">
        <v>2.1999999999999999E-2</v>
      </c>
      <c r="AA70" s="48">
        <v>2.1999999999999999E-2</v>
      </c>
      <c r="AB70" s="48">
        <v>2.1999999999999999E-2</v>
      </c>
      <c r="AE70" s="44">
        <v>63</v>
      </c>
      <c r="AF70" s="48">
        <v>2.1999999999999999E-2</v>
      </c>
      <c r="AG70" s="48">
        <v>2.1999999999999999E-2</v>
      </c>
      <c r="AH70" s="48">
        <v>2.1999999999999999E-2</v>
      </c>
      <c r="AI70" s="48">
        <v>2.1999999999999999E-2</v>
      </c>
      <c r="AJ70" s="48">
        <v>2.1999999999999999E-2</v>
      </c>
      <c r="AK70" s="48">
        <v>2.1999999999999999E-2</v>
      </c>
      <c r="AL70" s="48">
        <v>2.1999999999999999E-2</v>
      </c>
      <c r="AM70" s="48">
        <v>2.1999999999999999E-2</v>
      </c>
      <c r="AN70" s="48">
        <v>2.1999999999999999E-2</v>
      </c>
      <c r="AO70" s="48">
        <v>2.1999999999999999E-2</v>
      </c>
      <c r="AP70" s="48">
        <v>2.1999999999999999E-2</v>
      </c>
      <c r="AQ70" s="48">
        <v>2.1000000000000001E-2</v>
      </c>
      <c r="AT70" s="44">
        <v>59</v>
      </c>
      <c r="AU70" s="48">
        <v>0.02</v>
      </c>
    </row>
    <row r="71" spans="1:47" x14ac:dyDescent="0.2">
      <c r="A71" s="44">
        <v>64</v>
      </c>
      <c r="B71" s="48">
        <v>2.3E-2</v>
      </c>
      <c r="C71" s="48">
        <v>2.3E-2</v>
      </c>
      <c r="D71" s="48">
        <v>2.3E-2</v>
      </c>
      <c r="E71" s="48">
        <v>2.3E-2</v>
      </c>
      <c r="F71" s="48">
        <v>2.3E-2</v>
      </c>
      <c r="G71" s="48">
        <v>2.3E-2</v>
      </c>
      <c r="H71" s="48">
        <v>2.3E-2</v>
      </c>
      <c r="I71" s="48">
        <v>2.3E-2</v>
      </c>
      <c r="J71" s="48">
        <v>2.3E-2</v>
      </c>
      <c r="K71" s="48">
        <v>2.3E-2</v>
      </c>
      <c r="L71" s="48">
        <v>2.3E-2</v>
      </c>
      <c r="M71" s="48">
        <v>2.3E-2</v>
      </c>
      <c r="P71" s="44">
        <v>64</v>
      </c>
      <c r="Q71" s="48">
        <v>2.3E-2</v>
      </c>
      <c r="R71" s="48">
        <v>2.3E-2</v>
      </c>
      <c r="S71" s="48">
        <v>2.3E-2</v>
      </c>
      <c r="T71" s="48">
        <v>2.3E-2</v>
      </c>
      <c r="U71" s="48">
        <v>2.3E-2</v>
      </c>
      <c r="V71" s="48">
        <v>2.3E-2</v>
      </c>
      <c r="W71" s="48">
        <v>2.3E-2</v>
      </c>
      <c r="X71" s="48">
        <v>2.3E-2</v>
      </c>
      <c r="Y71" s="48">
        <v>2.3E-2</v>
      </c>
      <c r="Z71" s="48">
        <v>2.3E-2</v>
      </c>
      <c r="AA71" s="48">
        <v>2.3E-2</v>
      </c>
      <c r="AB71" s="48">
        <v>2.1999999999999999E-2</v>
      </c>
      <c r="AE71" s="44">
        <v>64</v>
      </c>
      <c r="AF71" s="48">
        <v>2.1999999999999999E-2</v>
      </c>
      <c r="AG71" s="48">
        <v>2.1999999999999999E-2</v>
      </c>
      <c r="AH71" s="48">
        <v>2.1999999999999999E-2</v>
      </c>
      <c r="AI71" s="48">
        <v>2.1999999999999999E-2</v>
      </c>
      <c r="AJ71" s="48">
        <v>2.1999999999999999E-2</v>
      </c>
      <c r="AK71" s="48">
        <v>2.1999999999999999E-2</v>
      </c>
      <c r="AL71" s="48">
        <v>2.1999999999999999E-2</v>
      </c>
      <c r="AM71" s="48">
        <v>2.1999999999999999E-2</v>
      </c>
      <c r="AN71" s="48">
        <v>2.1999999999999999E-2</v>
      </c>
      <c r="AO71" s="48">
        <v>2.1999999999999999E-2</v>
      </c>
      <c r="AP71" s="48">
        <v>2.1999999999999999E-2</v>
      </c>
      <c r="AQ71" s="48">
        <v>2.1999999999999999E-2</v>
      </c>
      <c r="AT71" s="44">
        <v>60</v>
      </c>
      <c r="AU71" s="48">
        <v>0.02</v>
      </c>
    </row>
    <row r="72" spans="1:47" x14ac:dyDescent="0.2">
      <c r="P72" s="44">
        <v>65</v>
      </c>
      <c r="Q72" s="48">
        <v>2.3E-2</v>
      </c>
      <c r="R72" s="48">
        <v>2.3E-2</v>
      </c>
      <c r="S72" s="48">
        <v>2.3E-2</v>
      </c>
      <c r="T72" s="48">
        <v>2.3E-2</v>
      </c>
      <c r="U72" s="48">
        <v>2.3E-2</v>
      </c>
      <c r="V72" s="48">
        <v>2.3E-2</v>
      </c>
      <c r="W72" s="48">
        <v>2.3E-2</v>
      </c>
      <c r="X72" s="48">
        <v>2.3E-2</v>
      </c>
      <c r="Y72" s="48">
        <v>2.3E-2</v>
      </c>
      <c r="Z72" s="48">
        <v>2.3E-2</v>
      </c>
      <c r="AA72" s="48">
        <v>2.3E-2</v>
      </c>
      <c r="AB72" s="48">
        <v>2.3E-2</v>
      </c>
      <c r="AE72" s="44">
        <v>65</v>
      </c>
      <c r="AF72" s="48">
        <v>2.3E-2</v>
      </c>
      <c r="AG72" s="48">
        <v>2.3E-2</v>
      </c>
      <c r="AH72" s="48">
        <v>2.3E-2</v>
      </c>
      <c r="AI72" s="48">
        <v>2.3E-2</v>
      </c>
      <c r="AJ72" s="48">
        <v>2.3E-2</v>
      </c>
      <c r="AK72" s="48">
        <v>2.3E-2</v>
      </c>
      <c r="AL72" s="48">
        <v>2.3E-2</v>
      </c>
      <c r="AM72" s="48">
        <v>2.3E-2</v>
      </c>
      <c r="AN72" s="48">
        <v>2.3E-2</v>
      </c>
      <c r="AO72" s="48">
        <v>2.3E-2</v>
      </c>
      <c r="AP72" s="48">
        <v>2.1999999999999999E-2</v>
      </c>
      <c r="AQ72" s="48">
        <v>2.1999999999999999E-2</v>
      </c>
      <c r="AT72" s="44">
        <v>61</v>
      </c>
      <c r="AU72" s="48">
        <v>2.1000000000000001E-2</v>
      </c>
    </row>
    <row r="73" spans="1:47" x14ac:dyDescent="0.2">
      <c r="AE73" s="44">
        <v>66</v>
      </c>
      <c r="AF73" s="48">
        <v>2.3E-2</v>
      </c>
      <c r="AG73" s="48">
        <v>2.3E-2</v>
      </c>
      <c r="AH73" s="48">
        <v>2.3E-2</v>
      </c>
      <c r="AI73" s="48">
        <v>2.3E-2</v>
      </c>
      <c r="AJ73" s="48">
        <v>2.3E-2</v>
      </c>
      <c r="AK73" s="48">
        <v>2.3E-2</v>
      </c>
      <c r="AL73" s="48">
        <v>2.3E-2</v>
      </c>
      <c r="AM73" s="48">
        <v>2.3E-2</v>
      </c>
      <c r="AN73" s="48">
        <v>2.3E-2</v>
      </c>
      <c r="AO73" s="48">
        <v>2.3E-2</v>
      </c>
      <c r="AP73" s="48">
        <v>2.3E-2</v>
      </c>
      <c r="AQ73" s="48">
        <v>2.3E-2</v>
      </c>
      <c r="AT73" s="44">
        <v>62</v>
      </c>
      <c r="AU73" s="48">
        <v>2.1000000000000001E-2</v>
      </c>
    </row>
    <row r="74" spans="1:47" x14ac:dyDescent="0.2">
      <c r="AT74" s="44">
        <v>63</v>
      </c>
      <c r="AU74" s="48">
        <v>2.1000000000000001E-2</v>
      </c>
    </row>
    <row r="75" spans="1:47" x14ac:dyDescent="0.2">
      <c r="AT75" s="44">
        <v>64</v>
      </c>
      <c r="AU75" s="48">
        <v>2.1999999999999999E-2</v>
      </c>
    </row>
    <row r="76" spans="1:47" x14ac:dyDescent="0.2">
      <c r="AT76" s="44">
        <v>65</v>
      </c>
      <c r="AU76" s="48">
        <v>2.1999999999999999E-2</v>
      </c>
    </row>
    <row r="77" spans="1:47" x14ac:dyDescent="0.2">
      <c r="AT77" s="44">
        <v>66</v>
      </c>
      <c r="AU77" s="48">
        <v>2.3E-2</v>
      </c>
    </row>
  </sheetData>
  <sheetProtection algorithmName="SHA-512" hashValue="LAdV6sImxlFcN0Z7l1VE3AS/MuRTXV6HsS6UaVPov+XJsIi7zysU9luAfEacZXhijuZVWOFcDu3UtXLayEDSng==" saltValue="8eWPZaLDZC8g9caK8nPIuA==" spinCount="100000" sheet="1" objects="1" scenarios="1"/>
  <conditionalFormatting sqref="A6:A21">
    <cfRule type="expression" dxfId="247" priority="13" stopIfTrue="1">
      <formula>MOD(ROW(),2)=0</formula>
    </cfRule>
    <cfRule type="expression" dxfId="246" priority="14" stopIfTrue="1">
      <formula>MOD(ROW(),2)&lt;&gt;0</formula>
    </cfRule>
  </conditionalFormatting>
  <conditionalFormatting sqref="A26:A71">
    <cfRule type="expression" dxfId="245" priority="17" stopIfTrue="1">
      <formula>MOD(ROW(),2)=0</formula>
    </cfRule>
    <cfRule type="expression" dxfId="244" priority="18" stopIfTrue="1">
      <formula>MOD(ROW(),2)&lt;&gt;0</formula>
    </cfRule>
  </conditionalFormatting>
  <conditionalFormatting sqref="B6:M21">
    <cfRule type="expression" dxfId="243" priority="15" stopIfTrue="1">
      <formula>MOD(ROW(),2)=0</formula>
    </cfRule>
    <cfRule type="expression" dxfId="242" priority="16" stopIfTrue="1">
      <formula>MOD(ROW(),2)&lt;&gt;0</formula>
    </cfRule>
  </conditionalFormatting>
  <conditionalFormatting sqref="B26:M71">
    <cfRule type="expression" dxfId="241" priority="19" stopIfTrue="1">
      <formula>MOD(ROW(),2)=0</formula>
    </cfRule>
    <cfRule type="expression" dxfId="240" priority="20" stopIfTrue="1">
      <formula>MOD(ROW(),2)&lt;&gt;0</formula>
    </cfRule>
  </conditionalFormatting>
  <conditionalFormatting sqref="P6:P21">
    <cfRule type="expression" dxfId="239" priority="21" stopIfTrue="1">
      <formula>MOD(ROW(),2)=0</formula>
    </cfRule>
    <cfRule type="expression" dxfId="238" priority="22" stopIfTrue="1">
      <formula>MOD(ROW(),2)&lt;&gt;0</formula>
    </cfRule>
  </conditionalFormatting>
  <conditionalFormatting sqref="P26:P72">
    <cfRule type="expression" dxfId="237" priority="25" stopIfTrue="1">
      <formula>MOD(ROW(),2)=0</formula>
    </cfRule>
    <cfRule type="expression" dxfId="236" priority="26" stopIfTrue="1">
      <formula>MOD(ROW(),2)&lt;&gt;0</formula>
    </cfRule>
  </conditionalFormatting>
  <conditionalFormatting sqref="Q6:AB21">
    <cfRule type="expression" dxfId="235" priority="23" stopIfTrue="1">
      <formula>MOD(ROW(),2)=0</formula>
    </cfRule>
    <cfRule type="expression" dxfId="234" priority="24" stopIfTrue="1">
      <formula>MOD(ROW(),2)&lt;&gt;0</formula>
    </cfRule>
  </conditionalFormatting>
  <conditionalFormatting sqref="Q26:AB72">
    <cfRule type="expression" dxfId="233" priority="27" stopIfTrue="1">
      <formula>MOD(ROW(),2)=0</formula>
    </cfRule>
    <cfRule type="expression" dxfId="232" priority="28" stopIfTrue="1">
      <formula>MOD(ROW(),2)&lt;&gt;0</formula>
    </cfRule>
  </conditionalFormatting>
  <conditionalFormatting sqref="AE6:AE21">
    <cfRule type="expression" dxfId="231" priority="29" stopIfTrue="1">
      <formula>MOD(ROW(),2)=0</formula>
    </cfRule>
    <cfRule type="expression" dxfId="230" priority="30" stopIfTrue="1">
      <formula>MOD(ROW(),2)&lt;&gt;0</formula>
    </cfRule>
  </conditionalFormatting>
  <conditionalFormatting sqref="AE26:AE73">
    <cfRule type="expression" dxfId="229" priority="33" stopIfTrue="1">
      <formula>MOD(ROW(),2)=0</formula>
    </cfRule>
    <cfRule type="expression" dxfId="228" priority="34" stopIfTrue="1">
      <formula>MOD(ROW(),2)&lt;&gt;0</formula>
    </cfRule>
  </conditionalFormatting>
  <conditionalFormatting sqref="AF6:AQ21">
    <cfRule type="expression" dxfId="227" priority="31" stopIfTrue="1">
      <formula>MOD(ROW(),2)=0</formula>
    </cfRule>
    <cfRule type="expression" dxfId="226" priority="32" stopIfTrue="1">
      <formula>MOD(ROW(),2)&lt;&gt;0</formula>
    </cfRule>
  </conditionalFormatting>
  <conditionalFormatting sqref="AF26:AQ73">
    <cfRule type="expression" dxfId="225" priority="35" stopIfTrue="1">
      <formula>MOD(ROW(),2)=0</formula>
    </cfRule>
    <cfRule type="expression" dxfId="224" priority="36" stopIfTrue="1">
      <formula>MOD(ROW(),2)&lt;&gt;0</formula>
    </cfRule>
  </conditionalFormatting>
  <conditionalFormatting sqref="AT6:AT21">
    <cfRule type="expression" dxfId="223" priority="37" stopIfTrue="1">
      <formula>MOD(ROW(),2)=0</formula>
    </cfRule>
    <cfRule type="expression" dxfId="222" priority="38" stopIfTrue="1">
      <formula>MOD(ROW(),2)&lt;&gt;0</formula>
    </cfRule>
  </conditionalFormatting>
  <conditionalFormatting sqref="AT26:AT77">
    <cfRule type="expression" dxfId="221" priority="41" stopIfTrue="1">
      <formula>MOD(ROW(),2)=0</formula>
    </cfRule>
    <cfRule type="expression" dxfId="220" priority="42" stopIfTrue="1">
      <formula>MOD(ROW(),2)&lt;&gt;0</formula>
    </cfRule>
  </conditionalFormatting>
  <conditionalFormatting sqref="AU6:AU21">
    <cfRule type="expression" dxfId="219" priority="39" stopIfTrue="1">
      <formula>MOD(ROW(),2)=0</formula>
    </cfRule>
    <cfRule type="expression" dxfId="218" priority="40" stopIfTrue="1">
      <formula>MOD(ROW(),2)&lt;&gt;0</formula>
    </cfRule>
  </conditionalFormatting>
  <conditionalFormatting sqref="AU26:AU77">
    <cfRule type="expression" dxfId="217" priority="43" stopIfTrue="1">
      <formula>MOD(ROW(),2)=0</formula>
    </cfRule>
    <cfRule type="expression" dxfId="216" priority="44" stopIfTrue="1">
      <formula>MOD(ROW(),2)&lt;&gt;0</formula>
    </cfRule>
  </conditionalFormatting>
  <pageMargins left="0.7" right="0.7" top="0.75" bottom="0.75" header="0.3" footer="0.3"/>
  <tableParts count="4">
    <tablePart r:id="rId1"/>
    <tablePart r:id="rId2"/>
    <tablePart r:id="rId3"/>
    <tablePart r:id="rId4"/>
  </tableParts>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76775-7149-49D6-BCE4-7857055D5FD3}">
  <sheetPr codeName="Sheet102"/>
  <dimension ref="A1:AF76"/>
  <sheetViews>
    <sheetView showGridLines="0" workbookViewId="0">
      <selection activeCell="A6" sqref="A6"/>
    </sheetView>
  </sheetViews>
  <sheetFormatPr defaultRowHeight="12.75" x14ac:dyDescent="0.2"/>
  <cols>
    <col min="1" max="1" width="31.5703125" customWidth="1"/>
    <col min="2" max="13" width="22.5703125" customWidth="1"/>
    <col min="16" max="16" width="30.5703125" customWidth="1"/>
    <col min="17" max="28" width="20.5703125" customWidth="1"/>
    <col min="31" max="31" width="30.5703125" customWidth="1"/>
    <col min="32" max="32" width="55.5703125" customWidth="1"/>
  </cols>
  <sheetData>
    <row r="1" spans="1:32" s="1" customFormat="1" ht="20.25" x14ac:dyDescent="0.3">
      <c r="A1" s="2" t="s">
        <v>0</v>
      </c>
    </row>
    <row r="2" spans="1:32" s="1" customFormat="1" ht="15.75" x14ac:dyDescent="0.25">
      <c r="A2" s="30" t="s">
        <v>1</v>
      </c>
      <c r="B2" s="3" t="str">
        <f>wb_title</f>
        <v>PCSPS_EW - Consolidated Factor Spreadsheet</v>
      </c>
    </row>
    <row r="3" spans="1:32" s="1" customFormat="1" ht="15.75" x14ac:dyDescent="0.25">
      <c r="A3" s="30" t="s">
        <v>2</v>
      </c>
      <c r="B3" s="3" t="str">
        <f>TABLE_FACTOR_TYPE_1 &amp; " - x-" &amp; TABLE_SERIES_NUMBER_1</f>
        <v>EPA - x-731</v>
      </c>
    </row>
    <row r="6" spans="1:32" x14ac:dyDescent="0.2">
      <c r="A6" s="41" t="s">
        <v>540</v>
      </c>
      <c r="B6" s="49" t="s">
        <v>541</v>
      </c>
      <c r="C6" s="49"/>
      <c r="D6" s="49"/>
      <c r="E6" s="49"/>
      <c r="F6" s="49"/>
      <c r="G6" s="49"/>
      <c r="H6" s="49"/>
      <c r="I6" s="49"/>
      <c r="J6" s="49"/>
      <c r="K6" s="49"/>
      <c r="L6" s="49"/>
      <c r="M6" s="49"/>
      <c r="P6" s="41" t="s">
        <v>540</v>
      </c>
      <c r="Q6" s="49" t="s">
        <v>541</v>
      </c>
      <c r="R6" s="49"/>
      <c r="S6" s="49"/>
      <c r="T6" s="49"/>
      <c r="U6" s="49"/>
      <c r="V6" s="49"/>
      <c r="W6" s="49"/>
      <c r="X6" s="49"/>
      <c r="Y6" s="49"/>
      <c r="Z6" s="49"/>
      <c r="AA6" s="49"/>
      <c r="AB6" s="49"/>
      <c r="AE6" s="41" t="s">
        <v>540</v>
      </c>
      <c r="AF6" s="49" t="s">
        <v>541</v>
      </c>
    </row>
    <row r="7" spans="1:32" x14ac:dyDescent="0.2">
      <c r="A7" s="41" t="s">
        <v>542</v>
      </c>
      <c r="B7" s="49" t="s">
        <v>31</v>
      </c>
      <c r="C7" s="49"/>
      <c r="D7" s="49"/>
      <c r="E7" s="49"/>
      <c r="F7" s="49"/>
      <c r="G7" s="49"/>
      <c r="H7" s="49"/>
      <c r="I7" s="49"/>
      <c r="J7" s="49"/>
      <c r="K7" s="49"/>
      <c r="L7" s="49"/>
      <c r="M7" s="49"/>
      <c r="P7" s="41" t="s">
        <v>542</v>
      </c>
      <c r="Q7" s="49" t="s">
        <v>31</v>
      </c>
      <c r="R7" s="49"/>
      <c r="S7" s="49"/>
      <c r="T7" s="49"/>
      <c r="U7" s="49"/>
      <c r="V7" s="49"/>
      <c r="W7" s="49"/>
      <c r="X7" s="49"/>
      <c r="Y7" s="49"/>
      <c r="Z7" s="49"/>
      <c r="AA7" s="49"/>
      <c r="AB7" s="49"/>
      <c r="AE7" s="41" t="s">
        <v>111</v>
      </c>
      <c r="AF7" s="49" t="s">
        <v>31</v>
      </c>
    </row>
    <row r="8" spans="1:32" x14ac:dyDescent="0.2">
      <c r="A8" s="41" t="s">
        <v>112</v>
      </c>
      <c r="B8" s="49" t="s">
        <v>125</v>
      </c>
      <c r="C8" s="49"/>
      <c r="D8" s="49"/>
      <c r="E8" s="49"/>
      <c r="F8" s="49"/>
      <c r="G8" s="49"/>
      <c r="H8" s="49"/>
      <c r="I8" s="49"/>
      <c r="J8" s="49"/>
      <c r="K8" s="49"/>
      <c r="L8" s="49"/>
      <c r="M8" s="49"/>
      <c r="P8" s="41" t="s">
        <v>112</v>
      </c>
      <c r="Q8" s="49" t="s">
        <v>125</v>
      </c>
      <c r="R8" s="49"/>
      <c r="S8" s="49"/>
      <c r="T8" s="49"/>
      <c r="U8" s="49"/>
      <c r="V8" s="49"/>
      <c r="W8" s="49"/>
      <c r="X8" s="49"/>
      <c r="Y8" s="49"/>
      <c r="Z8" s="49"/>
      <c r="AA8" s="49"/>
      <c r="AB8" s="49"/>
      <c r="AE8" s="41" t="s">
        <v>695</v>
      </c>
      <c r="AF8" s="49" t="s">
        <v>125</v>
      </c>
    </row>
    <row r="9" spans="1:32" x14ac:dyDescent="0.2">
      <c r="A9" s="41" t="s">
        <v>113</v>
      </c>
      <c r="B9" s="49" t="s">
        <v>448</v>
      </c>
      <c r="C9" s="49"/>
      <c r="D9" s="49"/>
      <c r="E9" s="49"/>
      <c r="F9" s="49"/>
      <c r="G9" s="49"/>
      <c r="H9" s="49"/>
      <c r="I9" s="49"/>
      <c r="J9" s="49"/>
      <c r="K9" s="49"/>
      <c r="L9" s="49"/>
      <c r="M9" s="49"/>
      <c r="P9" s="41" t="s">
        <v>113</v>
      </c>
      <c r="Q9" s="49" t="s">
        <v>448</v>
      </c>
      <c r="R9" s="49"/>
      <c r="S9" s="49"/>
      <c r="T9" s="49"/>
      <c r="U9" s="49"/>
      <c r="V9" s="49"/>
      <c r="W9" s="49"/>
      <c r="X9" s="49"/>
      <c r="Y9" s="49"/>
      <c r="Z9" s="49"/>
      <c r="AA9" s="49"/>
      <c r="AB9" s="49"/>
      <c r="AE9" s="41" t="s">
        <v>113</v>
      </c>
      <c r="AF9" s="49" t="s">
        <v>448</v>
      </c>
    </row>
    <row r="10" spans="1:32" x14ac:dyDescent="0.2">
      <c r="A10" s="41" t="s">
        <v>6</v>
      </c>
      <c r="B10" s="49" t="s">
        <v>460</v>
      </c>
      <c r="C10" s="49"/>
      <c r="D10" s="49"/>
      <c r="E10" s="49"/>
      <c r="F10" s="49"/>
      <c r="G10" s="49"/>
      <c r="H10" s="49"/>
      <c r="I10" s="49"/>
      <c r="J10" s="49"/>
      <c r="K10" s="49"/>
      <c r="L10" s="49"/>
      <c r="M10" s="49"/>
      <c r="P10" s="41" t="s">
        <v>6</v>
      </c>
      <c r="Q10" s="49" t="s">
        <v>460</v>
      </c>
      <c r="R10" s="49"/>
      <c r="S10" s="49"/>
      <c r="T10" s="49"/>
      <c r="U10" s="49"/>
      <c r="V10" s="49"/>
      <c r="W10" s="49"/>
      <c r="X10" s="49"/>
      <c r="Y10" s="49"/>
      <c r="Z10" s="49"/>
      <c r="AA10" s="49"/>
      <c r="AB10" s="49"/>
      <c r="AE10" s="41" t="s">
        <v>6</v>
      </c>
      <c r="AF10" s="49" t="s">
        <v>704</v>
      </c>
    </row>
    <row r="11" spans="1:32" x14ac:dyDescent="0.2">
      <c r="A11" s="41" t="s">
        <v>114</v>
      </c>
      <c r="B11" s="49" t="s">
        <v>165</v>
      </c>
      <c r="C11" s="49"/>
      <c r="D11" s="49"/>
      <c r="E11" s="49"/>
      <c r="F11" s="49"/>
      <c r="G11" s="49"/>
      <c r="H11" s="49"/>
      <c r="I11" s="49"/>
      <c r="J11" s="49"/>
      <c r="K11" s="49"/>
      <c r="L11" s="49"/>
      <c r="M11" s="49"/>
      <c r="P11" s="41" t="s">
        <v>114</v>
      </c>
      <c r="Q11" s="49" t="s">
        <v>165</v>
      </c>
      <c r="R11" s="49"/>
      <c r="S11" s="49"/>
      <c r="T11" s="49"/>
      <c r="U11" s="49"/>
      <c r="V11" s="49"/>
      <c r="W11" s="49"/>
      <c r="X11" s="49"/>
      <c r="Y11" s="49"/>
      <c r="Z11" s="49"/>
      <c r="AA11" s="49"/>
      <c r="AB11" s="49"/>
      <c r="AE11" s="41" t="s">
        <v>114</v>
      </c>
      <c r="AF11" s="49" t="s">
        <v>165</v>
      </c>
    </row>
    <row r="12" spans="1:32" ht="25.5" x14ac:dyDescent="0.2">
      <c r="A12" s="41" t="s">
        <v>115</v>
      </c>
      <c r="B12" s="49" t="s">
        <v>450</v>
      </c>
      <c r="C12" s="49"/>
      <c r="D12" s="49"/>
      <c r="E12" s="49"/>
      <c r="F12" s="49"/>
      <c r="G12" s="49"/>
      <c r="H12" s="49"/>
      <c r="I12" s="49"/>
      <c r="J12" s="49"/>
      <c r="K12" s="49"/>
      <c r="L12" s="49"/>
      <c r="M12" s="49"/>
      <c r="P12" s="41" t="s">
        <v>115</v>
      </c>
      <c r="Q12" s="49" t="s">
        <v>450</v>
      </c>
      <c r="R12" s="49"/>
      <c r="S12" s="49"/>
      <c r="T12" s="49"/>
      <c r="U12" s="49"/>
      <c r="V12" s="49"/>
      <c r="W12" s="49"/>
      <c r="X12" s="49"/>
      <c r="Y12" s="49"/>
      <c r="Z12" s="49"/>
      <c r="AA12" s="49"/>
      <c r="AB12" s="49"/>
      <c r="AE12" s="41" t="s">
        <v>115</v>
      </c>
      <c r="AF12" s="49" t="s">
        <v>458</v>
      </c>
    </row>
    <row r="13" spans="1:32" x14ac:dyDescent="0.2">
      <c r="A13" s="41" t="s">
        <v>543</v>
      </c>
      <c r="B13" s="49">
        <v>0</v>
      </c>
      <c r="C13" s="49"/>
      <c r="D13" s="49"/>
      <c r="E13" s="49"/>
      <c r="F13" s="49"/>
      <c r="G13" s="49"/>
      <c r="H13" s="49"/>
      <c r="I13" s="49"/>
      <c r="J13" s="49"/>
      <c r="K13" s="49"/>
      <c r="L13" s="49"/>
      <c r="M13" s="49"/>
      <c r="P13" s="41" t="s">
        <v>543</v>
      </c>
      <c r="Q13" s="49">
        <v>0</v>
      </c>
      <c r="R13" s="49"/>
      <c r="S13" s="49"/>
      <c r="T13" s="49"/>
      <c r="U13" s="49"/>
      <c r="V13" s="49"/>
      <c r="W13" s="49"/>
      <c r="X13" s="49"/>
      <c r="Y13" s="49"/>
      <c r="Z13" s="49"/>
      <c r="AA13" s="49"/>
      <c r="AB13" s="49"/>
      <c r="AE13" s="41" t="s">
        <v>696</v>
      </c>
      <c r="AF13" s="49">
        <v>0</v>
      </c>
    </row>
    <row r="14" spans="1:32" x14ac:dyDescent="0.2">
      <c r="A14" s="41" t="s">
        <v>117</v>
      </c>
      <c r="B14" s="49">
        <v>731</v>
      </c>
      <c r="C14" s="49"/>
      <c r="D14" s="49"/>
      <c r="E14" s="49"/>
      <c r="F14" s="49"/>
      <c r="G14" s="49"/>
      <c r="H14" s="49"/>
      <c r="I14" s="49"/>
      <c r="J14" s="49"/>
      <c r="K14" s="49"/>
      <c r="L14" s="49"/>
      <c r="M14" s="49"/>
      <c r="P14" s="41" t="s">
        <v>117</v>
      </c>
      <c r="Q14" s="49">
        <v>731</v>
      </c>
      <c r="R14" s="49"/>
      <c r="S14" s="49"/>
      <c r="T14" s="49"/>
      <c r="U14" s="49"/>
      <c r="V14" s="49"/>
      <c r="W14" s="49"/>
      <c r="X14" s="49"/>
      <c r="Y14" s="49"/>
      <c r="Z14" s="49"/>
      <c r="AA14" s="49"/>
      <c r="AB14" s="49"/>
      <c r="AE14" s="41" t="s">
        <v>117</v>
      </c>
      <c r="AF14" s="49">
        <v>731</v>
      </c>
    </row>
    <row r="15" spans="1:32" x14ac:dyDescent="0.2">
      <c r="A15" s="41" t="s">
        <v>544</v>
      </c>
      <c r="B15" s="49" t="s">
        <v>461</v>
      </c>
      <c r="C15" s="49"/>
      <c r="D15" s="49"/>
      <c r="E15" s="49"/>
      <c r="F15" s="49"/>
      <c r="G15" s="49"/>
      <c r="H15" s="49"/>
      <c r="I15" s="49"/>
      <c r="J15" s="49"/>
      <c r="K15" s="49"/>
      <c r="L15" s="49"/>
      <c r="M15" s="49"/>
      <c r="P15" s="41" t="s">
        <v>544</v>
      </c>
      <c r="Q15" s="49" t="s">
        <v>461</v>
      </c>
      <c r="R15" s="49"/>
      <c r="S15" s="49"/>
      <c r="T15" s="49"/>
      <c r="U15" s="49"/>
      <c r="V15" s="49"/>
      <c r="W15" s="49"/>
      <c r="X15" s="49"/>
      <c r="Y15" s="49"/>
      <c r="Z15" s="49"/>
      <c r="AA15" s="49"/>
      <c r="AB15" s="49"/>
      <c r="AE15" s="41" t="s">
        <v>544</v>
      </c>
      <c r="AF15" s="49" t="s">
        <v>705</v>
      </c>
    </row>
    <row r="16" spans="1:32" x14ac:dyDescent="0.2">
      <c r="A16" s="41" t="s">
        <v>119</v>
      </c>
      <c r="B16" s="49" t="s">
        <v>462</v>
      </c>
      <c r="C16" s="49"/>
      <c r="D16" s="49"/>
      <c r="E16" s="49"/>
      <c r="F16" s="49"/>
      <c r="G16" s="49"/>
      <c r="H16" s="49"/>
      <c r="I16" s="49"/>
      <c r="J16" s="49"/>
      <c r="K16" s="49"/>
      <c r="L16" s="49"/>
      <c r="M16" s="49"/>
      <c r="P16" s="41" t="s">
        <v>119</v>
      </c>
      <c r="Q16" s="49" t="s">
        <v>462</v>
      </c>
      <c r="R16" s="49"/>
      <c r="S16" s="49"/>
      <c r="T16" s="49"/>
      <c r="U16" s="49"/>
      <c r="V16" s="49"/>
      <c r="W16" s="49"/>
      <c r="X16" s="49"/>
      <c r="Y16" s="49"/>
      <c r="Z16" s="49"/>
      <c r="AA16" s="49"/>
      <c r="AB16" s="49"/>
      <c r="AE16" s="41" t="s">
        <v>119</v>
      </c>
      <c r="AF16" s="49" t="s">
        <v>462</v>
      </c>
    </row>
    <row r="17" spans="1:32" x14ac:dyDescent="0.2">
      <c r="A17" s="42" t="s">
        <v>545</v>
      </c>
      <c r="B17" s="49"/>
      <c r="C17" s="49"/>
      <c r="D17" s="49"/>
      <c r="E17" s="49"/>
      <c r="F17" s="49"/>
      <c r="G17" s="49"/>
      <c r="H17" s="49"/>
      <c r="I17" s="49"/>
      <c r="J17" s="49"/>
      <c r="K17" s="49"/>
      <c r="L17" s="49"/>
      <c r="M17" s="49"/>
      <c r="P17" s="42" t="s">
        <v>545</v>
      </c>
      <c r="Q17" s="49"/>
      <c r="R17" s="49"/>
      <c r="S17" s="49"/>
      <c r="T17" s="49"/>
      <c r="U17" s="49"/>
      <c r="V17" s="49"/>
      <c r="W17" s="49"/>
      <c r="X17" s="49"/>
      <c r="Y17" s="49"/>
      <c r="Z17" s="49"/>
      <c r="AA17" s="49"/>
      <c r="AB17" s="49"/>
      <c r="AE17" s="42" t="s">
        <v>120</v>
      </c>
      <c r="AF17" s="49"/>
    </row>
    <row r="18" spans="1:32" x14ac:dyDescent="0.2">
      <c r="A18" s="41" t="s">
        <v>121</v>
      </c>
      <c r="B18" s="50">
        <v>45184</v>
      </c>
      <c r="C18" s="50"/>
      <c r="D18" s="50"/>
      <c r="E18" s="50"/>
      <c r="F18" s="50"/>
      <c r="G18" s="50"/>
      <c r="H18" s="50"/>
      <c r="I18" s="50"/>
      <c r="J18" s="50"/>
      <c r="K18" s="50"/>
      <c r="L18" s="50"/>
      <c r="M18" s="50"/>
      <c r="P18" s="41" t="s">
        <v>121</v>
      </c>
      <c r="Q18" s="50">
        <v>45184</v>
      </c>
      <c r="R18" s="50"/>
      <c r="S18" s="50"/>
      <c r="T18" s="50"/>
      <c r="U18" s="50"/>
      <c r="V18" s="50"/>
      <c r="W18" s="50"/>
      <c r="X18" s="50"/>
      <c r="Y18" s="50"/>
      <c r="Z18" s="50"/>
      <c r="AA18" s="50"/>
      <c r="AB18" s="50"/>
      <c r="AE18" s="41" t="s">
        <v>121</v>
      </c>
      <c r="AF18" s="50">
        <v>45184</v>
      </c>
    </row>
    <row r="19" spans="1:32" x14ac:dyDescent="0.2">
      <c r="A19" s="41" t="s">
        <v>122</v>
      </c>
      <c r="B19" s="49"/>
      <c r="C19" s="49"/>
      <c r="D19" s="49"/>
      <c r="E19" s="49"/>
      <c r="F19" s="49"/>
      <c r="G19" s="49"/>
      <c r="H19" s="49"/>
      <c r="I19" s="49"/>
      <c r="J19" s="49"/>
      <c r="K19" s="49"/>
      <c r="L19" s="49"/>
      <c r="M19" s="49"/>
      <c r="P19" s="41" t="s">
        <v>122</v>
      </c>
      <c r="Q19" s="49"/>
      <c r="R19" s="49"/>
      <c r="S19" s="49"/>
      <c r="T19" s="49"/>
      <c r="U19" s="49"/>
      <c r="V19" s="49"/>
      <c r="W19" s="49"/>
      <c r="X19" s="49"/>
      <c r="Y19" s="49"/>
      <c r="Z19" s="49"/>
      <c r="AA19" s="49"/>
      <c r="AB19" s="49"/>
      <c r="AE19" s="41" t="s">
        <v>122</v>
      </c>
      <c r="AF19" s="49"/>
    </row>
    <row r="20" spans="1:32" x14ac:dyDescent="0.2">
      <c r="A20" s="41" t="s">
        <v>123</v>
      </c>
      <c r="B20" s="49" t="s">
        <v>132</v>
      </c>
      <c r="C20" s="49"/>
      <c r="D20" s="49"/>
      <c r="E20" s="49"/>
      <c r="F20" s="49"/>
      <c r="G20" s="49"/>
      <c r="H20" s="49"/>
      <c r="I20" s="49"/>
      <c r="J20" s="49"/>
      <c r="K20" s="49"/>
      <c r="L20" s="49"/>
      <c r="M20" s="49"/>
      <c r="P20" s="41" t="s">
        <v>123</v>
      </c>
      <c r="Q20" s="49" t="s">
        <v>132</v>
      </c>
      <c r="R20" s="49"/>
      <c r="S20" s="49"/>
      <c r="T20" s="49"/>
      <c r="U20" s="49"/>
      <c r="V20" s="49"/>
      <c r="W20" s="49"/>
      <c r="X20" s="49"/>
      <c r="Y20" s="49"/>
      <c r="Z20" s="49"/>
      <c r="AA20" s="49"/>
      <c r="AB20" s="49"/>
      <c r="AE20" s="41" t="s">
        <v>123</v>
      </c>
      <c r="AF20" s="49" t="s">
        <v>132</v>
      </c>
    </row>
    <row r="21" spans="1:32" x14ac:dyDescent="0.2">
      <c r="A21" s="41" t="s">
        <v>546</v>
      </c>
      <c r="B21" s="49" t="s">
        <v>46</v>
      </c>
      <c r="C21" s="49"/>
      <c r="D21" s="49"/>
      <c r="E21" s="49"/>
      <c r="F21" s="49"/>
      <c r="G21" s="49"/>
      <c r="H21" s="49"/>
      <c r="I21" s="49"/>
      <c r="J21" s="49"/>
      <c r="K21" s="49"/>
      <c r="L21" s="49"/>
      <c r="M21" s="49"/>
      <c r="P21" s="41" t="s">
        <v>546</v>
      </c>
      <c r="Q21" s="49" t="s">
        <v>46</v>
      </c>
      <c r="R21" s="49"/>
      <c r="S21" s="49"/>
      <c r="T21" s="49"/>
      <c r="U21" s="49"/>
      <c r="V21" s="49"/>
      <c r="W21" s="49"/>
      <c r="X21" s="49"/>
      <c r="Y21" s="49"/>
      <c r="Z21" s="49"/>
      <c r="AA21" s="49"/>
      <c r="AB21" s="49"/>
      <c r="AE21" s="41" t="s">
        <v>124</v>
      </c>
      <c r="AF21" s="49" t="s">
        <v>46</v>
      </c>
    </row>
    <row r="22" spans="1:32" x14ac:dyDescent="0.2">
      <c r="AE22" s="65"/>
      <c r="AF22" s="65"/>
    </row>
    <row r="23" spans="1:32" x14ac:dyDescent="0.2">
      <c r="A23" s="23" t="str">
        <f>HYPERLINK("#'Factor List'!A1", "Back to Factor List")</f>
        <v>Back to Factor List</v>
      </c>
      <c r="B23" s="23" t="str">
        <f>HYPERLINK("#'Assumptions'!A1", "Assumptions")</f>
        <v>Assumptions</v>
      </c>
      <c r="P23" s="23"/>
      <c r="Q23" s="23"/>
      <c r="AE23" s="65"/>
      <c r="AF23" s="65"/>
    </row>
    <row r="24" spans="1:32" x14ac:dyDescent="0.2">
      <c r="AE24" s="65"/>
      <c r="AF24" s="65"/>
    </row>
    <row r="25" spans="1:32" x14ac:dyDescent="0.2">
      <c r="AE25" s="65"/>
      <c r="AF25" s="65"/>
    </row>
    <row r="26" spans="1:32" s="55" customFormat="1" ht="38.25" x14ac:dyDescent="0.2">
      <c r="A26" s="54" t="s">
        <v>702</v>
      </c>
      <c r="B26" s="54">
        <v>0</v>
      </c>
      <c r="C26" s="54">
        <v>1</v>
      </c>
      <c r="D26" s="54">
        <v>2</v>
      </c>
      <c r="E26" s="54">
        <v>3</v>
      </c>
      <c r="F26" s="54">
        <v>4</v>
      </c>
      <c r="G26" s="54">
        <v>5</v>
      </c>
      <c r="H26" s="54">
        <v>6</v>
      </c>
      <c r="I26" s="54">
        <v>7</v>
      </c>
      <c r="J26" s="54">
        <v>8</v>
      </c>
      <c r="K26" s="54">
        <v>9</v>
      </c>
      <c r="L26" s="54">
        <v>10</v>
      </c>
      <c r="M26" s="54">
        <v>11</v>
      </c>
      <c r="P26" s="54" t="s">
        <v>702</v>
      </c>
      <c r="Q26" s="54">
        <v>0</v>
      </c>
      <c r="R26" s="54">
        <v>1</v>
      </c>
      <c r="S26" s="54">
        <v>2</v>
      </c>
      <c r="T26" s="54">
        <v>3</v>
      </c>
      <c r="U26" s="54">
        <v>4</v>
      </c>
      <c r="V26" s="54">
        <v>5</v>
      </c>
      <c r="W26" s="54">
        <v>6</v>
      </c>
      <c r="X26" s="54">
        <v>7</v>
      </c>
      <c r="Y26" s="54">
        <v>8</v>
      </c>
      <c r="Z26" s="54">
        <v>9</v>
      </c>
      <c r="AA26" s="54">
        <v>10</v>
      </c>
      <c r="AB26" s="54">
        <v>11</v>
      </c>
      <c r="AE26" s="54" t="s">
        <v>174</v>
      </c>
      <c r="AF26" s="54" t="s">
        <v>706</v>
      </c>
    </row>
    <row r="27" spans="1:32" x14ac:dyDescent="0.2">
      <c r="A27" s="44">
        <v>20</v>
      </c>
      <c r="B27" s="48">
        <v>2.1000000000000001E-2</v>
      </c>
      <c r="C27" s="48">
        <v>2.1000000000000001E-2</v>
      </c>
      <c r="D27" s="48">
        <v>2.1000000000000001E-2</v>
      </c>
      <c r="E27" s="48">
        <v>2.1000000000000001E-2</v>
      </c>
      <c r="F27" s="48">
        <v>2.1000000000000001E-2</v>
      </c>
      <c r="G27" s="48">
        <v>2.1000000000000001E-2</v>
      </c>
      <c r="H27" s="48">
        <v>2.1000000000000001E-2</v>
      </c>
      <c r="I27" s="48">
        <v>2.1000000000000001E-2</v>
      </c>
      <c r="J27" s="48">
        <v>2.1000000000000001E-2</v>
      </c>
      <c r="K27" s="48">
        <v>2.1000000000000001E-2</v>
      </c>
      <c r="L27" s="48">
        <v>2.1000000000000001E-2</v>
      </c>
      <c r="M27" s="48">
        <v>2.1000000000000001E-2</v>
      </c>
      <c r="P27" s="44">
        <v>20</v>
      </c>
      <c r="Q27" s="48">
        <v>2.1000000000000001E-2</v>
      </c>
      <c r="R27" s="48">
        <v>2.1000000000000001E-2</v>
      </c>
      <c r="S27" s="48">
        <v>2.1000000000000001E-2</v>
      </c>
      <c r="T27" s="48">
        <v>2.1000000000000001E-2</v>
      </c>
      <c r="U27" s="48">
        <v>2.1000000000000001E-2</v>
      </c>
      <c r="V27" s="48">
        <v>2.1000000000000001E-2</v>
      </c>
      <c r="W27" s="48">
        <v>2.1000000000000001E-2</v>
      </c>
      <c r="X27" s="48">
        <v>2.1000000000000001E-2</v>
      </c>
      <c r="Y27" s="48">
        <v>2.1000000000000001E-2</v>
      </c>
      <c r="Z27" s="48">
        <v>0.02</v>
      </c>
      <c r="AA27" s="48">
        <v>0.02</v>
      </c>
      <c r="AB27" s="48">
        <v>0.02</v>
      </c>
      <c r="AE27" s="44">
        <v>16</v>
      </c>
      <c r="AF27" s="48">
        <v>1.9E-2</v>
      </c>
    </row>
    <row r="28" spans="1:32" x14ac:dyDescent="0.2">
      <c r="A28" s="44">
        <v>21</v>
      </c>
      <c r="B28" s="48">
        <v>2.1999999999999999E-2</v>
      </c>
      <c r="C28" s="48">
        <v>2.1999999999999999E-2</v>
      </c>
      <c r="D28" s="48">
        <v>2.1999999999999999E-2</v>
      </c>
      <c r="E28" s="48">
        <v>2.1000000000000001E-2</v>
      </c>
      <c r="F28" s="48">
        <v>2.1000000000000001E-2</v>
      </c>
      <c r="G28" s="48">
        <v>2.1000000000000001E-2</v>
      </c>
      <c r="H28" s="48">
        <v>2.1000000000000001E-2</v>
      </c>
      <c r="I28" s="48">
        <v>2.1000000000000001E-2</v>
      </c>
      <c r="J28" s="48">
        <v>2.1000000000000001E-2</v>
      </c>
      <c r="K28" s="48">
        <v>2.1000000000000001E-2</v>
      </c>
      <c r="L28" s="48">
        <v>2.1000000000000001E-2</v>
      </c>
      <c r="M28" s="48">
        <v>2.1000000000000001E-2</v>
      </c>
      <c r="P28" s="44">
        <v>21</v>
      </c>
      <c r="Q28" s="48">
        <v>2.1000000000000001E-2</v>
      </c>
      <c r="R28" s="48">
        <v>2.1000000000000001E-2</v>
      </c>
      <c r="S28" s="48">
        <v>2.1000000000000001E-2</v>
      </c>
      <c r="T28" s="48">
        <v>2.1000000000000001E-2</v>
      </c>
      <c r="U28" s="48">
        <v>2.1000000000000001E-2</v>
      </c>
      <c r="V28" s="48">
        <v>2.1000000000000001E-2</v>
      </c>
      <c r="W28" s="48">
        <v>2.1000000000000001E-2</v>
      </c>
      <c r="X28" s="48">
        <v>2.1000000000000001E-2</v>
      </c>
      <c r="Y28" s="48">
        <v>2.1000000000000001E-2</v>
      </c>
      <c r="Z28" s="48">
        <v>2.1000000000000001E-2</v>
      </c>
      <c r="AA28" s="48">
        <v>2.1000000000000001E-2</v>
      </c>
      <c r="AB28" s="48">
        <v>2.1000000000000001E-2</v>
      </c>
      <c r="AE28" s="44">
        <v>17</v>
      </c>
      <c r="AF28" s="48">
        <v>1.9E-2</v>
      </c>
    </row>
    <row r="29" spans="1:32" x14ac:dyDescent="0.2">
      <c r="A29" s="44">
        <v>22</v>
      </c>
      <c r="B29" s="48">
        <v>2.1999999999999999E-2</v>
      </c>
      <c r="C29" s="48">
        <v>2.1999999999999999E-2</v>
      </c>
      <c r="D29" s="48">
        <v>2.1999999999999999E-2</v>
      </c>
      <c r="E29" s="48">
        <v>2.1999999999999999E-2</v>
      </c>
      <c r="F29" s="48">
        <v>2.1999999999999999E-2</v>
      </c>
      <c r="G29" s="48">
        <v>2.1999999999999999E-2</v>
      </c>
      <c r="H29" s="48">
        <v>2.1999999999999999E-2</v>
      </c>
      <c r="I29" s="48">
        <v>2.1999999999999999E-2</v>
      </c>
      <c r="J29" s="48">
        <v>2.1999999999999999E-2</v>
      </c>
      <c r="K29" s="48">
        <v>2.1999999999999999E-2</v>
      </c>
      <c r="L29" s="48">
        <v>2.1999999999999999E-2</v>
      </c>
      <c r="M29" s="48">
        <v>2.1999999999999999E-2</v>
      </c>
      <c r="P29" s="44">
        <v>22</v>
      </c>
      <c r="Q29" s="48">
        <v>2.1000000000000001E-2</v>
      </c>
      <c r="R29" s="48">
        <v>2.1000000000000001E-2</v>
      </c>
      <c r="S29" s="48">
        <v>2.1000000000000001E-2</v>
      </c>
      <c r="T29" s="48">
        <v>2.1000000000000001E-2</v>
      </c>
      <c r="U29" s="48">
        <v>2.1000000000000001E-2</v>
      </c>
      <c r="V29" s="48">
        <v>2.1000000000000001E-2</v>
      </c>
      <c r="W29" s="48">
        <v>2.1000000000000001E-2</v>
      </c>
      <c r="X29" s="48">
        <v>2.1000000000000001E-2</v>
      </c>
      <c r="Y29" s="48">
        <v>2.1000000000000001E-2</v>
      </c>
      <c r="Z29" s="48">
        <v>2.1000000000000001E-2</v>
      </c>
      <c r="AA29" s="48">
        <v>2.1000000000000001E-2</v>
      </c>
      <c r="AB29" s="48">
        <v>2.1000000000000001E-2</v>
      </c>
      <c r="AE29" s="44">
        <v>18</v>
      </c>
      <c r="AF29" s="48">
        <v>0.02</v>
      </c>
    </row>
    <row r="30" spans="1:32" x14ac:dyDescent="0.2">
      <c r="A30" s="44">
        <v>23</v>
      </c>
      <c r="B30" s="48">
        <v>2.1999999999999999E-2</v>
      </c>
      <c r="C30" s="48">
        <v>2.1999999999999999E-2</v>
      </c>
      <c r="D30" s="48">
        <v>2.1999999999999999E-2</v>
      </c>
      <c r="E30" s="48">
        <v>2.1999999999999999E-2</v>
      </c>
      <c r="F30" s="48">
        <v>2.1999999999999999E-2</v>
      </c>
      <c r="G30" s="48">
        <v>2.1999999999999999E-2</v>
      </c>
      <c r="H30" s="48">
        <v>2.1999999999999999E-2</v>
      </c>
      <c r="I30" s="48">
        <v>2.1999999999999999E-2</v>
      </c>
      <c r="J30" s="48">
        <v>2.1999999999999999E-2</v>
      </c>
      <c r="K30" s="48">
        <v>2.1999999999999999E-2</v>
      </c>
      <c r="L30" s="48">
        <v>2.1999999999999999E-2</v>
      </c>
      <c r="M30" s="48">
        <v>2.1999999999999999E-2</v>
      </c>
      <c r="P30" s="44">
        <v>23</v>
      </c>
      <c r="Q30" s="48">
        <v>2.1999999999999999E-2</v>
      </c>
      <c r="R30" s="48">
        <v>2.1999999999999999E-2</v>
      </c>
      <c r="S30" s="48">
        <v>2.1999999999999999E-2</v>
      </c>
      <c r="T30" s="48">
        <v>2.1999999999999999E-2</v>
      </c>
      <c r="U30" s="48">
        <v>2.1999999999999999E-2</v>
      </c>
      <c r="V30" s="48">
        <v>2.1999999999999999E-2</v>
      </c>
      <c r="W30" s="48">
        <v>2.1999999999999999E-2</v>
      </c>
      <c r="X30" s="48">
        <v>2.1999999999999999E-2</v>
      </c>
      <c r="Y30" s="48">
        <v>2.1999999999999999E-2</v>
      </c>
      <c r="Z30" s="48">
        <v>2.1000000000000001E-2</v>
      </c>
      <c r="AA30" s="48">
        <v>2.1000000000000001E-2</v>
      </c>
      <c r="AB30" s="48">
        <v>2.1000000000000001E-2</v>
      </c>
      <c r="AE30" s="44">
        <v>19</v>
      </c>
      <c r="AF30" s="48">
        <v>0.02</v>
      </c>
    </row>
    <row r="31" spans="1:32" x14ac:dyDescent="0.2">
      <c r="A31" s="44">
        <v>24</v>
      </c>
      <c r="B31" s="48">
        <v>2.3E-2</v>
      </c>
      <c r="C31" s="48">
        <v>2.3E-2</v>
      </c>
      <c r="D31" s="48">
        <v>2.3E-2</v>
      </c>
      <c r="E31" s="48">
        <v>2.3E-2</v>
      </c>
      <c r="F31" s="48">
        <v>2.3E-2</v>
      </c>
      <c r="G31" s="48">
        <v>2.1999999999999999E-2</v>
      </c>
      <c r="H31" s="48">
        <v>2.1999999999999999E-2</v>
      </c>
      <c r="I31" s="48">
        <v>2.1999999999999999E-2</v>
      </c>
      <c r="J31" s="48">
        <v>2.1999999999999999E-2</v>
      </c>
      <c r="K31" s="48">
        <v>2.1999999999999999E-2</v>
      </c>
      <c r="L31" s="48">
        <v>2.1999999999999999E-2</v>
      </c>
      <c r="M31" s="48">
        <v>2.1999999999999999E-2</v>
      </c>
      <c r="P31" s="44">
        <v>24</v>
      </c>
      <c r="Q31" s="48">
        <v>2.1999999999999999E-2</v>
      </c>
      <c r="R31" s="48">
        <v>2.1999999999999999E-2</v>
      </c>
      <c r="S31" s="48">
        <v>2.1999999999999999E-2</v>
      </c>
      <c r="T31" s="48">
        <v>2.1999999999999999E-2</v>
      </c>
      <c r="U31" s="48">
        <v>2.1999999999999999E-2</v>
      </c>
      <c r="V31" s="48">
        <v>2.1999999999999999E-2</v>
      </c>
      <c r="W31" s="48">
        <v>2.1999999999999999E-2</v>
      </c>
      <c r="X31" s="48">
        <v>2.1999999999999999E-2</v>
      </c>
      <c r="Y31" s="48">
        <v>2.1999999999999999E-2</v>
      </c>
      <c r="Z31" s="48">
        <v>2.1999999999999999E-2</v>
      </c>
      <c r="AA31" s="48">
        <v>2.1999999999999999E-2</v>
      </c>
      <c r="AB31" s="48">
        <v>2.1999999999999999E-2</v>
      </c>
      <c r="AE31" s="44">
        <v>20</v>
      </c>
      <c r="AF31" s="48">
        <v>0.02</v>
      </c>
    </row>
    <row r="32" spans="1:32" x14ac:dyDescent="0.2">
      <c r="A32" s="44">
        <v>25</v>
      </c>
      <c r="B32" s="48">
        <v>2.3E-2</v>
      </c>
      <c r="C32" s="48">
        <v>2.3E-2</v>
      </c>
      <c r="D32" s="48">
        <v>2.3E-2</v>
      </c>
      <c r="E32" s="48">
        <v>2.3E-2</v>
      </c>
      <c r="F32" s="48">
        <v>2.3E-2</v>
      </c>
      <c r="G32" s="48">
        <v>2.3E-2</v>
      </c>
      <c r="H32" s="48">
        <v>2.3E-2</v>
      </c>
      <c r="I32" s="48">
        <v>2.3E-2</v>
      </c>
      <c r="J32" s="48">
        <v>2.3E-2</v>
      </c>
      <c r="K32" s="48">
        <v>2.3E-2</v>
      </c>
      <c r="L32" s="48">
        <v>2.3E-2</v>
      </c>
      <c r="M32" s="48">
        <v>2.3E-2</v>
      </c>
      <c r="P32" s="44">
        <v>25</v>
      </c>
      <c r="Q32" s="48">
        <v>2.3E-2</v>
      </c>
      <c r="R32" s="48">
        <v>2.3E-2</v>
      </c>
      <c r="S32" s="48">
        <v>2.3E-2</v>
      </c>
      <c r="T32" s="48">
        <v>2.1999999999999999E-2</v>
      </c>
      <c r="U32" s="48">
        <v>2.1999999999999999E-2</v>
      </c>
      <c r="V32" s="48">
        <v>2.1999999999999999E-2</v>
      </c>
      <c r="W32" s="48">
        <v>2.1999999999999999E-2</v>
      </c>
      <c r="X32" s="48">
        <v>2.1999999999999999E-2</v>
      </c>
      <c r="Y32" s="48">
        <v>2.1999999999999999E-2</v>
      </c>
      <c r="Z32" s="48">
        <v>2.1999999999999999E-2</v>
      </c>
      <c r="AA32" s="48">
        <v>2.1999999999999999E-2</v>
      </c>
      <c r="AB32" s="48">
        <v>2.1999999999999999E-2</v>
      </c>
      <c r="AE32" s="44">
        <v>21</v>
      </c>
      <c r="AF32" s="48">
        <v>2.1000000000000001E-2</v>
      </c>
    </row>
    <row r="33" spans="1:32" x14ac:dyDescent="0.2">
      <c r="A33" s="44">
        <v>26</v>
      </c>
      <c r="B33" s="48">
        <v>2.3E-2</v>
      </c>
      <c r="C33" s="48">
        <v>2.3E-2</v>
      </c>
      <c r="D33" s="48">
        <v>2.3E-2</v>
      </c>
      <c r="E33" s="48">
        <v>2.3E-2</v>
      </c>
      <c r="F33" s="48">
        <v>2.3E-2</v>
      </c>
      <c r="G33" s="48">
        <v>2.3E-2</v>
      </c>
      <c r="H33" s="48">
        <v>2.3E-2</v>
      </c>
      <c r="I33" s="48">
        <v>2.3E-2</v>
      </c>
      <c r="J33" s="48">
        <v>2.3E-2</v>
      </c>
      <c r="K33" s="48">
        <v>2.3E-2</v>
      </c>
      <c r="L33" s="48">
        <v>2.3E-2</v>
      </c>
      <c r="M33" s="48">
        <v>2.3E-2</v>
      </c>
      <c r="P33" s="44">
        <v>26</v>
      </c>
      <c r="Q33" s="48">
        <v>2.3E-2</v>
      </c>
      <c r="R33" s="48">
        <v>2.3E-2</v>
      </c>
      <c r="S33" s="48">
        <v>2.3E-2</v>
      </c>
      <c r="T33" s="48">
        <v>2.3E-2</v>
      </c>
      <c r="U33" s="48">
        <v>2.3E-2</v>
      </c>
      <c r="V33" s="48">
        <v>2.3E-2</v>
      </c>
      <c r="W33" s="48">
        <v>2.3E-2</v>
      </c>
      <c r="X33" s="48">
        <v>2.3E-2</v>
      </c>
      <c r="Y33" s="48">
        <v>2.3E-2</v>
      </c>
      <c r="Z33" s="48">
        <v>2.3E-2</v>
      </c>
      <c r="AA33" s="48">
        <v>2.3E-2</v>
      </c>
      <c r="AB33" s="48">
        <v>2.3E-2</v>
      </c>
      <c r="AE33" s="44">
        <v>22</v>
      </c>
      <c r="AF33" s="48">
        <v>2.1000000000000001E-2</v>
      </c>
    </row>
    <row r="34" spans="1:32" x14ac:dyDescent="0.2">
      <c r="A34" s="44">
        <v>27</v>
      </c>
      <c r="B34" s="48">
        <v>2.4E-2</v>
      </c>
      <c r="C34" s="48">
        <v>2.4E-2</v>
      </c>
      <c r="D34" s="48">
        <v>2.4E-2</v>
      </c>
      <c r="E34" s="48">
        <v>2.4E-2</v>
      </c>
      <c r="F34" s="48">
        <v>2.4E-2</v>
      </c>
      <c r="G34" s="48">
        <v>2.4E-2</v>
      </c>
      <c r="H34" s="48">
        <v>2.4E-2</v>
      </c>
      <c r="I34" s="48">
        <v>2.4E-2</v>
      </c>
      <c r="J34" s="48">
        <v>2.4E-2</v>
      </c>
      <c r="K34" s="48">
        <v>2.3E-2</v>
      </c>
      <c r="L34" s="48">
        <v>2.3E-2</v>
      </c>
      <c r="M34" s="48">
        <v>2.3E-2</v>
      </c>
      <c r="P34" s="44">
        <v>27</v>
      </c>
      <c r="Q34" s="48">
        <v>2.3E-2</v>
      </c>
      <c r="R34" s="48">
        <v>2.3E-2</v>
      </c>
      <c r="S34" s="48">
        <v>2.3E-2</v>
      </c>
      <c r="T34" s="48">
        <v>2.3E-2</v>
      </c>
      <c r="U34" s="48">
        <v>2.3E-2</v>
      </c>
      <c r="V34" s="48">
        <v>2.3E-2</v>
      </c>
      <c r="W34" s="48">
        <v>2.3E-2</v>
      </c>
      <c r="X34" s="48">
        <v>2.3E-2</v>
      </c>
      <c r="Y34" s="48">
        <v>2.3E-2</v>
      </c>
      <c r="Z34" s="48">
        <v>2.3E-2</v>
      </c>
      <c r="AA34" s="48">
        <v>2.3E-2</v>
      </c>
      <c r="AB34" s="48">
        <v>2.3E-2</v>
      </c>
      <c r="AE34" s="44">
        <v>23</v>
      </c>
      <c r="AF34" s="48">
        <v>2.1000000000000001E-2</v>
      </c>
    </row>
    <row r="35" spans="1:32" x14ac:dyDescent="0.2">
      <c r="A35" s="44">
        <v>28</v>
      </c>
      <c r="B35" s="48">
        <v>2.4E-2</v>
      </c>
      <c r="C35" s="48">
        <v>2.4E-2</v>
      </c>
      <c r="D35" s="48">
        <v>2.4E-2</v>
      </c>
      <c r="E35" s="48">
        <v>2.4E-2</v>
      </c>
      <c r="F35" s="48">
        <v>2.4E-2</v>
      </c>
      <c r="G35" s="48">
        <v>2.4E-2</v>
      </c>
      <c r="H35" s="48">
        <v>2.4E-2</v>
      </c>
      <c r="I35" s="48">
        <v>2.4E-2</v>
      </c>
      <c r="J35" s="48">
        <v>2.4E-2</v>
      </c>
      <c r="K35" s="48">
        <v>2.4E-2</v>
      </c>
      <c r="L35" s="48">
        <v>2.4E-2</v>
      </c>
      <c r="M35" s="48">
        <v>2.4E-2</v>
      </c>
      <c r="P35" s="44">
        <v>28</v>
      </c>
      <c r="Q35" s="48">
        <v>2.4E-2</v>
      </c>
      <c r="R35" s="48">
        <v>2.4E-2</v>
      </c>
      <c r="S35" s="48">
        <v>2.4E-2</v>
      </c>
      <c r="T35" s="48">
        <v>2.4E-2</v>
      </c>
      <c r="U35" s="48">
        <v>2.4E-2</v>
      </c>
      <c r="V35" s="48">
        <v>2.4E-2</v>
      </c>
      <c r="W35" s="48">
        <v>2.3E-2</v>
      </c>
      <c r="X35" s="48">
        <v>2.3E-2</v>
      </c>
      <c r="Y35" s="48">
        <v>2.3E-2</v>
      </c>
      <c r="Z35" s="48">
        <v>2.3E-2</v>
      </c>
      <c r="AA35" s="48">
        <v>2.3E-2</v>
      </c>
      <c r="AB35" s="48">
        <v>2.3E-2</v>
      </c>
      <c r="AE35" s="44">
        <v>24</v>
      </c>
      <c r="AF35" s="48">
        <v>2.1999999999999999E-2</v>
      </c>
    </row>
    <row r="36" spans="1:32" x14ac:dyDescent="0.2">
      <c r="A36" s="44">
        <v>29</v>
      </c>
      <c r="B36" s="48">
        <v>2.5000000000000001E-2</v>
      </c>
      <c r="C36" s="48">
        <v>2.5000000000000001E-2</v>
      </c>
      <c r="D36" s="48">
        <v>2.5000000000000001E-2</v>
      </c>
      <c r="E36" s="48">
        <v>2.5000000000000001E-2</v>
      </c>
      <c r="F36" s="48">
        <v>2.4E-2</v>
      </c>
      <c r="G36" s="48">
        <v>2.4E-2</v>
      </c>
      <c r="H36" s="48">
        <v>2.4E-2</v>
      </c>
      <c r="I36" s="48">
        <v>2.4E-2</v>
      </c>
      <c r="J36" s="48">
        <v>2.4E-2</v>
      </c>
      <c r="K36" s="48">
        <v>2.4E-2</v>
      </c>
      <c r="L36" s="48">
        <v>2.4E-2</v>
      </c>
      <c r="M36" s="48">
        <v>2.4E-2</v>
      </c>
      <c r="P36" s="44">
        <v>29</v>
      </c>
      <c r="Q36" s="48">
        <v>2.4E-2</v>
      </c>
      <c r="R36" s="48">
        <v>2.4E-2</v>
      </c>
      <c r="S36" s="48">
        <v>2.4E-2</v>
      </c>
      <c r="T36" s="48">
        <v>2.4E-2</v>
      </c>
      <c r="U36" s="48">
        <v>2.4E-2</v>
      </c>
      <c r="V36" s="48">
        <v>2.4E-2</v>
      </c>
      <c r="W36" s="48">
        <v>2.4E-2</v>
      </c>
      <c r="X36" s="48">
        <v>2.4E-2</v>
      </c>
      <c r="Y36" s="48">
        <v>2.4E-2</v>
      </c>
      <c r="Z36" s="48">
        <v>2.4E-2</v>
      </c>
      <c r="AA36" s="48">
        <v>2.4E-2</v>
      </c>
      <c r="AB36" s="48">
        <v>2.4E-2</v>
      </c>
      <c r="AE36" s="44">
        <v>25</v>
      </c>
      <c r="AF36" s="48">
        <v>2.1999999999999999E-2</v>
      </c>
    </row>
    <row r="37" spans="1:32" x14ac:dyDescent="0.2">
      <c r="A37" s="44">
        <v>30</v>
      </c>
      <c r="B37" s="48">
        <v>2.5000000000000001E-2</v>
      </c>
      <c r="C37" s="48">
        <v>2.5000000000000001E-2</v>
      </c>
      <c r="D37" s="48">
        <v>2.5000000000000001E-2</v>
      </c>
      <c r="E37" s="48">
        <v>2.5000000000000001E-2</v>
      </c>
      <c r="F37" s="48">
        <v>2.5000000000000001E-2</v>
      </c>
      <c r="G37" s="48">
        <v>2.5000000000000001E-2</v>
      </c>
      <c r="H37" s="48">
        <v>2.5000000000000001E-2</v>
      </c>
      <c r="I37" s="48">
        <v>2.5000000000000001E-2</v>
      </c>
      <c r="J37" s="48">
        <v>2.5000000000000001E-2</v>
      </c>
      <c r="K37" s="48">
        <v>2.5000000000000001E-2</v>
      </c>
      <c r="L37" s="48">
        <v>2.5000000000000001E-2</v>
      </c>
      <c r="M37" s="48">
        <v>2.5000000000000001E-2</v>
      </c>
      <c r="P37" s="44">
        <v>30</v>
      </c>
      <c r="Q37" s="48">
        <v>2.5000000000000001E-2</v>
      </c>
      <c r="R37" s="48">
        <v>2.4E-2</v>
      </c>
      <c r="S37" s="48">
        <v>2.4E-2</v>
      </c>
      <c r="T37" s="48">
        <v>2.4E-2</v>
      </c>
      <c r="U37" s="48">
        <v>2.4E-2</v>
      </c>
      <c r="V37" s="48">
        <v>2.4E-2</v>
      </c>
      <c r="W37" s="48">
        <v>2.4E-2</v>
      </c>
      <c r="X37" s="48">
        <v>2.4E-2</v>
      </c>
      <c r="Y37" s="48">
        <v>2.4E-2</v>
      </c>
      <c r="Z37" s="48">
        <v>2.4E-2</v>
      </c>
      <c r="AA37" s="48">
        <v>2.4E-2</v>
      </c>
      <c r="AB37" s="48">
        <v>2.4E-2</v>
      </c>
      <c r="AE37" s="44">
        <v>26</v>
      </c>
      <c r="AF37" s="48">
        <v>2.1999999999999999E-2</v>
      </c>
    </row>
    <row r="38" spans="1:32" x14ac:dyDescent="0.2">
      <c r="A38" s="44">
        <v>31</v>
      </c>
      <c r="B38" s="48">
        <v>2.5000000000000001E-2</v>
      </c>
      <c r="C38" s="48">
        <v>2.5000000000000001E-2</v>
      </c>
      <c r="D38" s="48">
        <v>2.5000000000000001E-2</v>
      </c>
      <c r="E38" s="48">
        <v>2.5000000000000001E-2</v>
      </c>
      <c r="F38" s="48">
        <v>2.5000000000000001E-2</v>
      </c>
      <c r="G38" s="48">
        <v>2.5000000000000001E-2</v>
      </c>
      <c r="H38" s="48">
        <v>2.5000000000000001E-2</v>
      </c>
      <c r="I38" s="48">
        <v>2.5000000000000001E-2</v>
      </c>
      <c r="J38" s="48">
        <v>2.5000000000000001E-2</v>
      </c>
      <c r="K38" s="48">
        <v>2.5000000000000001E-2</v>
      </c>
      <c r="L38" s="48">
        <v>2.5000000000000001E-2</v>
      </c>
      <c r="M38" s="48">
        <v>2.5000000000000001E-2</v>
      </c>
      <c r="P38" s="44">
        <v>31</v>
      </c>
      <c r="Q38" s="48">
        <v>2.5000000000000001E-2</v>
      </c>
      <c r="R38" s="48">
        <v>2.5000000000000001E-2</v>
      </c>
      <c r="S38" s="48">
        <v>2.5000000000000001E-2</v>
      </c>
      <c r="T38" s="48">
        <v>2.5000000000000001E-2</v>
      </c>
      <c r="U38" s="48">
        <v>2.5000000000000001E-2</v>
      </c>
      <c r="V38" s="48">
        <v>2.5000000000000001E-2</v>
      </c>
      <c r="W38" s="48">
        <v>2.5000000000000001E-2</v>
      </c>
      <c r="X38" s="48">
        <v>2.5000000000000001E-2</v>
      </c>
      <c r="Y38" s="48">
        <v>2.5000000000000001E-2</v>
      </c>
      <c r="Z38" s="48">
        <v>2.5000000000000001E-2</v>
      </c>
      <c r="AA38" s="48">
        <v>2.4E-2</v>
      </c>
      <c r="AB38" s="48">
        <v>2.4E-2</v>
      </c>
      <c r="AE38" s="44">
        <v>27</v>
      </c>
      <c r="AF38" s="48">
        <v>2.3E-2</v>
      </c>
    </row>
    <row r="39" spans="1:32" x14ac:dyDescent="0.2">
      <c r="A39" s="44">
        <v>32</v>
      </c>
      <c r="B39" s="48">
        <v>2.5999999999999999E-2</v>
      </c>
      <c r="C39" s="48">
        <v>2.5999999999999999E-2</v>
      </c>
      <c r="D39" s="48">
        <v>2.5999999999999999E-2</v>
      </c>
      <c r="E39" s="48">
        <v>2.5999999999999999E-2</v>
      </c>
      <c r="F39" s="48">
        <v>2.5999999999999999E-2</v>
      </c>
      <c r="G39" s="48">
        <v>2.5999999999999999E-2</v>
      </c>
      <c r="H39" s="48">
        <v>2.5999999999999999E-2</v>
      </c>
      <c r="I39" s="48">
        <v>2.5999999999999999E-2</v>
      </c>
      <c r="J39" s="48">
        <v>2.5999999999999999E-2</v>
      </c>
      <c r="K39" s="48">
        <v>2.5999999999999999E-2</v>
      </c>
      <c r="L39" s="48">
        <v>2.5000000000000001E-2</v>
      </c>
      <c r="M39" s="48">
        <v>2.5000000000000001E-2</v>
      </c>
      <c r="P39" s="44">
        <v>32</v>
      </c>
      <c r="Q39" s="48">
        <v>2.5000000000000001E-2</v>
      </c>
      <c r="R39" s="48">
        <v>2.5000000000000001E-2</v>
      </c>
      <c r="S39" s="48">
        <v>2.5000000000000001E-2</v>
      </c>
      <c r="T39" s="48">
        <v>2.5000000000000001E-2</v>
      </c>
      <c r="U39" s="48">
        <v>2.5000000000000001E-2</v>
      </c>
      <c r="V39" s="48">
        <v>2.5000000000000001E-2</v>
      </c>
      <c r="W39" s="48">
        <v>2.5000000000000001E-2</v>
      </c>
      <c r="X39" s="48">
        <v>2.5000000000000001E-2</v>
      </c>
      <c r="Y39" s="48">
        <v>2.5000000000000001E-2</v>
      </c>
      <c r="Z39" s="48">
        <v>2.5000000000000001E-2</v>
      </c>
      <c r="AA39" s="48">
        <v>2.5000000000000001E-2</v>
      </c>
      <c r="AB39" s="48">
        <v>2.5000000000000001E-2</v>
      </c>
      <c r="AE39" s="44">
        <v>28</v>
      </c>
      <c r="AF39" s="48">
        <v>2.3E-2</v>
      </c>
    </row>
    <row r="40" spans="1:32" x14ac:dyDescent="0.2">
      <c r="A40" s="44">
        <v>33</v>
      </c>
      <c r="B40" s="48">
        <v>2.5999999999999999E-2</v>
      </c>
      <c r="C40" s="48">
        <v>2.5999999999999999E-2</v>
      </c>
      <c r="D40" s="48">
        <v>2.5999999999999999E-2</v>
      </c>
      <c r="E40" s="48">
        <v>2.5999999999999999E-2</v>
      </c>
      <c r="F40" s="48">
        <v>2.5999999999999999E-2</v>
      </c>
      <c r="G40" s="48">
        <v>2.5999999999999999E-2</v>
      </c>
      <c r="H40" s="48">
        <v>2.5999999999999999E-2</v>
      </c>
      <c r="I40" s="48">
        <v>2.5999999999999999E-2</v>
      </c>
      <c r="J40" s="48">
        <v>2.5999999999999999E-2</v>
      </c>
      <c r="K40" s="48">
        <v>2.5999999999999999E-2</v>
      </c>
      <c r="L40" s="48">
        <v>2.5999999999999999E-2</v>
      </c>
      <c r="M40" s="48">
        <v>2.5999999999999999E-2</v>
      </c>
      <c r="P40" s="44">
        <v>33</v>
      </c>
      <c r="Q40" s="48">
        <v>2.5999999999999999E-2</v>
      </c>
      <c r="R40" s="48">
        <v>2.5999999999999999E-2</v>
      </c>
      <c r="S40" s="48">
        <v>2.5999999999999999E-2</v>
      </c>
      <c r="T40" s="48">
        <v>2.5999999999999999E-2</v>
      </c>
      <c r="U40" s="48">
        <v>2.5999999999999999E-2</v>
      </c>
      <c r="V40" s="48">
        <v>2.5999999999999999E-2</v>
      </c>
      <c r="W40" s="48">
        <v>2.5999999999999999E-2</v>
      </c>
      <c r="X40" s="48">
        <v>2.5000000000000001E-2</v>
      </c>
      <c r="Y40" s="48">
        <v>2.5000000000000001E-2</v>
      </c>
      <c r="Z40" s="48">
        <v>2.5000000000000001E-2</v>
      </c>
      <c r="AA40" s="48">
        <v>2.5000000000000001E-2</v>
      </c>
      <c r="AB40" s="48">
        <v>2.5000000000000001E-2</v>
      </c>
      <c r="AE40" s="44">
        <v>29</v>
      </c>
      <c r="AF40" s="48">
        <v>2.4E-2</v>
      </c>
    </row>
    <row r="41" spans="1:32" x14ac:dyDescent="0.2">
      <c r="A41" s="44">
        <v>34</v>
      </c>
      <c r="B41" s="48">
        <v>2.7E-2</v>
      </c>
      <c r="C41" s="48">
        <v>2.7E-2</v>
      </c>
      <c r="D41" s="48">
        <v>2.7E-2</v>
      </c>
      <c r="E41" s="48">
        <v>2.7E-2</v>
      </c>
      <c r="F41" s="48">
        <v>2.7E-2</v>
      </c>
      <c r="G41" s="48">
        <v>2.7E-2</v>
      </c>
      <c r="H41" s="48">
        <v>2.7E-2</v>
      </c>
      <c r="I41" s="48">
        <v>2.5999999999999999E-2</v>
      </c>
      <c r="J41" s="48">
        <v>2.5999999999999999E-2</v>
      </c>
      <c r="K41" s="48">
        <v>2.5999999999999999E-2</v>
      </c>
      <c r="L41" s="48">
        <v>2.5999999999999999E-2</v>
      </c>
      <c r="M41" s="48">
        <v>2.5999999999999999E-2</v>
      </c>
      <c r="P41" s="44">
        <v>34</v>
      </c>
      <c r="Q41" s="48">
        <v>2.5999999999999999E-2</v>
      </c>
      <c r="R41" s="48">
        <v>2.5999999999999999E-2</v>
      </c>
      <c r="S41" s="48">
        <v>2.5999999999999999E-2</v>
      </c>
      <c r="T41" s="48">
        <v>2.5999999999999999E-2</v>
      </c>
      <c r="U41" s="48">
        <v>2.5999999999999999E-2</v>
      </c>
      <c r="V41" s="48">
        <v>2.5999999999999999E-2</v>
      </c>
      <c r="W41" s="48">
        <v>2.5999999999999999E-2</v>
      </c>
      <c r="X41" s="48">
        <v>2.5999999999999999E-2</v>
      </c>
      <c r="Y41" s="48">
        <v>2.5999999999999999E-2</v>
      </c>
      <c r="Z41" s="48">
        <v>2.5999999999999999E-2</v>
      </c>
      <c r="AA41" s="48">
        <v>2.5999999999999999E-2</v>
      </c>
      <c r="AB41" s="48">
        <v>2.5999999999999999E-2</v>
      </c>
      <c r="AE41" s="44">
        <v>30</v>
      </c>
      <c r="AF41" s="48">
        <v>2.4E-2</v>
      </c>
    </row>
    <row r="42" spans="1:32" x14ac:dyDescent="0.2">
      <c r="A42" s="44">
        <v>35</v>
      </c>
      <c r="B42" s="48">
        <v>2.7E-2</v>
      </c>
      <c r="C42" s="48">
        <v>2.7E-2</v>
      </c>
      <c r="D42" s="48">
        <v>2.7E-2</v>
      </c>
      <c r="E42" s="48">
        <v>2.7E-2</v>
      </c>
      <c r="F42" s="48">
        <v>2.7E-2</v>
      </c>
      <c r="G42" s="48">
        <v>2.7E-2</v>
      </c>
      <c r="H42" s="48">
        <v>2.7E-2</v>
      </c>
      <c r="I42" s="48">
        <v>2.7E-2</v>
      </c>
      <c r="J42" s="48">
        <v>2.7E-2</v>
      </c>
      <c r="K42" s="48">
        <v>2.7E-2</v>
      </c>
      <c r="L42" s="48">
        <v>2.7E-2</v>
      </c>
      <c r="M42" s="48">
        <v>2.7E-2</v>
      </c>
      <c r="P42" s="44">
        <v>35</v>
      </c>
      <c r="Q42" s="48">
        <v>2.7E-2</v>
      </c>
      <c r="R42" s="48">
        <v>2.7E-2</v>
      </c>
      <c r="S42" s="48">
        <v>2.7E-2</v>
      </c>
      <c r="T42" s="48">
        <v>2.7E-2</v>
      </c>
      <c r="U42" s="48">
        <v>2.5999999999999999E-2</v>
      </c>
      <c r="V42" s="48">
        <v>2.5999999999999999E-2</v>
      </c>
      <c r="W42" s="48">
        <v>2.5999999999999999E-2</v>
      </c>
      <c r="X42" s="48">
        <v>2.5999999999999999E-2</v>
      </c>
      <c r="Y42" s="48">
        <v>2.5999999999999999E-2</v>
      </c>
      <c r="Z42" s="48">
        <v>2.5999999999999999E-2</v>
      </c>
      <c r="AA42" s="48">
        <v>2.5999999999999999E-2</v>
      </c>
      <c r="AB42" s="48">
        <v>2.5999999999999999E-2</v>
      </c>
      <c r="AE42" s="44">
        <v>31</v>
      </c>
      <c r="AF42" s="48">
        <v>2.4E-2</v>
      </c>
    </row>
    <row r="43" spans="1:32" x14ac:dyDescent="0.2">
      <c r="A43" s="44">
        <v>36</v>
      </c>
      <c r="B43" s="48">
        <v>2.8000000000000001E-2</v>
      </c>
      <c r="C43" s="48">
        <v>2.8000000000000001E-2</v>
      </c>
      <c r="D43" s="48">
        <v>2.8000000000000001E-2</v>
      </c>
      <c r="E43" s="48">
        <v>2.8000000000000001E-2</v>
      </c>
      <c r="F43" s="48">
        <v>2.8000000000000001E-2</v>
      </c>
      <c r="G43" s="48">
        <v>2.7E-2</v>
      </c>
      <c r="H43" s="48">
        <v>2.7E-2</v>
      </c>
      <c r="I43" s="48">
        <v>2.7E-2</v>
      </c>
      <c r="J43" s="48">
        <v>2.7E-2</v>
      </c>
      <c r="K43" s="48">
        <v>2.7E-2</v>
      </c>
      <c r="L43" s="48">
        <v>2.7E-2</v>
      </c>
      <c r="M43" s="48">
        <v>2.7E-2</v>
      </c>
      <c r="P43" s="44">
        <v>36</v>
      </c>
      <c r="Q43" s="48">
        <v>2.7E-2</v>
      </c>
      <c r="R43" s="48">
        <v>2.7E-2</v>
      </c>
      <c r="S43" s="48">
        <v>2.7E-2</v>
      </c>
      <c r="T43" s="48">
        <v>2.7E-2</v>
      </c>
      <c r="U43" s="48">
        <v>2.7E-2</v>
      </c>
      <c r="V43" s="48">
        <v>2.7E-2</v>
      </c>
      <c r="W43" s="48">
        <v>2.7E-2</v>
      </c>
      <c r="X43" s="48">
        <v>2.7E-2</v>
      </c>
      <c r="Y43" s="48">
        <v>2.7E-2</v>
      </c>
      <c r="Z43" s="48">
        <v>2.7E-2</v>
      </c>
      <c r="AA43" s="48">
        <v>2.7E-2</v>
      </c>
      <c r="AB43" s="48">
        <v>2.7E-2</v>
      </c>
      <c r="AE43" s="44">
        <v>32</v>
      </c>
      <c r="AF43" s="48">
        <v>2.5000000000000001E-2</v>
      </c>
    </row>
    <row r="44" spans="1:32" x14ac:dyDescent="0.2">
      <c r="A44" s="44">
        <v>37</v>
      </c>
      <c r="B44" s="48">
        <v>2.8000000000000001E-2</v>
      </c>
      <c r="C44" s="48">
        <v>2.8000000000000001E-2</v>
      </c>
      <c r="D44" s="48">
        <v>2.8000000000000001E-2</v>
      </c>
      <c r="E44" s="48">
        <v>2.8000000000000001E-2</v>
      </c>
      <c r="F44" s="48">
        <v>2.8000000000000001E-2</v>
      </c>
      <c r="G44" s="48">
        <v>2.8000000000000001E-2</v>
      </c>
      <c r="H44" s="48">
        <v>2.8000000000000001E-2</v>
      </c>
      <c r="I44" s="48">
        <v>2.8000000000000001E-2</v>
      </c>
      <c r="J44" s="48">
        <v>2.8000000000000001E-2</v>
      </c>
      <c r="K44" s="48">
        <v>2.8000000000000001E-2</v>
      </c>
      <c r="L44" s="48">
        <v>2.8000000000000001E-2</v>
      </c>
      <c r="M44" s="48">
        <v>2.8000000000000001E-2</v>
      </c>
      <c r="P44" s="44">
        <v>37</v>
      </c>
      <c r="Q44" s="48">
        <v>2.8000000000000001E-2</v>
      </c>
      <c r="R44" s="48">
        <v>2.8000000000000001E-2</v>
      </c>
      <c r="S44" s="48">
        <v>2.7E-2</v>
      </c>
      <c r="T44" s="48">
        <v>2.7E-2</v>
      </c>
      <c r="U44" s="48">
        <v>2.7E-2</v>
      </c>
      <c r="V44" s="48">
        <v>2.7E-2</v>
      </c>
      <c r="W44" s="48">
        <v>2.7E-2</v>
      </c>
      <c r="X44" s="48">
        <v>2.7E-2</v>
      </c>
      <c r="Y44" s="48">
        <v>2.7E-2</v>
      </c>
      <c r="Z44" s="48">
        <v>2.7E-2</v>
      </c>
      <c r="AA44" s="48">
        <v>2.7E-2</v>
      </c>
      <c r="AB44" s="48">
        <v>2.7E-2</v>
      </c>
      <c r="AE44" s="44">
        <v>33</v>
      </c>
      <c r="AF44" s="48">
        <v>2.5000000000000001E-2</v>
      </c>
    </row>
    <row r="45" spans="1:32" x14ac:dyDescent="0.2">
      <c r="A45" s="44">
        <v>38</v>
      </c>
      <c r="B45" s="48">
        <v>2.9000000000000001E-2</v>
      </c>
      <c r="C45" s="48">
        <v>2.9000000000000001E-2</v>
      </c>
      <c r="D45" s="48">
        <v>2.9000000000000001E-2</v>
      </c>
      <c r="E45" s="48">
        <v>2.9000000000000001E-2</v>
      </c>
      <c r="F45" s="48">
        <v>2.8000000000000001E-2</v>
      </c>
      <c r="G45" s="48">
        <v>2.8000000000000001E-2</v>
      </c>
      <c r="H45" s="48">
        <v>2.8000000000000001E-2</v>
      </c>
      <c r="I45" s="48">
        <v>2.8000000000000001E-2</v>
      </c>
      <c r="J45" s="48">
        <v>2.8000000000000001E-2</v>
      </c>
      <c r="K45" s="48">
        <v>2.8000000000000001E-2</v>
      </c>
      <c r="L45" s="48">
        <v>2.8000000000000001E-2</v>
      </c>
      <c r="M45" s="48">
        <v>2.8000000000000001E-2</v>
      </c>
      <c r="P45" s="44">
        <v>38</v>
      </c>
      <c r="Q45" s="48">
        <v>2.8000000000000001E-2</v>
      </c>
      <c r="R45" s="48">
        <v>2.8000000000000001E-2</v>
      </c>
      <c r="S45" s="48">
        <v>2.8000000000000001E-2</v>
      </c>
      <c r="T45" s="48">
        <v>2.8000000000000001E-2</v>
      </c>
      <c r="U45" s="48">
        <v>2.8000000000000001E-2</v>
      </c>
      <c r="V45" s="48">
        <v>2.8000000000000001E-2</v>
      </c>
      <c r="W45" s="48">
        <v>2.8000000000000001E-2</v>
      </c>
      <c r="X45" s="48">
        <v>2.8000000000000001E-2</v>
      </c>
      <c r="Y45" s="48">
        <v>2.8000000000000001E-2</v>
      </c>
      <c r="Z45" s="48">
        <v>2.8000000000000001E-2</v>
      </c>
      <c r="AA45" s="48">
        <v>2.8000000000000001E-2</v>
      </c>
      <c r="AB45" s="48">
        <v>2.7E-2</v>
      </c>
      <c r="AE45" s="44">
        <v>34</v>
      </c>
      <c r="AF45" s="48">
        <v>2.5999999999999999E-2</v>
      </c>
    </row>
    <row r="46" spans="1:32" x14ac:dyDescent="0.2">
      <c r="A46" s="44">
        <v>39</v>
      </c>
      <c r="B46" s="48">
        <v>2.9000000000000001E-2</v>
      </c>
      <c r="C46" s="48">
        <v>2.9000000000000001E-2</v>
      </c>
      <c r="D46" s="48">
        <v>2.9000000000000001E-2</v>
      </c>
      <c r="E46" s="48">
        <v>2.9000000000000001E-2</v>
      </c>
      <c r="F46" s="48">
        <v>2.9000000000000001E-2</v>
      </c>
      <c r="G46" s="48">
        <v>2.9000000000000001E-2</v>
      </c>
      <c r="H46" s="48">
        <v>2.9000000000000001E-2</v>
      </c>
      <c r="I46" s="48">
        <v>2.9000000000000001E-2</v>
      </c>
      <c r="J46" s="48">
        <v>2.9000000000000001E-2</v>
      </c>
      <c r="K46" s="48">
        <v>2.9000000000000001E-2</v>
      </c>
      <c r="L46" s="48">
        <v>2.9000000000000001E-2</v>
      </c>
      <c r="M46" s="48">
        <v>2.9000000000000001E-2</v>
      </c>
      <c r="P46" s="44">
        <v>39</v>
      </c>
      <c r="Q46" s="48">
        <v>2.9000000000000001E-2</v>
      </c>
      <c r="R46" s="48">
        <v>2.8000000000000001E-2</v>
      </c>
      <c r="S46" s="48">
        <v>2.8000000000000001E-2</v>
      </c>
      <c r="T46" s="48">
        <v>2.8000000000000001E-2</v>
      </c>
      <c r="U46" s="48">
        <v>2.8000000000000001E-2</v>
      </c>
      <c r="V46" s="48">
        <v>2.8000000000000001E-2</v>
      </c>
      <c r="W46" s="48">
        <v>2.8000000000000001E-2</v>
      </c>
      <c r="X46" s="48">
        <v>2.8000000000000001E-2</v>
      </c>
      <c r="Y46" s="48">
        <v>2.8000000000000001E-2</v>
      </c>
      <c r="Z46" s="48">
        <v>2.8000000000000001E-2</v>
      </c>
      <c r="AA46" s="48">
        <v>2.8000000000000001E-2</v>
      </c>
      <c r="AB46" s="48">
        <v>2.8000000000000001E-2</v>
      </c>
      <c r="AE46" s="44">
        <v>35</v>
      </c>
      <c r="AF46" s="48">
        <v>2.5999999999999999E-2</v>
      </c>
    </row>
    <row r="47" spans="1:32" x14ac:dyDescent="0.2">
      <c r="A47" s="44">
        <v>40</v>
      </c>
      <c r="B47" s="48">
        <v>0.03</v>
      </c>
      <c r="C47" s="48">
        <v>0.03</v>
      </c>
      <c r="D47" s="48">
        <v>0.03</v>
      </c>
      <c r="E47" s="48">
        <v>0.03</v>
      </c>
      <c r="F47" s="48">
        <v>2.9000000000000001E-2</v>
      </c>
      <c r="G47" s="48">
        <v>2.9000000000000001E-2</v>
      </c>
      <c r="H47" s="48">
        <v>2.9000000000000001E-2</v>
      </c>
      <c r="I47" s="48">
        <v>2.9000000000000001E-2</v>
      </c>
      <c r="J47" s="48">
        <v>2.9000000000000001E-2</v>
      </c>
      <c r="K47" s="48">
        <v>2.9000000000000001E-2</v>
      </c>
      <c r="L47" s="48">
        <v>2.9000000000000001E-2</v>
      </c>
      <c r="M47" s="48">
        <v>2.9000000000000001E-2</v>
      </c>
      <c r="P47" s="44">
        <v>40</v>
      </c>
      <c r="Q47" s="48">
        <v>2.9000000000000001E-2</v>
      </c>
      <c r="R47" s="48">
        <v>2.9000000000000001E-2</v>
      </c>
      <c r="S47" s="48">
        <v>2.9000000000000001E-2</v>
      </c>
      <c r="T47" s="48">
        <v>2.9000000000000001E-2</v>
      </c>
      <c r="U47" s="48">
        <v>2.9000000000000001E-2</v>
      </c>
      <c r="V47" s="48">
        <v>2.9000000000000001E-2</v>
      </c>
      <c r="W47" s="48">
        <v>2.9000000000000001E-2</v>
      </c>
      <c r="X47" s="48">
        <v>2.9000000000000001E-2</v>
      </c>
      <c r="Y47" s="48">
        <v>2.9000000000000001E-2</v>
      </c>
      <c r="Z47" s="48">
        <v>2.9000000000000001E-2</v>
      </c>
      <c r="AA47" s="48">
        <v>2.8000000000000001E-2</v>
      </c>
      <c r="AB47" s="48">
        <v>2.8000000000000001E-2</v>
      </c>
      <c r="AE47" s="44">
        <v>36</v>
      </c>
      <c r="AF47" s="48">
        <v>2.7E-2</v>
      </c>
    </row>
    <row r="48" spans="1:32" x14ac:dyDescent="0.2">
      <c r="A48" s="44">
        <v>41</v>
      </c>
      <c r="B48" s="48">
        <v>0.03</v>
      </c>
      <c r="C48" s="48">
        <v>0.03</v>
      </c>
      <c r="D48" s="48">
        <v>0.03</v>
      </c>
      <c r="E48" s="48">
        <v>0.03</v>
      </c>
      <c r="F48" s="48">
        <v>0.03</v>
      </c>
      <c r="G48" s="48">
        <v>0.03</v>
      </c>
      <c r="H48" s="48">
        <v>0.03</v>
      </c>
      <c r="I48" s="48">
        <v>0.03</v>
      </c>
      <c r="J48" s="48">
        <v>0.03</v>
      </c>
      <c r="K48" s="48">
        <v>0.03</v>
      </c>
      <c r="L48" s="48">
        <v>0.03</v>
      </c>
      <c r="M48" s="48">
        <v>0.03</v>
      </c>
      <c r="P48" s="44">
        <v>41</v>
      </c>
      <c r="Q48" s="48">
        <v>0.03</v>
      </c>
      <c r="R48" s="48">
        <v>2.9000000000000001E-2</v>
      </c>
      <c r="S48" s="48">
        <v>2.9000000000000001E-2</v>
      </c>
      <c r="T48" s="48">
        <v>2.9000000000000001E-2</v>
      </c>
      <c r="U48" s="48">
        <v>2.9000000000000001E-2</v>
      </c>
      <c r="V48" s="48">
        <v>2.9000000000000001E-2</v>
      </c>
      <c r="W48" s="48">
        <v>2.9000000000000001E-2</v>
      </c>
      <c r="X48" s="48">
        <v>2.9000000000000001E-2</v>
      </c>
      <c r="Y48" s="48">
        <v>2.9000000000000001E-2</v>
      </c>
      <c r="Z48" s="48">
        <v>2.9000000000000001E-2</v>
      </c>
      <c r="AA48" s="48">
        <v>2.9000000000000001E-2</v>
      </c>
      <c r="AB48" s="48">
        <v>2.9000000000000001E-2</v>
      </c>
      <c r="AE48" s="44">
        <v>37</v>
      </c>
      <c r="AF48" s="48">
        <v>2.7E-2</v>
      </c>
    </row>
    <row r="49" spans="1:32" x14ac:dyDescent="0.2">
      <c r="A49" s="44">
        <v>42</v>
      </c>
      <c r="B49" s="48">
        <v>3.1E-2</v>
      </c>
      <c r="C49" s="48">
        <v>3.1E-2</v>
      </c>
      <c r="D49" s="48">
        <v>3.1E-2</v>
      </c>
      <c r="E49" s="48">
        <v>3.1E-2</v>
      </c>
      <c r="F49" s="48">
        <v>0.03</v>
      </c>
      <c r="G49" s="48">
        <v>0.03</v>
      </c>
      <c r="H49" s="48">
        <v>0.03</v>
      </c>
      <c r="I49" s="48">
        <v>0.03</v>
      </c>
      <c r="J49" s="48">
        <v>0.03</v>
      </c>
      <c r="K49" s="48">
        <v>0.03</v>
      </c>
      <c r="L49" s="48">
        <v>0.03</v>
      </c>
      <c r="M49" s="48">
        <v>0.03</v>
      </c>
      <c r="P49" s="44">
        <v>42</v>
      </c>
      <c r="Q49" s="48">
        <v>0.03</v>
      </c>
      <c r="R49" s="48">
        <v>0.03</v>
      </c>
      <c r="S49" s="48">
        <v>0.03</v>
      </c>
      <c r="T49" s="48">
        <v>0.03</v>
      </c>
      <c r="U49" s="48">
        <v>0.03</v>
      </c>
      <c r="V49" s="48">
        <v>0.03</v>
      </c>
      <c r="W49" s="48">
        <v>0.03</v>
      </c>
      <c r="X49" s="48">
        <v>0.03</v>
      </c>
      <c r="Y49" s="48">
        <v>0.03</v>
      </c>
      <c r="Z49" s="48">
        <v>0.03</v>
      </c>
      <c r="AA49" s="48">
        <v>2.9000000000000001E-2</v>
      </c>
      <c r="AB49" s="48">
        <v>2.9000000000000001E-2</v>
      </c>
      <c r="AE49" s="44">
        <v>38</v>
      </c>
      <c r="AF49" s="48">
        <v>2.7E-2</v>
      </c>
    </row>
    <row r="50" spans="1:32" x14ac:dyDescent="0.2">
      <c r="A50" s="44">
        <v>43</v>
      </c>
      <c r="B50" s="48">
        <v>3.1E-2</v>
      </c>
      <c r="C50" s="48">
        <v>3.1E-2</v>
      </c>
      <c r="D50" s="48">
        <v>3.1E-2</v>
      </c>
      <c r="E50" s="48">
        <v>3.1E-2</v>
      </c>
      <c r="F50" s="48">
        <v>3.1E-2</v>
      </c>
      <c r="G50" s="48">
        <v>3.1E-2</v>
      </c>
      <c r="H50" s="48">
        <v>3.1E-2</v>
      </c>
      <c r="I50" s="48">
        <v>3.1E-2</v>
      </c>
      <c r="J50" s="48">
        <v>3.1E-2</v>
      </c>
      <c r="K50" s="48">
        <v>3.1E-2</v>
      </c>
      <c r="L50" s="48">
        <v>3.1E-2</v>
      </c>
      <c r="M50" s="48">
        <v>3.1E-2</v>
      </c>
      <c r="P50" s="44">
        <v>43</v>
      </c>
      <c r="Q50" s="48">
        <v>3.1E-2</v>
      </c>
      <c r="R50" s="48">
        <v>0.03</v>
      </c>
      <c r="S50" s="48">
        <v>0.03</v>
      </c>
      <c r="T50" s="48">
        <v>0.03</v>
      </c>
      <c r="U50" s="48">
        <v>0.03</v>
      </c>
      <c r="V50" s="48">
        <v>0.03</v>
      </c>
      <c r="W50" s="48">
        <v>0.03</v>
      </c>
      <c r="X50" s="48">
        <v>0.03</v>
      </c>
      <c r="Y50" s="48">
        <v>0.03</v>
      </c>
      <c r="Z50" s="48">
        <v>0.03</v>
      </c>
      <c r="AA50" s="48">
        <v>0.03</v>
      </c>
      <c r="AB50" s="48">
        <v>0.03</v>
      </c>
      <c r="AE50" s="44">
        <v>39</v>
      </c>
      <c r="AF50" s="48">
        <v>2.8000000000000001E-2</v>
      </c>
    </row>
    <row r="51" spans="1:32" x14ac:dyDescent="0.2">
      <c r="A51" s="44">
        <v>44</v>
      </c>
      <c r="B51" s="48">
        <v>3.2000000000000001E-2</v>
      </c>
      <c r="C51" s="48">
        <v>3.2000000000000001E-2</v>
      </c>
      <c r="D51" s="48">
        <v>3.2000000000000001E-2</v>
      </c>
      <c r="E51" s="48">
        <v>3.2000000000000001E-2</v>
      </c>
      <c r="F51" s="48">
        <v>3.2000000000000001E-2</v>
      </c>
      <c r="G51" s="48">
        <v>3.1E-2</v>
      </c>
      <c r="H51" s="48">
        <v>3.1E-2</v>
      </c>
      <c r="I51" s="48">
        <v>3.1E-2</v>
      </c>
      <c r="J51" s="48">
        <v>3.1E-2</v>
      </c>
      <c r="K51" s="48">
        <v>3.1E-2</v>
      </c>
      <c r="L51" s="48">
        <v>3.1E-2</v>
      </c>
      <c r="M51" s="48">
        <v>3.1E-2</v>
      </c>
      <c r="P51" s="44">
        <v>44</v>
      </c>
      <c r="Q51" s="48">
        <v>3.1E-2</v>
      </c>
      <c r="R51" s="48">
        <v>3.1E-2</v>
      </c>
      <c r="S51" s="48">
        <v>3.1E-2</v>
      </c>
      <c r="T51" s="48">
        <v>3.1E-2</v>
      </c>
      <c r="U51" s="48">
        <v>3.1E-2</v>
      </c>
      <c r="V51" s="48">
        <v>3.1E-2</v>
      </c>
      <c r="W51" s="48">
        <v>3.1E-2</v>
      </c>
      <c r="X51" s="48">
        <v>3.1E-2</v>
      </c>
      <c r="Y51" s="48">
        <v>3.1E-2</v>
      </c>
      <c r="Z51" s="48">
        <v>3.1E-2</v>
      </c>
      <c r="AA51" s="48">
        <v>0.03</v>
      </c>
      <c r="AB51" s="48">
        <v>0.03</v>
      </c>
      <c r="AE51" s="44">
        <v>40</v>
      </c>
      <c r="AF51" s="48">
        <v>2.8000000000000001E-2</v>
      </c>
    </row>
    <row r="52" spans="1:32" x14ac:dyDescent="0.2">
      <c r="A52" s="44">
        <v>45</v>
      </c>
      <c r="B52" s="48">
        <v>3.2000000000000001E-2</v>
      </c>
      <c r="C52" s="48">
        <v>3.2000000000000001E-2</v>
      </c>
      <c r="D52" s="48">
        <v>3.2000000000000001E-2</v>
      </c>
      <c r="E52" s="48">
        <v>3.2000000000000001E-2</v>
      </c>
      <c r="F52" s="48">
        <v>3.2000000000000001E-2</v>
      </c>
      <c r="G52" s="48">
        <v>3.2000000000000001E-2</v>
      </c>
      <c r="H52" s="48">
        <v>3.2000000000000001E-2</v>
      </c>
      <c r="I52" s="48">
        <v>3.2000000000000001E-2</v>
      </c>
      <c r="J52" s="48">
        <v>3.2000000000000001E-2</v>
      </c>
      <c r="K52" s="48">
        <v>3.2000000000000001E-2</v>
      </c>
      <c r="L52" s="48">
        <v>3.2000000000000001E-2</v>
      </c>
      <c r="M52" s="48">
        <v>3.2000000000000001E-2</v>
      </c>
      <c r="P52" s="44">
        <v>45</v>
      </c>
      <c r="Q52" s="48">
        <v>3.2000000000000001E-2</v>
      </c>
      <c r="R52" s="48">
        <v>3.2000000000000001E-2</v>
      </c>
      <c r="S52" s="48">
        <v>3.2000000000000001E-2</v>
      </c>
      <c r="T52" s="48">
        <v>3.1E-2</v>
      </c>
      <c r="U52" s="48">
        <v>3.1E-2</v>
      </c>
      <c r="V52" s="48">
        <v>3.1E-2</v>
      </c>
      <c r="W52" s="48">
        <v>3.1E-2</v>
      </c>
      <c r="X52" s="48">
        <v>3.1E-2</v>
      </c>
      <c r="Y52" s="48">
        <v>3.1E-2</v>
      </c>
      <c r="Z52" s="48">
        <v>3.1E-2</v>
      </c>
      <c r="AA52" s="48">
        <v>3.1E-2</v>
      </c>
      <c r="AB52" s="48">
        <v>3.1E-2</v>
      </c>
      <c r="AE52" s="44">
        <v>41</v>
      </c>
      <c r="AF52" s="48">
        <v>2.9000000000000001E-2</v>
      </c>
    </row>
    <row r="53" spans="1:32" x14ac:dyDescent="0.2">
      <c r="A53" s="44">
        <v>46</v>
      </c>
      <c r="B53" s="48">
        <v>3.3000000000000002E-2</v>
      </c>
      <c r="C53" s="48">
        <v>3.3000000000000002E-2</v>
      </c>
      <c r="D53" s="48">
        <v>3.3000000000000002E-2</v>
      </c>
      <c r="E53" s="48">
        <v>3.3000000000000002E-2</v>
      </c>
      <c r="F53" s="48">
        <v>3.3000000000000002E-2</v>
      </c>
      <c r="G53" s="48">
        <v>3.3000000000000002E-2</v>
      </c>
      <c r="H53" s="48">
        <v>3.3000000000000002E-2</v>
      </c>
      <c r="I53" s="48">
        <v>3.2000000000000001E-2</v>
      </c>
      <c r="J53" s="48">
        <v>3.2000000000000001E-2</v>
      </c>
      <c r="K53" s="48">
        <v>3.2000000000000001E-2</v>
      </c>
      <c r="L53" s="48">
        <v>3.2000000000000001E-2</v>
      </c>
      <c r="M53" s="48">
        <v>3.2000000000000001E-2</v>
      </c>
      <c r="P53" s="44">
        <v>46</v>
      </c>
      <c r="Q53" s="48">
        <v>3.2000000000000001E-2</v>
      </c>
      <c r="R53" s="48">
        <v>3.2000000000000001E-2</v>
      </c>
      <c r="S53" s="48">
        <v>3.2000000000000001E-2</v>
      </c>
      <c r="T53" s="48">
        <v>3.2000000000000001E-2</v>
      </c>
      <c r="U53" s="48">
        <v>3.2000000000000001E-2</v>
      </c>
      <c r="V53" s="48">
        <v>3.2000000000000001E-2</v>
      </c>
      <c r="W53" s="48">
        <v>3.2000000000000001E-2</v>
      </c>
      <c r="X53" s="48">
        <v>3.2000000000000001E-2</v>
      </c>
      <c r="Y53" s="48">
        <v>3.2000000000000001E-2</v>
      </c>
      <c r="Z53" s="48">
        <v>3.2000000000000001E-2</v>
      </c>
      <c r="AA53" s="48">
        <v>3.2000000000000001E-2</v>
      </c>
      <c r="AB53" s="48">
        <v>3.2000000000000001E-2</v>
      </c>
      <c r="AE53" s="44">
        <v>42</v>
      </c>
      <c r="AF53" s="48">
        <v>2.9000000000000001E-2</v>
      </c>
    </row>
    <row r="54" spans="1:32" x14ac:dyDescent="0.2">
      <c r="A54" s="44">
        <v>47</v>
      </c>
      <c r="B54" s="48">
        <v>3.4000000000000002E-2</v>
      </c>
      <c r="C54" s="48">
        <v>3.3000000000000002E-2</v>
      </c>
      <c r="D54" s="48">
        <v>3.3000000000000002E-2</v>
      </c>
      <c r="E54" s="48">
        <v>3.3000000000000002E-2</v>
      </c>
      <c r="F54" s="48">
        <v>3.3000000000000002E-2</v>
      </c>
      <c r="G54" s="48">
        <v>3.3000000000000002E-2</v>
      </c>
      <c r="H54" s="48">
        <v>3.3000000000000002E-2</v>
      </c>
      <c r="I54" s="48">
        <v>3.3000000000000002E-2</v>
      </c>
      <c r="J54" s="48">
        <v>3.3000000000000002E-2</v>
      </c>
      <c r="K54" s="48">
        <v>3.3000000000000002E-2</v>
      </c>
      <c r="L54" s="48">
        <v>3.3000000000000002E-2</v>
      </c>
      <c r="M54" s="48">
        <v>3.3000000000000002E-2</v>
      </c>
      <c r="P54" s="44">
        <v>47</v>
      </c>
      <c r="Q54" s="48">
        <v>3.3000000000000002E-2</v>
      </c>
      <c r="R54" s="48">
        <v>3.3000000000000002E-2</v>
      </c>
      <c r="S54" s="48">
        <v>3.3000000000000002E-2</v>
      </c>
      <c r="T54" s="48">
        <v>3.3000000000000002E-2</v>
      </c>
      <c r="U54" s="48">
        <v>3.3000000000000002E-2</v>
      </c>
      <c r="V54" s="48">
        <v>3.2000000000000001E-2</v>
      </c>
      <c r="W54" s="48">
        <v>3.2000000000000001E-2</v>
      </c>
      <c r="X54" s="48">
        <v>3.2000000000000001E-2</v>
      </c>
      <c r="Y54" s="48">
        <v>3.2000000000000001E-2</v>
      </c>
      <c r="Z54" s="48">
        <v>3.2000000000000001E-2</v>
      </c>
      <c r="AA54" s="48">
        <v>3.2000000000000001E-2</v>
      </c>
      <c r="AB54" s="48">
        <v>3.2000000000000001E-2</v>
      </c>
      <c r="AE54" s="44">
        <v>43</v>
      </c>
      <c r="AF54" s="48">
        <v>0.03</v>
      </c>
    </row>
    <row r="55" spans="1:32" x14ac:dyDescent="0.2">
      <c r="A55" s="44">
        <v>48</v>
      </c>
      <c r="B55" s="48">
        <v>3.4000000000000002E-2</v>
      </c>
      <c r="C55" s="48">
        <v>3.4000000000000002E-2</v>
      </c>
      <c r="D55" s="48">
        <v>3.4000000000000002E-2</v>
      </c>
      <c r="E55" s="48">
        <v>3.4000000000000002E-2</v>
      </c>
      <c r="F55" s="48">
        <v>3.4000000000000002E-2</v>
      </c>
      <c r="G55" s="48">
        <v>3.4000000000000002E-2</v>
      </c>
      <c r="H55" s="48">
        <v>3.4000000000000002E-2</v>
      </c>
      <c r="I55" s="48">
        <v>3.4000000000000002E-2</v>
      </c>
      <c r="J55" s="48">
        <v>3.4000000000000002E-2</v>
      </c>
      <c r="K55" s="48">
        <v>3.4000000000000002E-2</v>
      </c>
      <c r="L55" s="48">
        <v>3.3000000000000002E-2</v>
      </c>
      <c r="M55" s="48">
        <v>3.3000000000000002E-2</v>
      </c>
      <c r="P55" s="44">
        <v>48</v>
      </c>
      <c r="Q55" s="48">
        <v>3.3000000000000002E-2</v>
      </c>
      <c r="R55" s="48">
        <v>3.3000000000000002E-2</v>
      </c>
      <c r="S55" s="48">
        <v>3.3000000000000002E-2</v>
      </c>
      <c r="T55" s="48">
        <v>3.3000000000000002E-2</v>
      </c>
      <c r="U55" s="48">
        <v>3.3000000000000002E-2</v>
      </c>
      <c r="V55" s="48">
        <v>3.3000000000000002E-2</v>
      </c>
      <c r="W55" s="48">
        <v>3.3000000000000002E-2</v>
      </c>
      <c r="X55" s="48">
        <v>3.3000000000000002E-2</v>
      </c>
      <c r="Y55" s="48">
        <v>3.3000000000000002E-2</v>
      </c>
      <c r="Z55" s="48">
        <v>3.3000000000000002E-2</v>
      </c>
      <c r="AA55" s="48">
        <v>3.3000000000000002E-2</v>
      </c>
      <c r="AB55" s="48">
        <v>3.3000000000000002E-2</v>
      </c>
      <c r="AE55" s="44">
        <v>44</v>
      </c>
      <c r="AF55" s="48">
        <v>0.03</v>
      </c>
    </row>
    <row r="56" spans="1:32" x14ac:dyDescent="0.2">
      <c r="A56" s="44">
        <v>49</v>
      </c>
      <c r="B56" s="48">
        <v>3.5000000000000003E-2</v>
      </c>
      <c r="C56" s="48">
        <v>3.5000000000000003E-2</v>
      </c>
      <c r="D56" s="48">
        <v>3.5000000000000003E-2</v>
      </c>
      <c r="E56" s="48">
        <v>3.5000000000000003E-2</v>
      </c>
      <c r="F56" s="48">
        <v>3.4000000000000002E-2</v>
      </c>
      <c r="G56" s="48">
        <v>3.4000000000000002E-2</v>
      </c>
      <c r="H56" s="48">
        <v>3.4000000000000002E-2</v>
      </c>
      <c r="I56" s="48">
        <v>3.4000000000000002E-2</v>
      </c>
      <c r="J56" s="48">
        <v>3.4000000000000002E-2</v>
      </c>
      <c r="K56" s="48">
        <v>3.4000000000000002E-2</v>
      </c>
      <c r="L56" s="48">
        <v>3.4000000000000002E-2</v>
      </c>
      <c r="M56" s="48">
        <v>3.4000000000000002E-2</v>
      </c>
      <c r="P56" s="44">
        <v>49</v>
      </c>
      <c r="Q56" s="48">
        <v>3.4000000000000002E-2</v>
      </c>
      <c r="R56" s="48">
        <v>3.4000000000000002E-2</v>
      </c>
      <c r="S56" s="48">
        <v>3.4000000000000002E-2</v>
      </c>
      <c r="T56" s="48">
        <v>3.4000000000000002E-2</v>
      </c>
      <c r="U56" s="48">
        <v>3.4000000000000002E-2</v>
      </c>
      <c r="V56" s="48">
        <v>3.4000000000000002E-2</v>
      </c>
      <c r="W56" s="48">
        <v>3.4000000000000002E-2</v>
      </c>
      <c r="X56" s="48">
        <v>3.3000000000000002E-2</v>
      </c>
      <c r="Y56" s="48">
        <v>3.3000000000000002E-2</v>
      </c>
      <c r="Z56" s="48">
        <v>3.3000000000000002E-2</v>
      </c>
      <c r="AA56" s="48">
        <v>3.3000000000000002E-2</v>
      </c>
      <c r="AB56" s="48">
        <v>3.3000000000000002E-2</v>
      </c>
      <c r="AE56" s="44">
        <v>45</v>
      </c>
      <c r="AF56" s="48">
        <v>3.1E-2</v>
      </c>
    </row>
    <row r="57" spans="1:32" x14ac:dyDescent="0.2">
      <c r="A57" s="44">
        <v>50</v>
      </c>
      <c r="B57" s="48">
        <v>3.5000000000000003E-2</v>
      </c>
      <c r="C57" s="48">
        <v>3.5000000000000003E-2</v>
      </c>
      <c r="D57" s="48">
        <v>3.5000000000000003E-2</v>
      </c>
      <c r="E57" s="48">
        <v>3.5000000000000003E-2</v>
      </c>
      <c r="F57" s="48">
        <v>3.5000000000000003E-2</v>
      </c>
      <c r="G57" s="48">
        <v>3.5000000000000003E-2</v>
      </c>
      <c r="H57" s="48">
        <v>3.5000000000000003E-2</v>
      </c>
      <c r="I57" s="48">
        <v>3.5000000000000003E-2</v>
      </c>
      <c r="J57" s="48">
        <v>3.5000000000000003E-2</v>
      </c>
      <c r="K57" s="48">
        <v>3.5000000000000003E-2</v>
      </c>
      <c r="L57" s="48">
        <v>3.5000000000000003E-2</v>
      </c>
      <c r="M57" s="48">
        <v>3.5000000000000003E-2</v>
      </c>
      <c r="P57" s="44">
        <v>50</v>
      </c>
      <c r="Q57" s="48">
        <v>3.5000000000000003E-2</v>
      </c>
      <c r="R57" s="48">
        <v>3.4000000000000002E-2</v>
      </c>
      <c r="S57" s="48">
        <v>3.4000000000000002E-2</v>
      </c>
      <c r="T57" s="48">
        <v>3.4000000000000002E-2</v>
      </c>
      <c r="U57" s="48">
        <v>3.4000000000000002E-2</v>
      </c>
      <c r="V57" s="48">
        <v>3.4000000000000002E-2</v>
      </c>
      <c r="W57" s="48">
        <v>3.4000000000000002E-2</v>
      </c>
      <c r="X57" s="48">
        <v>3.4000000000000002E-2</v>
      </c>
      <c r="Y57" s="48">
        <v>3.4000000000000002E-2</v>
      </c>
      <c r="Z57" s="48">
        <v>3.4000000000000002E-2</v>
      </c>
      <c r="AA57" s="48">
        <v>3.4000000000000002E-2</v>
      </c>
      <c r="AB57" s="48">
        <v>3.4000000000000002E-2</v>
      </c>
      <c r="AE57" s="44">
        <v>46</v>
      </c>
      <c r="AF57" s="48">
        <v>3.1E-2</v>
      </c>
    </row>
    <row r="58" spans="1:32" x14ac:dyDescent="0.2">
      <c r="A58" s="44">
        <v>51</v>
      </c>
      <c r="B58" s="48">
        <v>3.5999999999999997E-2</v>
      </c>
      <c r="C58" s="48">
        <v>3.5999999999999997E-2</v>
      </c>
      <c r="D58" s="48">
        <v>3.5999999999999997E-2</v>
      </c>
      <c r="E58" s="48">
        <v>3.5999999999999997E-2</v>
      </c>
      <c r="F58" s="48">
        <v>3.5999999999999997E-2</v>
      </c>
      <c r="G58" s="48">
        <v>3.5999999999999997E-2</v>
      </c>
      <c r="H58" s="48">
        <v>3.5999999999999997E-2</v>
      </c>
      <c r="I58" s="48">
        <v>3.5999999999999997E-2</v>
      </c>
      <c r="J58" s="48">
        <v>3.5000000000000003E-2</v>
      </c>
      <c r="K58" s="48">
        <v>3.5000000000000003E-2</v>
      </c>
      <c r="L58" s="48">
        <v>3.5000000000000003E-2</v>
      </c>
      <c r="M58" s="48">
        <v>3.5000000000000003E-2</v>
      </c>
      <c r="P58" s="44">
        <v>51</v>
      </c>
      <c r="Q58" s="48">
        <v>3.5000000000000003E-2</v>
      </c>
      <c r="R58" s="48">
        <v>3.5000000000000003E-2</v>
      </c>
      <c r="S58" s="48">
        <v>3.5000000000000003E-2</v>
      </c>
      <c r="T58" s="48">
        <v>3.5000000000000003E-2</v>
      </c>
      <c r="U58" s="48">
        <v>3.5000000000000003E-2</v>
      </c>
      <c r="V58" s="48">
        <v>3.5000000000000003E-2</v>
      </c>
      <c r="W58" s="48">
        <v>3.5000000000000003E-2</v>
      </c>
      <c r="X58" s="48">
        <v>3.5000000000000003E-2</v>
      </c>
      <c r="Y58" s="48">
        <v>3.5000000000000003E-2</v>
      </c>
      <c r="Z58" s="48">
        <v>3.5000000000000003E-2</v>
      </c>
      <c r="AA58" s="48">
        <v>3.4000000000000002E-2</v>
      </c>
      <c r="AB58" s="48">
        <v>3.4000000000000002E-2</v>
      </c>
      <c r="AE58" s="44">
        <v>47</v>
      </c>
      <c r="AF58" s="48">
        <v>3.2000000000000001E-2</v>
      </c>
    </row>
    <row r="59" spans="1:32" x14ac:dyDescent="0.2">
      <c r="A59" s="44">
        <v>52</v>
      </c>
      <c r="B59" s="48">
        <v>3.6999999999999998E-2</v>
      </c>
      <c r="C59" s="48">
        <v>3.6999999999999998E-2</v>
      </c>
      <c r="D59" s="48">
        <v>3.6999999999999998E-2</v>
      </c>
      <c r="E59" s="48">
        <v>3.5999999999999997E-2</v>
      </c>
      <c r="F59" s="48">
        <v>3.5999999999999997E-2</v>
      </c>
      <c r="G59" s="48">
        <v>3.5999999999999997E-2</v>
      </c>
      <c r="H59" s="48">
        <v>3.5999999999999997E-2</v>
      </c>
      <c r="I59" s="48">
        <v>3.5999999999999997E-2</v>
      </c>
      <c r="J59" s="48">
        <v>3.5999999999999997E-2</v>
      </c>
      <c r="K59" s="48">
        <v>3.5999999999999997E-2</v>
      </c>
      <c r="L59" s="48">
        <v>3.5999999999999997E-2</v>
      </c>
      <c r="M59" s="48">
        <v>3.5999999999999997E-2</v>
      </c>
      <c r="P59" s="44">
        <v>52</v>
      </c>
      <c r="Q59" s="48">
        <v>3.5999999999999997E-2</v>
      </c>
      <c r="R59" s="48">
        <v>3.5999999999999997E-2</v>
      </c>
      <c r="S59" s="48">
        <v>3.5999999999999997E-2</v>
      </c>
      <c r="T59" s="48">
        <v>3.5999999999999997E-2</v>
      </c>
      <c r="U59" s="48">
        <v>3.5999999999999997E-2</v>
      </c>
      <c r="V59" s="48">
        <v>3.5000000000000003E-2</v>
      </c>
      <c r="W59" s="48">
        <v>3.5000000000000003E-2</v>
      </c>
      <c r="X59" s="48">
        <v>3.5000000000000003E-2</v>
      </c>
      <c r="Y59" s="48">
        <v>3.5000000000000003E-2</v>
      </c>
      <c r="Z59" s="48">
        <v>3.5000000000000003E-2</v>
      </c>
      <c r="AA59" s="48">
        <v>3.5000000000000003E-2</v>
      </c>
      <c r="AB59" s="48">
        <v>3.5000000000000003E-2</v>
      </c>
      <c r="AE59" s="44">
        <v>48</v>
      </c>
      <c r="AF59" s="48">
        <v>3.3000000000000002E-2</v>
      </c>
    </row>
    <row r="60" spans="1:32" x14ac:dyDescent="0.2">
      <c r="A60" s="44">
        <v>53</v>
      </c>
      <c r="B60" s="48">
        <v>3.6999999999999998E-2</v>
      </c>
      <c r="C60" s="48">
        <v>3.6999999999999998E-2</v>
      </c>
      <c r="D60" s="48">
        <v>3.6999999999999998E-2</v>
      </c>
      <c r="E60" s="48">
        <v>3.6999999999999998E-2</v>
      </c>
      <c r="F60" s="48">
        <v>3.6999999999999998E-2</v>
      </c>
      <c r="G60" s="48">
        <v>3.6999999999999998E-2</v>
      </c>
      <c r="H60" s="48">
        <v>3.6999999999999998E-2</v>
      </c>
      <c r="I60" s="48">
        <v>3.6999999999999998E-2</v>
      </c>
      <c r="J60" s="48">
        <v>3.6999999999999998E-2</v>
      </c>
      <c r="K60" s="48">
        <v>3.6999999999999998E-2</v>
      </c>
      <c r="L60" s="48">
        <v>3.6999999999999998E-2</v>
      </c>
      <c r="M60" s="48">
        <v>3.6999999999999998E-2</v>
      </c>
      <c r="P60" s="44">
        <v>53</v>
      </c>
      <c r="Q60" s="48">
        <v>3.5999999999999997E-2</v>
      </c>
      <c r="R60" s="48">
        <v>3.5999999999999997E-2</v>
      </c>
      <c r="S60" s="48">
        <v>3.5999999999999997E-2</v>
      </c>
      <c r="T60" s="48">
        <v>3.5999999999999997E-2</v>
      </c>
      <c r="U60" s="48">
        <v>3.5999999999999997E-2</v>
      </c>
      <c r="V60" s="48">
        <v>3.5999999999999997E-2</v>
      </c>
      <c r="W60" s="48">
        <v>3.5999999999999997E-2</v>
      </c>
      <c r="X60" s="48">
        <v>3.5999999999999997E-2</v>
      </c>
      <c r="Y60" s="48">
        <v>3.5999999999999997E-2</v>
      </c>
      <c r="Z60" s="48">
        <v>3.5999999999999997E-2</v>
      </c>
      <c r="AA60" s="48">
        <v>3.5999999999999997E-2</v>
      </c>
      <c r="AB60" s="48">
        <v>3.5999999999999997E-2</v>
      </c>
      <c r="AE60" s="44">
        <v>49</v>
      </c>
      <c r="AF60" s="48">
        <v>3.3000000000000002E-2</v>
      </c>
    </row>
    <row r="61" spans="1:32" x14ac:dyDescent="0.2">
      <c r="A61" s="44">
        <v>54</v>
      </c>
      <c r="B61" s="48">
        <v>3.7999999999999999E-2</v>
      </c>
      <c r="C61" s="48">
        <v>3.7999999999999999E-2</v>
      </c>
      <c r="D61" s="48">
        <v>3.7999999999999999E-2</v>
      </c>
      <c r="E61" s="48">
        <v>3.7999999999999999E-2</v>
      </c>
      <c r="F61" s="48">
        <v>3.7999999999999999E-2</v>
      </c>
      <c r="G61" s="48">
        <v>3.7999999999999999E-2</v>
      </c>
      <c r="H61" s="48">
        <v>3.7999999999999999E-2</v>
      </c>
      <c r="I61" s="48">
        <v>3.7999999999999999E-2</v>
      </c>
      <c r="J61" s="48">
        <v>3.6999999999999998E-2</v>
      </c>
      <c r="K61" s="48">
        <v>3.6999999999999998E-2</v>
      </c>
      <c r="L61" s="48">
        <v>3.6999999999999998E-2</v>
      </c>
      <c r="M61" s="48">
        <v>3.6999999999999998E-2</v>
      </c>
      <c r="P61" s="44">
        <v>54</v>
      </c>
      <c r="Q61" s="48">
        <v>3.6999999999999998E-2</v>
      </c>
      <c r="R61" s="48">
        <v>3.6999999999999998E-2</v>
      </c>
      <c r="S61" s="48">
        <v>3.6999999999999998E-2</v>
      </c>
      <c r="T61" s="48">
        <v>3.6999999999999998E-2</v>
      </c>
      <c r="U61" s="48">
        <v>3.6999999999999998E-2</v>
      </c>
      <c r="V61" s="48">
        <v>3.6999999999999998E-2</v>
      </c>
      <c r="W61" s="48">
        <v>3.6999999999999998E-2</v>
      </c>
      <c r="X61" s="48">
        <v>3.6999999999999998E-2</v>
      </c>
      <c r="Y61" s="48">
        <v>3.6999999999999998E-2</v>
      </c>
      <c r="Z61" s="48">
        <v>3.6999999999999998E-2</v>
      </c>
      <c r="AA61" s="48">
        <v>3.5999999999999997E-2</v>
      </c>
      <c r="AB61" s="48">
        <v>3.5999999999999997E-2</v>
      </c>
      <c r="AE61" s="44">
        <v>50</v>
      </c>
      <c r="AF61" s="48">
        <v>3.4000000000000002E-2</v>
      </c>
    </row>
    <row r="62" spans="1:32" x14ac:dyDescent="0.2">
      <c r="A62" s="44">
        <v>55</v>
      </c>
      <c r="B62" s="48">
        <v>3.9E-2</v>
      </c>
      <c r="C62" s="48">
        <v>3.9E-2</v>
      </c>
      <c r="D62" s="48">
        <v>3.9E-2</v>
      </c>
      <c r="E62" s="48">
        <v>3.9E-2</v>
      </c>
      <c r="F62" s="48">
        <v>3.7999999999999999E-2</v>
      </c>
      <c r="G62" s="48">
        <v>3.7999999999999999E-2</v>
      </c>
      <c r="H62" s="48">
        <v>3.7999999999999999E-2</v>
      </c>
      <c r="I62" s="48">
        <v>3.7999999999999999E-2</v>
      </c>
      <c r="J62" s="48">
        <v>3.7999999999999999E-2</v>
      </c>
      <c r="K62" s="48">
        <v>3.7999999999999999E-2</v>
      </c>
      <c r="L62" s="48">
        <v>3.7999999999999999E-2</v>
      </c>
      <c r="M62" s="48">
        <v>3.7999999999999999E-2</v>
      </c>
      <c r="P62" s="44">
        <v>55</v>
      </c>
      <c r="Q62" s="48">
        <v>3.7999999999999999E-2</v>
      </c>
      <c r="R62" s="48">
        <v>3.7999999999999999E-2</v>
      </c>
      <c r="S62" s="48">
        <v>3.7999999999999999E-2</v>
      </c>
      <c r="T62" s="48">
        <v>3.7999999999999999E-2</v>
      </c>
      <c r="U62" s="48">
        <v>3.7999999999999999E-2</v>
      </c>
      <c r="V62" s="48">
        <v>3.6999999999999998E-2</v>
      </c>
      <c r="W62" s="48">
        <v>3.6999999999999998E-2</v>
      </c>
      <c r="X62" s="48">
        <v>3.6999999999999998E-2</v>
      </c>
      <c r="Y62" s="48">
        <v>3.6999999999999998E-2</v>
      </c>
      <c r="Z62" s="48">
        <v>3.6999999999999998E-2</v>
      </c>
      <c r="AA62" s="48">
        <v>3.6999999999999998E-2</v>
      </c>
      <c r="AB62" s="48">
        <v>3.6999999999999998E-2</v>
      </c>
      <c r="AE62" s="44">
        <v>51</v>
      </c>
      <c r="AF62" s="48">
        <v>3.4000000000000002E-2</v>
      </c>
    </row>
    <row r="63" spans="1:32" x14ac:dyDescent="0.2">
      <c r="A63" s="44">
        <v>56</v>
      </c>
      <c r="B63" s="48">
        <v>3.9E-2</v>
      </c>
      <c r="C63" s="48">
        <v>3.9E-2</v>
      </c>
      <c r="D63" s="48">
        <v>3.9E-2</v>
      </c>
      <c r="E63" s="48">
        <v>3.9E-2</v>
      </c>
      <c r="F63" s="48">
        <v>3.9E-2</v>
      </c>
      <c r="G63" s="48">
        <v>3.9E-2</v>
      </c>
      <c r="H63" s="48">
        <v>3.9E-2</v>
      </c>
      <c r="I63" s="48">
        <v>3.9E-2</v>
      </c>
      <c r="J63" s="48">
        <v>3.9E-2</v>
      </c>
      <c r="K63" s="48">
        <v>3.9E-2</v>
      </c>
      <c r="L63" s="48">
        <v>3.9E-2</v>
      </c>
      <c r="M63" s="48">
        <v>3.9E-2</v>
      </c>
      <c r="P63" s="44">
        <v>56</v>
      </c>
      <c r="Q63" s="48">
        <v>3.9E-2</v>
      </c>
      <c r="R63" s="48">
        <v>3.9E-2</v>
      </c>
      <c r="S63" s="48">
        <v>3.7999999999999999E-2</v>
      </c>
      <c r="T63" s="48">
        <v>3.7999999999999999E-2</v>
      </c>
      <c r="U63" s="48">
        <v>3.7999999999999999E-2</v>
      </c>
      <c r="V63" s="48">
        <v>3.7999999999999999E-2</v>
      </c>
      <c r="W63" s="48">
        <v>3.7999999999999999E-2</v>
      </c>
      <c r="X63" s="48">
        <v>3.7999999999999999E-2</v>
      </c>
      <c r="Y63" s="48">
        <v>3.7999999999999999E-2</v>
      </c>
      <c r="Z63" s="48">
        <v>3.7999999999999999E-2</v>
      </c>
      <c r="AA63" s="48">
        <v>3.7999999999999999E-2</v>
      </c>
      <c r="AB63" s="48">
        <v>3.7999999999999999E-2</v>
      </c>
      <c r="AE63" s="44">
        <v>52</v>
      </c>
      <c r="AF63" s="48">
        <v>3.5000000000000003E-2</v>
      </c>
    </row>
    <row r="64" spans="1:32" x14ac:dyDescent="0.2">
      <c r="A64" s="44">
        <v>57</v>
      </c>
      <c r="B64" s="48">
        <v>0.04</v>
      </c>
      <c r="C64" s="48">
        <v>0.04</v>
      </c>
      <c r="D64" s="48">
        <v>0.04</v>
      </c>
      <c r="E64" s="48">
        <v>0.04</v>
      </c>
      <c r="F64" s="48">
        <v>0.04</v>
      </c>
      <c r="G64" s="48">
        <v>0.04</v>
      </c>
      <c r="H64" s="48">
        <v>0.04</v>
      </c>
      <c r="I64" s="48">
        <v>0.04</v>
      </c>
      <c r="J64" s="48">
        <v>0.04</v>
      </c>
      <c r="K64" s="48">
        <v>0.04</v>
      </c>
      <c r="L64" s="48">
        <v>3.9E-2</v>
      </c>
      <c r="M64" s="48">
        <v>3.9E-2</v>
      </c>
      <c r="P64" s="44">
        <v>57</v>
      </c>
      <c r="Q64" s="48">
        <v>3.9E-2</v>
      </c>
      <c r="R64" s="48">
        <v>3.9E-2</v>
      </c>
      <c r="S64" s="48">
        <v>3.9E-2</v>
      </c>
      <c r="T64" s="48">
        <v>3.9E-2</v>
      </c>
      <c r="U64" s="48">
        <v>3.9E-2</v>
      </c>
      <c r="V64" s="48">
        <v>3.9E-2</v>
      </c>
      <c r="W64" s="48">
        <v>3.9E-2</v>
      </c>
      <c r="X64" s="48">
        <v>3.9E-2</v>
      </c>
      <c r="Y64" s="48">
        <v>3.9E-2</v>
      </c>
      <c r="Z64" s="48">
        <v>3.9E-2</v>
      </c>
      <c r="AA64" s="48">
        <v>3.9E-2</v>
      </c>
      <c r="AB64" s="48">
        <v>3.7999999999999999E-2</v>
      </c>
      <c r="AE64" s="44">
        <v>53</v>
      </c>
      <c r="AF64" s="48">
        <v>3.5999999999999997E-2</v>
      </c>
    </row>
    <row r="65" spans="1:32" x14ac:dyDescent="0.2">
      <c r="A65" s="44">
        <v>58</v>
      </c>
      <c r="B65" s="48">
        <v>4.1000000000000002E-2</v>
      </c>
      <c r="C65" s="48">
        <v>4.1000000000000002E-2</v>
      </c>
      <c r="D65" s="48">
        <v>4.1000000000000002E-2</v>
      </c>
      <c r="E65" s="48">
        <v>4.1000000000000002E-2</v>
      </c>
      <c r="F65" s="48">
        <v>4.1000000000000002E-2</v>
      </c>
      <c r="G65" s="48">
        <v>4.1000000000000002E-2</v>
      </c>
      <c r="H65" s="48">
        <v>4.1000000000000002E-2</v>
      </c>
      <c r="I65" s="48">
        <v>0.04</v>
      </c>
      <c r="J65" s="48">
        <v>0.04</v>
      </c>
      <c r="K65" s="48">
        <v>0.04</v>
      </c>
      <c r="L65" s="48">
        <v>0.04</v>
      </c>
      <c r="M65" s="48">
        <v>0.04</v>
      </c>
      <c r="P65" s="44">
        <v>58</v>
      </c>
      <c r="Q65" s="48">
        <v>0.04</v>
      </c>
      <c r="R65" s="48">
        <v>0.04</v>
      </c>
      <c r="S65" s="48">
        <v>0.04</v>
      </c>
      <c r="T65" s="48">
        <v>0.04</v>
      </c>
      <c r="U65" s="48">
        <v>0.04</v>
      </c>
      <c r="V65" s="48">
        <v>0.04</v>
      </c>
      <c r="W65" s="48">
        <v>0.04</v>
      </c>
      <c r="X65" s="48">
        <v>0.04</v>
      </c>
      <c r="Y65" s="48">
        <v>3.9E-2</v>
      </c>
      <c r="Z65" s="48">
        <v>3.9E-2</v>
      </c>
      <c r="AA65" s="48">
        <v>3.9E-2</v>
      </c>
      <c r="AB65" s="48">
        <v>3.9E-2</v>
      </c>
      <c r="AE65" s="44">
        <v>54</v>
      </c>
      <c r="AF65" s="48">
        <v>3.5999999999999997E-2</v>
      </c>
    </row>
    <row r="66" spans="1:32" x14ac:dyDescent="0.2">
      <c r="A66" s="44">
        <v>59</v>
      </c>
      <c r="B66" s="48">
        <v>4.2000000000000003E-2</v>
      </c>
      <c r="C66" s="48">
        <v>4.2000000000000003E-2</v>
      </c>
      <c r="D66" s="48">
        <v>4.2000000000000003E-2</v>
      </c>
      <c r="E66" s="48">
        <v>4.2000000000000003E-2</v>
      </c>
      <c r="F66" s="48">
        <v>4.2000000000000003E-2</v>
      </c>
      <c r="G66" s="48">
        <v>4.1000000000000002E-2</v>
      </c>
      <c r="H66" s="48">
        <v>4.1000000000000002E-2</v>
      </c>
      <c r="I66" s="48">
        <v>4.1000000000000002E-2</v>
      </c>
      <c r="J66" s="48">
        <v>4.1000000000000002E-2</v>
      </c>
      <c r="K66" s="48">
        <v>4.1000000000000002E-2</v>
      </c>
      <c r="L66" s="48">
        <v>4.1000000000000002E-2</v>
      </c>
      <c r="M66" s="48">
        <v>4.1000000000000002E-2</v>
      </c>
      <c r="P66" s="44">
        <v>59</v>
      </c>
      <c r="Q66" s="48">
        <v>4.1000000000000002E-2</v>
      </c>
      <c r="R66" s="48">
        <v>4.1000000000000002E-2</v>
      </c>
      <c r="S66" s="48">
        <v>4.1000000000000002E-2</v>
      </c>
      <c r="T66" s="48">
        <v>4.1000000000000002E-2</v>
      </c>
      <c r="U66" s="48">
        <v>4.1000000000000002E-2</v>
      </c>
      <c r="V66" s="48">
        <v>0.04</v>
      </c>
      <c r="W66" s="48">
        <v>0.04</v>
      </c>
      <c r="X66" s="48">
        <v>0.04</v>
      </c>
      <c r="Y66" s="48">
        <v>0.04</v>
      </c>
      <c r="Z66" s="48">
        <v>0.04</v>
      </c>
      <c r="AA66" s="48">
        <v>0.04</v>
      </c>
      <c r="AB66" s="48">
        <v>0.04</v>
      </c>
      <c r="AE66" s="44">
        <v>55</v>
      </c>
      <c r="AF66" s="48">
        <v>3.6999999999999998E-2</v>
      </c>
    </row>
    <row r="67" spans="1:32" x14ac:dyDescent="0.2">
      <c r="A67" s="44">
        <v>60</v>
      </c>
      <c r="B67" s="48">
        <v>4.2999999999999997E-2</v>
      </c>
      <c r="C67" s="48">
        <v>4.2999999999999997E-2</v>
      </c>
      <c r="D67" s="48">
        <v>4.2999999999999997E-2</v>
      </c>
      <c r="E67" s="48">
        <v>4.2000000000000003E-2</v>
      </c>
      <c r="F67" s="48">
        <v>4.2000000000000003E-2</v>
      </c>
      <c r="G67" s="48">
        <v>4.2000000000000003E-2</v>
      </c>
      <c r="H67" s="48">
        <v>4.2000000000000003E-2</v>
      </c>
      <c r="I67" s="48">
        <v>4.2000000000000003E-2</v>
      </c>
      <c r="J67" s="48">
        <v>4.2000000000000003E-2</v>
      </c>
      <c r="K67" s="48">
        <v>4.2000000000000003E-2</v>
      </c>
      <c r="L67" s="48">
        <v>4.2000000000000003E-2</v>
      </c>
      <c r="M67" s="48">
        <v>4.2000000000000003E-2</v>
      </c>
      <c r="P67" s="44">
        <v>60</v>
      </c>
      <c r="Q67" s="48">
        <v>4.2000000000000003E-2</v>
      </c>
      <c r="R67" s="48">
        <v>4.2000000000000003E-2</v>
      </c>
      <c r="S67" s="48">
        <v>4.2000000000000003E-2</v>
      </c>
      <c r="T67" s="48">
        <v>4.1000000000000002E-2</v>
      </c>
      <c r="U67" s="48">
        <v>4.1000000000000002E-2</v>
      </c>
      <c r="V67" s="48">
        <v>4.1000000000000002E-2</v>
      </c>
      <c r="W67" s="48">
        <v>4.1000000000000002E-2</v>
      </c>
      <c r="X67" s="48">
        <v>4.1000000000000002E-2</v>
      </c>
      <c r="Y67" s="48">
        <v>4.1000000000000002E-2</v>
      </c>
      <c r="Z67" s="48">
        <v>4.1000000000000002E-2</v>
      </c>
      <c r="AA67" s="48">
        <v>4.1000000000000002E-2</v>
      </c>
      <c r="AB67" s="48">
        <v>4.1000000000000002E-2</v>
      </c>
      <c r="AE67" s="44">
        <v>56</v>
      </c>
      <c r="AF67" s="48">
        <v>3.7999999999999999E-2</v>
      </c>
    </row>
    <row r="68" spans="1:32" x14ac:dyDescent="0.2">
      <c r="A68" s="44">
        <v>61</v>
      </c>
      <c r="B68" s="48">
        <v>4.3999999999999997E-2</v>
      </c>
      <c r="C68" s="48">
        <v>4.3999999999999997E-2</v>
      </c>
      <c r="D68" s="48">
        <v>4.2999999999999997E-2</v>
      </c>
      <c r="E68" s="48">
        <v>4.2999999999999997E-2</v>
      </c>
      <c r="F68" s="48">
        <v>4.2999999999999997E-2</v>
      </c>
      <c r="G68" s="48">
        <v>4.2999999999999997E-2</v>
      </c>
      <c r="H68" s="48">
        <v>4.2999999999999997E-2</v>
      </c>
      <c r="I68" s="48">
        <v>4.2999999999999997E-2</v>
      </c>
      <c r="J68" s="48">
        <v>4.2999999999999997E-2</v>
      </c>
      <c r="K68" s="48">
        <v>4.2999999999999997E-2</v>
      </c>
      <c r="L68" s="48">
        <v>4.2999999999999997E-2</v>
      </c>
      <c r="M68" s="48">
        <v>4.2999999999999997E-2</v>
      </c>
      <c r="P68" s="44">
        <v>61</v>
      </c>
      <c r="Q68" s="48">
        <v>4.2999999999999997E-2</v>
      </c>
      <c r="R68" s="48">
        <v>4.2999999999999997E-2</v>
      </c>
      <c r="S68" s="48">
        <v>4.2000000000000003E-2</v>
      </c>
      <c r="T68" s="48">
        <v>4.2000000000000003E-2</v>
      </c>
      <c r="U68" s="48">
        <v>4.2000000000000003E-2</v>
      </c>
      <c r="V68" s="48">
        <v>4.2000000000000003E-2</v>
      </c>
      <c r="W68" s="48">
        <v>4.2000000000000003E-2</v>
      </c>
      <c r="X68" s="48">
        <v>4.2000000000000003E-2</v>
      </c>
      <c r="Y68" s="48">
        <v>4.2000000000000003E-2</v>
      </c>
      <c r="Z68" s="48">
        <v>4.2000000000000003E-2</v>
      </c>
      <c r="AA68" s="48">
        <v>4.2000000000000003E-2</v>
      </c>
      <c r="AB68" s="48">
        <v>4.2000000000000003E-2</v>
      </c>
      <c r="AE68" s="44">
        <v>57</v>
      </c>
      <c r="AF68" s="48">
        <v>3.7999999999999999E-2</v>
      </c>
    </row>
    <row r="69" spans="1:32" x14ac:dyDescent="0.2">
      <c r="A69" s="44">
        <v>62</v>
      </c>
      <c r="B69" s="48">
        <v>4.4999999999999998E-2</v>
      </c>
      <c r="C69" s="48">
        <v>4.3999999999999997E-2</v>
      </c>
      <c r="D69" s="48">
        <v>4.3999999999999997E-2</v>
      </c>
      <c r="E69" s="48">
        <v>4.3999999999999997E-2</v>
      </c>
      <c r="F69" s="48">
        <v>4.3999999999999997E-2</v>
      </c>
      <c r="G69" s="48">
        <v>4.3999999999999997E-2</v>
      </c>
      <c r="H69" s="48">
        <v>4.3999999999999997E-2</v>
      </c>
      <c r="I69" s="48">
        <v>4.3999999999999997E-2</v>
      </c>
      <c r="J69" s="48">
        <v>4.3999999999999997E-2</v>
      </c>
      <c r="K69" s="48">
        <v>4.3999999999999997E-2</v>
      </c>
      <c r="L69" s="48">
        <v>4.3999999999999997E-2</v>
      </c>
      <c r="M69" s="48">
        <v>4.3999999999999997E-2</v>
      </c>
      <c r="P69" s="44">
        <v>62</v>
      </c>
      <c r="Q69" s="48">
        <v>4.3999999999999997E-2</v>
      </c>
      <c r="R69" s="48">
        <v>4.2999999999999997E-2</v>
      </c>
      <c r="S69" s="48">
        <v>4.2999999999999997E-2</v>
      </c>
      <c r="T69" s="48">
        <v>4.2999999999999997E-2</v>
      </c>
      <c r="U69" s="48">
        <v>4.2999999999999997E-2</v>
      </c>
      <c r="V69" s="48">
        <v>4.2999999999999997E-2</v>
      </c>
      <c r="W69" s="48">
        <v>4.2999999999999997E-2</v>
      </c>
      <c r="X69" s="48">
        <v>4.2999999999999997E-2</v>
      </c>
      <c r="Y69" s="48">
        <v>4.2999999999999997E-2</v>
      </c>
      <c r="Z69" s="48">
        <v>4.2999999999999997E-2</v>
      </c>
      <c r="AA69" s="48">
        <v>4.2999999999999997E-2</v>
      </c>
      <c r="AB69" s="48">
        <v>4.2999999999999997E-2</v>
      </c>
      <c r="AE69" s="44">
        <v>58</v>
      </c>
      <c r="AF69" s="48">
        <v>3.9E-2</v>
      </c>
    </row>
    <row r="70" spans="1:32" x14ac:dyDescent="0.2">
      <c r="A70" s="44">
        <v>63</v>
      </c>
      <c r="B70" s="48">
        <v>4.5999999999999999E-2</v>
      </c>
      <c r="C70" s="48">
        <v>4.4999999999999998E-2</v>
      </c>
      <c r="D70" s="48">
        <v>4.4999999999999998E-2</v>
      </c>
      <c r="E70" s="48">
        <v>4.4999999999999998E-2</v>
      </c>
      <c r="F70" s="48">
        <v>4.4999999999999998E-2</v>
      </c>
      <c r="G70" s="48">
        <v>4.4999999999999998E-2</v>
      </c>
      <c r="H70" s="48">
        <v>4.4999999999999998E-2</v>
      </c>
      <c r="I70" s="48">
        <v>4.4999999999999998E-2</v>
      </c>
      <c r="J70" s="48">
        <v>4.4999999999999998E-2</v>
      </c>
      <c r="K70" s="48">
        <v>4.4999999999999998E-2</v>
      </c>
      <c r="L70" s="48">
        <v>4.4999999999999998E-2</v>
      </c>
      <c r="M70" s="48">
        <v>4.4999999999999998E-2</v>
      </c>
      <c r="P70" s="44">
        <v>63</v>
      </c>
      <c r="Q70" s="48">
        <v>4.3999999999999997E-2</v>
      </c>
      <c r="R70" s="48">
        <v>4.3999999999999997E-2</v>
      </c>
      <c r="S70" s="48">
        <v>4.3999999999999997E-2</v>
      </c>
      <c r="T70" s="48">
        <v>4.3999999999999997E-2</v>
      </c>
      <c r="U70" s="48">
        <v>4.3999999999999997E-2</v>
      </c>
      <c r="V70" s="48">
        <v>4.3999999999999997E-2</v>
      </c>
      <c r="W70" s="48">
        <v>4.3999999999999997E-2</v>
      </c>
      <c r="X70" s="48">
        <v>4.3999999999999997E-2</v>
      </c>
      <c r="Y70" s="48">
        <v>4.3999999999999997E-2</v>
      </c>
      <c r="Z70" s="48">
        <v>4.3999999999999997E-2</v>
      </c>
      <c r="AA70" s="48">
        <v>4.3999999999999997E-2</v>
      </c>
      <c r="AB70" s="48">
        <v>4.2999999999999997E-2</v>
      </c>
      <c r="AE70" s="44">
        <v>59</v>
      </c>
      <c r="AF70" s="48">
        <v>0.04</v>
      </c>
    </row>
    <row r="71" spans="1:32" x14ac:dyDescent="0.2">
      <c r="A71" s="44">
        <v>64</v>
      </c>
      <c r="B71" s="48">
        <v>4.5999999999999999E-2</v>
      </c>
      <c r="C71" s="48">
        <v>4.5999999999999999E-2</v>
      </c>
      <c r="D71" s="48">
        <v>4.5999999999999999E-2</v>
      </c>
      <c r="E71" s="48">
        <v>4.5999999999999999E-2</v>
      </c>
      <c r="F71" s="48">
        <v>4.5999999999999999E-2</v>
      </c>
      <c r="G71" s="48">
        <v>4.5999999999999999E-2</v>
      </c>
      <c r="H71" s="48">
        <v>4.5999999999999999E-2</v>
      </c>
      <c r="I71" s="48">
        <v>4.5999999999999999E-2</v>
      </c>
      <c r="J71" s="48">
        <v>4.5999999999999999E-2</v>
      </c>
      <c r="K71" s="48">
        <v>4.5999999999999999E-2</v>
      </c>
      <c r="L71" s="48">
        <v>4.5999999999999999E-2</v>
      </c>
      <c r="M71" s="48">
        <v>4.4999999999999998E-2</v>
      </c>
      <c r="P71" s="44">
        <v>64</v>
      </c>
      <c r="Q71" s="48">
        <v>4.4999999999999998E-2</v>
      </c>
      <c r="R71" s="48">
        <v>4.4999999999999998E-2</v>
      </c>
      <c r="S71" s="48">
        <v>4.4999999999999998E-2</v>
      </c>
      <c r="T71" s="48">
        <v>4.4999999999999998E-2</v>
      </c>
      <c r="U71" s="48">
        <v>4.4999999999999998E-2</v>
      </c>
      <c r="V71" s="48">
        <v>4.4999999999999998E-2</v>
      </c>
      <c r="W71" s="48">
        <v>4.4999999999999998E-2</v>
      </c>
      <c r="X71" s="48">
        <v>4.4999999999999998E-2</v>
      </c>
      <c r="Y71" s="48">
        <v>4.4999999999999998E-2</v>
      </c>
      <c r="Z71" s="48">
        <v>4.4999999999999998E-2</v>
      </c>
      <c r="AA71" s="48">
        <v>4.4999999999999998E-2</v>
      </c>
      <c r="AB71" s="48">
        <v>4.3999999999999997E-2</v>
      </c>
      <c r="AE71" s="44">
        <v>60</v>
      </c>
      <c r="AF71" s="48">
        <v>4.1000000000000002E-2</v>
      </c>
    </row>
    <row r="72" spans="1:32" x14ac:dyDescent="0.2">
      <c r="P72" s="44">
        <v>65</v>
      </c>
      <c r="Q72" s="48">
        <v>4.5999999999999999E-2</v>
      </c>
      <c r="R72" s="48">
        <v>4.5999999999999999E-2</v>
      </c>
      <c r="S72" s="48">
        <v>4.5999999999999999E-2</v>
      </c>
      <c r="T72" s="48">
        <v>4.5999999999999999E-2</v>
      </c>
      <c r="U72" s="48">
        <v>4.5999999999999999E-2</v>
      </c>
      <c r="V72" s="48">
        <v>4.5999999999999999E-2</v>
      </c>
      <c r="W72" s="48">
        <v>4.5999999999999999E-2</v>
      </c>
      <c r="X72" s="48">
        <v>4.5999999999999999E-2</v>
      </c>
      <c r="Y72" s="48">
        <v>4.5999999999999999E-2</v>
      </c>
      <c r="Z72" s="48">
        <v>4.5999999999999999E-2</v>
      </c>
      <c r="AA72" s="48">
        <v>4.4999999999999998E-2</v>
      </c>
      <c r="AB72" s="48">
        <v>4.4999999999999998E-2</v>
      </c>
      <c r="AE72" s="44">
        <v>61</v>
      </c>
      <c r="AF72" s="48">
        <v>4.2000000000000003E-2</v>
      </c>
    </row>
    <row r="73" spans="1:32" x14ac:dyDescent="0.2">
      <c r="AE73" s="44">
        <v>62</v>
      </c>
      <c r="AF73" s="48">
        <v>4.2000000000000003E-2</v>
      </c>
    </row>
    <row r="74" spans="1:32" x14ac:dyDescent="0.2">
      <c r="AE74" s="44">
        <v>63</v>
      </c>
      <c r="AF74" s="48">
        <v>4.2999999999999997E-2</v>
      </c>
    </row>
    <row r="75" spans="1:32" x14ac:dyDescent="0.2">
      <c r="AE75" s="44">
        <v>64</v>
      </c>
      <c r="AF75" s="48">
        <v>4.3999999999999997E-2</v>
      </c>
    </row>
    <row r="76" spans="1:32" x14ac:dyDescent="0.2">
      <c r="AE76" s="44">
        <v>65</v>
      </c>
      <c r="AF76" s="48">
        <v>4.4999999999999998E-2</v>
      </c>
    </row>
  </sheetData>
  <sheetProtection algorithmName="SHA-512" hashValue="3QjCh4cPW0ReAl/whvbsKpFfrpw63h1z2BqBlEzlK24WytF6iXwX+n+1DtCjJ9wzX+mLbB+Y3XCLYOIl41HF/w==" saltValue="nMXK+TN0ayJscuqb0u9NZg==" spinCount="100000" sheet="1" objects="1" scenarios="1"/>
  <conditionalFormatting sqref="A6:A21">
    <cfRule type="expression" dxfId="215" priority="33" stopIfTrue="1">
      <formula>MOD(ROW(),2)=0</formula>
    </cfRule>
    <cfRule type="expression" dxfId="214" priority="34" stopIfTrue="1">
      <formula>MOD(ROW(),2)&lt;&gt;0</formula>
    </cfRule>
  </conditionalFormatting>
  <conditionalFormatting sqref="A26:A71">
    <cfRule type="expression" dxfId="213" priority="37" stopIfTrue="1">
      <formula>MOD(ROW(),2)=0</formula>
    </cfRule>
    <cfRule type="expression" dxfId="212" priority="38" stopIfTrue="1">
      <formula>MOD(ROW(),2)&lt;&gt;0</formula>
    </cfRule>
  </conditionalFormatting>
  <conditionalFormatting sqref="B6:M21">
    <cfRule type="expression" dxfId="211" priority="35" stopIfTrue="1">
      <formula>MOD(ROW(),2)=0</formula>
    </cfRule>
    <cfRule type="expression" dxfId="210" priority="36" stopIfTrue="1">
      <formula>MOD(ROW(),2)&lt;&gt;0</formula>
    </cfRule>
  </conditionalFormatting>
  <conditionalFormatting sqref="B26:M71">
    <cfRule type="expression" dxfId="209" priority="39" stopIfTrue="1">
      <formula>MOD(ROW(),2)=0</formula>
    </cfRule>
    <cfRule type="expression" dxfId="208" priority="40" stopIfTrue="1">
      <formula>MOD(ROW(),2)&lt;&gt;0</formula>
    </cfRule>
  </conditionalFormatting>
  <conditionalFormatting sqref="P6:P21">
    <cfRule type="expression" dxfId="207" priority="17" stopIfTrue="1">
      <formula>MOD(ROW(),2)=0</formula>
    </cfRule>
    <cfRule type="expression" dxfId="206" priority="18" stopIfTrue="1">
      <formula>MOD(ROW(),2)&lt;&gt;0</formula>
    </cfRule>
  </conditionalFormatting>
  <conditionalFormatting sqref="P26:P72">
    <cfRule type="expression" dxfId="205" priority="21" stopIfTrue="1">
      <formula>MOD(ROW(),2)=0</formula>
    </cfRule>
    <cfRule type="expression" dxfId="204" priority="22" stopIfTrue="1">
      <formula>MOD(ROW(),2)&lt;&gt;0</formula>
    </cfRule>
  </conditionalFormatting>
  <conditionalFormatting sqref="Q6:AB21">
    <cfRule type="expression" dxfId="203" priority="19" stopIfTrue="1">
      <formula>MOD(ROW(),2)=0</formula>
    </cfRule>
    <cfRule type="expression" dxfId="202" priority="20" stopIfTrue="1">
      <formula>MOD(ROW(),2)&lt;&gt;0</formula>
    </cfRule>
  </conditionalFormatting>
  <conditionalFormatting sqref="Q26:AB72">
    <cfRule type="expression" dxfId="201" priority="23" stopIfTrue="1">
      <formula>MOD(ROW(),2)=0</formula>
    </cfRule>
    <cfRule type="expression" dxfId="200" priority="24" stopIfTrue="1">
      <formula>MOD(ROW(),2)&lt;&gt;0</formula>
    </cfRule>
  </conditionalFormatting>
  <conditionalFormatting sqref="AE6:AE21">
    <cfRule type="expression" dxfId="199" priority="5" stopIfTrue="1">
      <formula>MOD(ROW(),2)=0</formula>
    </cfRule>
    <cfRule type="expression" dxfId="198" priority="6" stopIfTrue="1">
      <formula>MOD(ROW(),2)&lt;&gt;0</formula>
    </cfRule>
  </conditionalFormatting>
  <conditionalFormatting sqref="AE26:AE76">
    <cfRule type="expression" dxfId="197" priority="1" stopIfTrue="1">
      <formula>MOD(ROW(),2)=0</formula>
    </cfRule>
    <cfRule type="expression" dxfId="196" priority="2" stopIfTrue="1">
      <formula>MOD(ROW(),2)&lt;&gt;0</formula>
    </cfRule>
  </conditionalFormatting>
  <conditionalFormatting sqref="AF6:AF21">
    <cfRule type="expression" dxfId="195" priority="7" stopIfTrue="1">
      <formula>MOD(ROW(),2)=0</formula>
    </cfRule>
    <cfRule type="expression" dxfId="194" priority="8" stopIfTrue="1">
      <formula>MOD(ROW(),2)&lt;&gt;0</formula>
    </cfRule>
  </conditionalFormatting>
  <conditionalFormatting sqref="AF26:AF76">
    <cfRule type="expression" dxfId="193" priority="3" stopIfTrue="1">
      <formula>MOD(ROW(),2)=0</formula>
    </cfRule>
    <cfRule type="expression" dxfId="192" priority="4" stopIfTrue="1">
      <formula>MOD(ROW(),2)&lt;&gt;0</formula>
    </cfRule>
  </conditionalFormatting>
  <pageMargins left="0.7" right="0.7" top="0.75" bottom="0.75" header="0.3" footer="0.3"/>
  <tableParts count="3">
    <tablePart r:id="rId1"/>
    <tablePart r:id="rId2"/>
    <tablePart r:id="rId3"/>
  </tableParts>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74243-A94D-4B43-AB03-A7C9FB9F8735}">
  <sheetPr codeName="Sheet103"/>
  <dimension ref="A1:Q75"/>
  <sheetViews>
    <sheetView showGridLines="0" workbookViewId="0">
      <selection activeCell="A6" sqref="A6"/>
    </sheetView>
  </sheetViews>
  <sheetFormatPr defaultRowHeight="12.75" x14ac:dyDescent="0.2"/>
  <cols>
    <col min="1" max="1" width="31.5703125" customWidth="1"/>
    <col min="2" max="13" width="22.5703125" customWidth="1"/>
    <col min="16" max="16" width="30.5703125" customWidth="1"/>
    <col min="17" max="17" width="55.28515625" customWidth="1"/>
  </cols>
  <sheetData>
    <row r="1" spans="1:17" s="1" customFormat="1" ht="20.25" x14ac:dyDescent="0.3">
      <c r="A1" s="2" t="s">
        <v>0</v>
      </c>
    </row>
    <row r="2" spans="1:17" s="1" customFormat="1" ht="15.75" x14ac:dyDescent="0.25">
      <c r="A2" s="30" t="s">
        <v>1</v>
      </c>
      <c r="B2" s="3" t="str">
        <f>wb_title</f>
        <v>PCSPS_EW - Consolidated Factor Spreadsheet</v>
      </c>
    </row>
    <row r="3" spans="1:17" s="1" customFormat="1" ht="15.75" x14ac:dyDescent="0.25">
      <c r="A3" s="30" t="s">
        <v>2</v>
      </c>
      <c r="B3" s="3" t="str">
        <f>TABLE_FACTOR_TYPE_1 &amp; " - x-" &amp; TABLE_SERIES_NUMBER_1</f>
        <v>EPA - x-732</v>
      </c>
    </row>
    <row r="6" spans="1:17" x14ac:dyDescent="0.2">
      <c r="A6" s="41" t="s">
        <v>540</v>
      </c>
      <c r="B6" s="49" t="s">
        <v>541</v>
      </c>
      <c r="C6" s="49"/>
      <c r="D6" s="49"/>
      <c r="E6" s="49"/>
      <c r="F6" s="49"/>
      <c r="G6" s="49"/>
      <c r="H6" s="49"/>
      <c r="I6" s="49"/>
      <c r="J6" s="49"/>
      <c r="K6" s="49"/>
      <c r="L6" s="49"/>
      <c r="M6" s="49"/>
      <c r="P6" s="41" t="s">
        <v>540</v>
      </c>
      <c r="Q6" s="49" t="s">
        <v>541</v>
      </c>
    </row>
    <row r="7" spans="1:17" x14ac:dyDescent="0.2">
      <c r="A7" s="41" t="s">
        <v>542</v>
      </c>
      <c r="B7" s="49" t="s">
        <v>31</v>
      </c>
      <c r="C7" s="49"/>
      <c r="D7" s="49"/>
      <c r="E7" s="49"/>
      <c r="F7" s="49"/>
      <c r="G7" s="49"/>
      <c r="H7" s="49"/>
      <c r="I7" s="49"/>
      <c r="J7" s="49"/>
      <c r="K7" s="49"/>
      <c r="L7" s="49"/>
      <c r="M7" s="49"/>
      <c r="P7" s="41" t="s">
        <v>111</v>
      </c>
      <c r="Q7" s="49" t="s">
        <v>31</v>
      </c>
    </row>
    <row r="8" spans="1:17" x14ac:dyDescent="0.2">
      <c r="A8" s="41" t="s">
        <v>112</v>
      </c>
      <c r="B8" s="49" t="s">
        <v>125</v>
      </c>
      <c r="C8" s="49"/>
      <c r="D8" s="49"/>
      <c r="E8" s="49"/>
      <c r="F8" s="49"/>
      <c r="G8" s="49"/>
      <c r="H8" s="49"/>
      <c r="I8" s="49"/>
      <c r="J8" s="49"/>
      <c r="K8" s="49"/>
      <c r="L8" s="49"/>
      <c r="M8" s="49"/>
      <c r="P8" s="41" t="s">
        <v>695</v>
      </c>
      <c r="Q8" s="49" t="s">
        <v>125</v>
      </c>
    </row>
    <row r="9" spans="1:17" x14ac:dyDescent="0.2">
      <c r="A9" s="41" t="s">
        <v>113</v>
      </c>
      <c r="B9" s="49" t="s">
        <v>448</v>
      </c>
      <c r="C9" s="49"/>
      <c r="D9" s="49"/>
      <c r="E9" s="49"/>
      <c r="F9" s="49"/>
      <c r="G9" s="49"/>
      <c r="H9" s="49"/>
      <c r="I9" s="49"/>
      <c r="J9" s="49"/>
      <c r="K9" s="49"/>
      <c r="L9" s="49"/>
      <c r="M9" s="49"/>
      <c r="P9" s="41" t="s">
        <v>113</v>
      </c>
      <c r="Q9" s="49" t="s">
        <v>448</v>
      </c>
    </row>
    <row r="10" spans="1:17" x14ac:dyDescent="0.2">
      <c r="A10" s="41" t="s">
        <v>6</v>
      </c>
      <c r="B10" s="49" t="s">
        <v>463</v>
      </c>
      <c r="C10" s="49"/>
      <c r="D10" s="49"/>
      <c r="E10" s="49"/>
      <c r="F10" s="49"/>
      <c r="G10" s="49"/>
      <c r="H10" s="49"/>
      <c r="I10" s="49"/>
      <c r="J10" s="49"/>
      <c r="K10" s="49"/>
      <c r="L10" s="49"/>
      <c r="M10" s="49"/>
      <c r="P10" s="41" t="s">
        <v>6</v>
      </c>
      <c r="Q10" s="49" t="s">
        <v>707</v>
      </c>
    </row>
    <row r="11" spans="1:17" x14ac:dyDescent="0.2">
      <c r="A11" s="41" t="s">
        <v>114</v>
      </c>
      <c r="B11" s="49" t="s">
        <v>165</v>
      </c>
      <c r="C11" s="49"/>
      <c r="D11" s="49"/>
      <c r="E11" s="49"/>
      <c r="F11" s="49"/>
      <c r="G11" s="49"/>
      <c r="H11" s="49"/>
      <c r="I11" s="49"/>
      <c r="J11" s="49"/>
      <c r="K11" s="49"/>
      <c r="L11" s="49"/>
      <c r="M11" s="49"/>
      <c r="P11" s="41" t="s">
        <v>114</v>
      </c>
      <c r="Q11" s="49" t="s">
        <v>165</v>
      </c>
    </row>
    <row r="12" spans="1:17" ht="25.5" x14ac:dyDescent="0.2">
      <c r="A12" s="41" t="s">
        <v>115</v>
      </c>
      <c r="B12" s="49" t="s">
        <v>450</v>
      </c>
      <c r="C12" s="49"/>
      <c r="D12" s="49"/>
      <c r="E12" s="49"/>
      <c r="F12" s="49"/>
      <c r="G12" s="49"/>
      <c r="H12" s="49"/>
      <c r="I12" s="49"/>
      <c r="J12" s="49"/>
      <c r="K12" s="49"/>
      <c r="L12" s="49"/>
      <c r="M12" s="49"/>
      <c r="P12" s="41" t="s">
        <v>115</v>
      </c>
      <c r="Q12" s="49" t="s">
        <v>458</v>
      </c>
    </row>
    <row r="13" spans="1:17" x14ac:dyDescent="0.2">
      <c r="A13" s="41" t="s">
        <v>543</v>
      </c>
      <c r="B13" s="49">
        <v>0</v>
      </c>
      <c r="C13" s="49"/>
      <c r="D13" s="49"/>
      <c r="E13" s="49"/>
      <c r="F13" s="49"/>
      <c r="G13" s="49"/>
      <c r="H13" s="49"/>
      <c r="I13" s="49"/>
      <c r="J13" s="49"/>
      <c r="K13" s="49"/>
      <c r="L13" s="49"/>
      <c r="M13" s="49"/>
      <c r="P13" s="41" t="s">
        <v>696</v>
      </c>
      <c r="Q13" s="49">
        <v>0</v>
      </c>
    </row>
    <row r="14" spans="1:17" x14ac:dyDescent="0.2">
      <c r="A14" s="41" t="s">
        <v>117</v>
      </c>
      <c r="B14" s="49">
        <v>732</v>
      </c>
      <c r="C14" s="49"/>
      <c r="D14" s="49"/>
      <c r="E14" s="49"/>
      <c r="F14" s="49"/>
      <c r="G14" s="49"/>
      <c r="H14" s="49"/>
      <c r="I14" s="49"/>
      <c r="J14" s="49"/>
      <c r="K14" s="49"/>
      <c r="L14" s="49"/>
      <c r="M14" s="49"/>
      <c r="P14" s="41" t="s">
        <v>117</v>
      </c>
      <c r="Q14" s="49">
        <v>732</v>
      </c>
    </row>
    <row r="15" spans="1:17" x14ac:dyDescent="0.2">
      <c r="A15" s="41" t="s">
        <v>544</v>
      </c>
      <c r="B15" s="49" t="s">
        <v>464</v>
      </c>
      <c r="C15" s="49"/>
      <c r="D15" s="49"/>
      <c r="E15" s="49"/>
      <c r="F15" s="49"/>
      <c r="G15" s="49"/>
      <c r="H15" s="49"/>
      <c r="I15" s="49"/>
      <c r="J15" s="49"/>
      <c r="K15" s="49"/>
      <c r="L15" s="49"/>
      <c r="M15" s="49"/>
      <c r="P15" s="41" t="s">
        <v>544</v>
      </c>
      <c r="Q15" s="49" t="s">
        <v>708</v>
      </c>
    </row>
    <row r="16" spans="1:17" x14ac:dyDescent="0.2">
      <c r="A16" s="41" t="s">
        <v>119</v>
      </c>
      <c r="B16" s="49" t="s">
        <v>465</v>
      </c>
      <c r="C16" s="49"/>
      <c r="D16" s="49"/>
      <c r="E16" s="49"/>
      <c r="F16" s="49"/>
      <c r="G16" s="49"/>
      <c r="H16" s="49"/>
      <c r="I16" s="49"/>
      <c r="J16" s="49"/>
      <c r="K16" s="49"/>
      <c r="L16" s="49"/>
      <c r="M16" s="49"/>
      <c r="P16" s="41" t="s">
        <v>119</v>
      </c>
      <c r="Q16" s="49" t="s">
        <v>465</v>
      </c>
    </row>
    <row r="17" spans="1:17" x14ac:dyDescent="0.2">
      <c r="A17" s="42" t="s">
        <v>545</v>
      </c>
      <c r="B17" s="49"/>
      <c r="C17" s="49"/>
      <c r="D17" s="49"/>
      <c r="E17" s="49"/>
      <c r="F17" s="49"/>
      <c r="G17" s="49"/>
      <c r="H17" s="49"/>
      <c r="I17" s="49"/>
      <c r="J17" s="49"/>
      <c r="K17" s="49"/>
      <c r="L17" s="49"/>
      <c r="M17" s="49"/>
      <c r="P17" s="42" t="s">
        <v>120</v>
      </c>
      <c r="Q17" s="49"/>
    </row>
    <row r="18" spans="1:17" x14ac:dyDescent="0.2">
      <c r="A18" s="41" t="s">
        <v>121</v>
      </c>
      <c r="B18" s="50">
        <v>45184</v>
      </c>
      <c r="C18" s="50"/>
      <c r="D18" s="50"/>
      <c r="E18" s="50"/>
      <c r="F18" s="50"/>
      <c r="G18" s="50"/>
      <c r="H18" s="50"/>
      <c r="I18" s="50"/>
      <c r="J18" s="50"/>
      <c r="K18" s="50"/>
      <c r="L18" s="50"/>
      <c r="M18" s="50"/>
      <c r="P18" s="41" t="s">
        <v>121</v>
      </c>
      <c r="Q18" s="50">
        <v>45184</v>
      </c>
    </row>
    <row r="19" spans="1:17" x14ac:dyDescent="0.2">
      <c r="A19" s="41" t="s">
        <v>122</v>
      </c>
      <c r="B19" s="49"/>
      <c r="C19" s="49"/>
      <c r="D19" s="49"/>
      <c r="E19" s="49"/>
      <c r="F19" s="49"/>
      <c r="G19" s="49"/>
      <c r="H19" s="49"/>
      <c r="I19" s="49"/>
      <c r="J19" s="49"/>
      <c r="K19" s="49"/>
      <c r="L19" s="49"/>
      <c r="M19" s="49"/>
      <c r="P19" s="41" t="s">
        <v>122</v>
      </c>
      <c r="Q19" s="49"/>
    </row>
    <row r="20" spans="1:17" x14ac:dyDescent="0.2">
      <c r="A20" s="41" t="s">
        <v>123</v>
      </c>
      <c r="B20" s="49" t="s">
        <v>132</v>
      </c>
      <c r="C20" s="49"/>
      <c r="D20" s="49"/>
      <c r="E20" s="49"/>
      <c r="F20" s="49"/>
      <c r="G20" s="49"/>
      <c r="H20" s="49"/>
      <c r="I20" s="49"/>
      <c r="J20" s="49"/>
      <c r="K20" s="49"/>
      <c r="L20" s="49"/>
      <c r="M20" s="49"/>
      <c r="P20" s="41" t="s">
        <v>123</v>
      </c>
      <c r="Q20" s="49" t="s">
        <v>132</v>
      </c>
    </row>
    <row r="21" spans="1:17" x14ac:dyDescent="0.2">
      <c r="A21" s="41" t="s">
        <v>546</v>
      </c>
      <c r="B21" s="49" t="s">
        <v>46</v>
      </c>
      <c r="C21" s="49"/>
      <c r="D21" s="49"/>
      <c r="E21" s="49"/>
      <c r="F21" s="49"/>
      <c r="G21" s="49"/>
      <c r="H21" s="49"/>
      <c r="I21" s="49"/>
      <c r="J21" s="49"/>
      <c r="K21" s="49"/>
      <c r="L21" s="49"/>
      <c r="M21" s="49"/>
      <c r="P21" s="41" t="s">
        <v>124</v>
      </c>
      <c r="Q21" s="49" t="s">
        <v>46</v>
      </c>
    </row>
    <row r="22" spans="1:17" x14ac:dyDescent="0.2">
      <c r="P22" s="41" t="s">
        <v>546</v>
      </c>
      <c r="Q22" s="49"/>
    </row>
    <row r="23" spans="1:17" x14ac:dyDescent="0.2">
      <c r="A23" s="23" t="str">
        <f>HYPERLINK("#'Factor List'!A1", "Back to Factor List")</f>
        <v>Back to Factor List</v>
      </c>
      <c r="B23" s="23" t="str">
        <f>HYPERLINK("#'Assumptions'!A1", "Assumptions")</f>
        <v>Assumptions</v>
      </c>
      <c r="P23" s="23"/>
      <c r="Q23" s="23"/>
    </row>
    <row r="26" spans="1:17" s="55" customFormat="1" ht="38.25" x14ac:dyDescent="0.2">
      <c r="A26" s="54" t="s">
        <v>702</v>
      </c>
      <c r="B26" s="54">
        <v>0</v>
      </c>
      <c r="C26" s="54">
        <v>1</v>
      </c>
      <c r="D26" s="54">
        <v>2</v>
      </c>
      <c r="E26" s="54">
        <v>3</v>
      </c>
      <c r="F26" s="54">
        <v>4</v>
      </c>
      <c r="G26" s="54">
        <v>5</v>
      </c>
      <c r="H26" s="54">
        <v>6</v>
      </c>
      <c r="I26" s="54">
        <v>7</v>
      </c>
      <c r="J26" s="54">
        <v>8</v>
      </c>
      <c r="K26" s="54">
        <v>9</v>
      </c>
      <c r="L26" s="54">
        <v>10</v>
      </c>
      <c r="M26" s="54">
        <v>11</v>
      </c>
      <c r="P26" s="54" t="s">
        <v>174</v>
      </c>
      <c r="Q26" s="54" t="s">
        <v>709</v>
      </c>
    </row>
    <row r="27" spans="1:17" x14ac:dyDescent="0.2">
      <c r="A27" s="44">
        <v>20</v>
      </c>
      <c r="B27" s="48">
        <v>3.2000000000000001E-2</v>
      </c>
      <c r="C27" s="48">
        <v>3.1E-2</v>
      </c>
      <c r="D27" s="48">
        <v>3.1E-2</v>
      </c>
      <c r="E27" s="48">
        <v>3.1E-2</v>
      </c>
      <c r="F27" s="48">
        <v>3.1E-2</v>
      </c>
      <c r="G27" s="48">
        <v>3.1E-2</v>
      </c>
      <c r="H27" s="48">
        <v>3.1E-2</v>
      </c>
      <c r="I27" s="48">
        <v>3.1E-2</v>
      </c>
      <c r="J27" s="48">
        <v>3.1E-2</v>
      </c>
      <c r="K27" s="48">
        <v>3.1E-2</v>
      </c>
      <c r="L27" s="48">
        <v>3.1E-2</v>
      </c>
      <c r="M27" s="48">
        <v>3.1E-2</v>
      </c>
      <c r="P27" s="44">
        <v>16</v>
      </c>
      <c r="Q27" s="48">
        <v>2.9000000000000001E-2</v>
      </c>
    </row>
    <row r="28" spans="1:17" x14ac:dyDescent="0.2">
      <c r="A28" s="44">
        <v>21</v>
      </c>
      <c r="B28" s="48">
        <v>3.2000000000000001E-2</v>
      </c>
      <c r="C28" s="48">
        <v>3.2000000000000001E-2</v>
      </c>
      <c r="D28" s="48">
        <v>3.2000000000000001E-2</v>
      </c>
      <c r="E28" s="48">
        <v>3.2000000000000001E-2</v>
      </c>
      <c r="F28" s="48">
        <v>3.2000000000000001E-2</v>
      </c>
      <c r="G28" s="48">
        <v>3.2000000000000001E-2</v>
      </c>
      <c r="H28" s="48">
        <v>3.2000000000000001E-2</v>
      </c>
      <c r="I28" s="48">
        <v>3.2000000000000001E-2</v>
      </c>
      <c r="J28" s="48">
        <v>3.2000000000000001E-2</v>
      </c>
      <c r="K28" s="48">
        <v>3.2000000000000001E-2</v>
      </c>
      <c r="L28" s="48">
        <v>3.1E-2</v>
      </c>
      <c r="M28" s="48">
        <v>3.1E-2</v>
      </c>
      <c r="P28" s="44">
        <v>17</v>
      </c>
      <c r="Q28" s="48">
        <v>2.9000000000000001E-2</v>
      </c>
    </row>
    <row r="29" spans="1:17" x14ac:dyDescent="0.2">
      <c r="A29" s="44">
        <v>22</v>
      </c>
      <c r="B29" s="48">
        <v>3.3000000000000002E-2</v>
      </c>
      <c r="C29" s="48">
        <v>3.3000000000000002E-2</v>
      </c>
      <c r="D29" s="48">
        <v>3.2000000000000001E-2</v>
      </c>
      <c r="E29" s="48">
        <v>3.2000000000000001E-2</v>
      </c>
      <c r="F29" s="48">
        <v>3.2000000000000001E-2</v>
      </c>
      <c r="G29" s="48">
        <v>3.2000000000000001E-2</v>
      </c>
      <c r="H29" s="48">
        <v>3.2000000000000001E-2</v>
      </c>
      <c r="I29" s="48">
        <v>3.2000000000000001E-2</v>
      </c>
      <c r="J29" s="48">
        <v>3.2000000000000001E-2</v>
      </c>
      <c r="K29" s="48">
        <v>3.2000000000000001E-2</v>
      </c>
      <c r="L29" s="48">
        <v>3.2000000000000001E-2</v>
      </c>
      <c r="M29" s="48">
        <v>3.2000000000000001E-2</v>
      </c>
      <c r="P29" s="44">
        <v>18</v>
      </c>
      <c r="Q29" s="48">
        <v>0.03</v>
      </c>
    </row>
    <row r="30" spans="1:17" x14ac:dyDescent="0.2">
      <c r="A30" s="44">
        <v>23</v>
      </c>
      <c r="B30" s="48">
        <v>3.3000000000000002E-2</v>
      </c>
      <c r="C30" s="48">
        <v>3.3000000000000002E-2</v>
      </c>
      <c r="D30" s="48">
        <v>3.3000000000000002E-2</v>
      </c>
      <c r="E30" s="48">
        <v>3.3000000000000002E-2</v>
      </c>
      <c r="F30" s="48">
        <v>3.3000000000000002E-2</v>
      </c>
      <c r="G30" s="48">
        <v>3.3000000000000002E-2</v>
      </c>
      <c r="H30" s="48">
        <v>3.3000000000000002E-2</v>
      </c>
      <c r="I30" s="48">
        <v>3.3000000000000002E-2</v>
      </c>
      <c r="J30" s="48">
        <v>3.3000000000000002E-2</v>
      </c>
      <c r="K30" s="48">
        <v>3.3000000000000002E-2</v>
      </c>
      <c r="L30" s="48">
        <v>3.3000000000000002E-2</v>
      </c>
      <c r="M30" s="48">
        <v>3.2000000000000001E-2</v>
      </c>
      <c r="P30" s="44">
        <v>19</v>
      </c>
      <c r="Q30" s="48">
        <v>0.03</v>
      </c>
    </row>
    <row r="31" spans="1:17" x14ac:dyDescent="0.2">
      <c r="A31" s="44">
        <v>24</v>
      </c>
      <c r="B31" s="48">
        <v>3.4000000000000002E-2</v>
      </c>
      <c r="C31" s="48">
        <v>3.4000000000000002E-2</v>
      </c>
      <c r="D31" s="48">
        <v>3.4000000000000002E-2</v>
      </c>
      <c r="E31" s="48">
        <v>3.3000000000000002E-2</v>
      </c>
      <c r="F31" s="48">
        <v>3.3000000000000002E-2</v>
      </c>
      <c r="G31" s="48">
        <v>3.3000000000000002E-2</v>
      </c>
      <c r="H31" s="48">
        <v>3.3000000000000002E-2</v>
      </c>
      <c r="I31" s="48">
        <v>3.3000000000000002E-2</v>
      </c>
      <c r="J31" s="48">
        <v>3.3000000000000002E-2</v>
      </c>
      <c r="K31" s="48">
        <v>3.3000000000000002E-2</v>
      </c>
      <c r="L31" s="48">
        <v>3.3000000000000002E-2</v>
      </c>
      <c r="M31" s="48">
        <v>3.3000000000000002E-2</v>
      </c>
      <c r="P31" s="44">
        <v>20</v>
      </c>
      <c r="Q31" s="48">
        <v>3.1E-2</v>
      </c>
    </row>
    <row r="32" spans="1:17" x14ac:dyDescent="0.2">
      <c r="A32" s="44">
        <v>25</v>
      </c>
      <c r="B32" s="48">
        <v>3.4000000000000002E-2</v>
      </c>
      <c r="C32" s="48">
        <v>3.4000000000000002E-2</v>
      </c>
      <c r="D32" s="48">
        <v>3.4000000000000002E-2</v>
      </c>
      <c r="E32" s="48">
        <v>3.4000000000000002E-2</v>
      </c>
      <c r="F32" s="48">
        <v>3.4000000000000002E-2</v>
      </c>
      <c r="G32" s="48">
        <v>3.4000000000000002E-2</v>
      </c>
      <c r="H32" s="48">
        <v>3.4000000000000002E-2</v>
      </c>
      <c r="I32" s="48">
        <v>3.4000000000000002E-2</v>
      </c>
      <c r="J32" s="48">
        <v>3.4000000000000002E-2</v>
      </c>
      <c r="K32" s="48">
        <v>3.4000000000000002E-2</v>
      </c>
      <c r="L32" s="48">
        <v>3.4000000000000002E-2</v>
      </c>
      <c r="M32" s="48">
        <v>3.4000000000000002E-2</v>
      </c>
      <c r="P32" s="44">
        <v>21</v>
      </c>
      <c r="Q32" s="48">
        <v>3.1E-2</v>
      </c>
    </row>
    <row r="33" spans="1:17" x14ac:dyDescent="0.2">
      <c r="A33" s="44">
        <v>26</v>
      </c>
      <c r="B33" s="48">
        <v>3.5000000000000003E-2</v>
      </c>
      <c r="C33" s="48">
        <v>3.5000000000000003E-2</v>
      </c>
      <c r="D33" s="48">
        <v>3.5000000000000003E-2</v>
      </c>
      <c r="E33" s="48">
        <v>3.5000000000000003E-2</v>
      </c>
      <c r="F33" s="48">
        <v>3.5000000000000003E-2</v>
      </c>
      <c r="G33" s="48">
        <v>3.4000000000000002E-2</v>
      </c>
      <c r="H33" s="48">
        <v>3.4000000000000002E-2</v>
      </c>
      <c r="I33" s="48">
        <v>3.4000000000000002E-2</v>
      </c>
      <c r="J33" s="48">
        <v>3.4000000000000002E-2</v>
      </c>
      <c r="K33" s="48">
        <v>3.4000000000000002E-2</v>
      </c>
      <c r="L33" s="48">
        <v>3.4000000000000002E-2</v>
      </c>
      <c r="M33" s="48">
        <v>3.4000000000000002E-2</v>
      </c>
      <c r="P33" s="44">
        <v>22</v>
      </c>
      <c r="Q33" s="48">
        <v>3.2000000000000001E-2</v>
      </c>
    </row>
    <row r="34" spans="1:17" x14ac:dyDescent="0.2">
      <c r="A34" s="44">
        <v>27</v>
      </c>
      <c r="B34" s="48">
        <v>3.5000000000000003E-2</v>
      </c>
      <c r="C34" s="48">
        <v>3.5000000000000003E-2</v>
      </c>
      <c r="D34" s="48">
        <v>3.5000000000000003E-2</v>
      </c>
      <c r="E34" s="48">
        <v>3.5000000000000003E-2</v>
      </c>
      <c r="F34" s="48">
        <v>3.5000000000000003E-2</v>
      </c>
      <c r="G34" s="48">
        <v>3.5000000000000003E-2</v>
      </c>
      <c r="H34" s="48">
        <v>3.5000000000000003E-2</v>
      </c>
      <c r="I34" s="48">
        <v>3.5000000000000003E-2</v>
      </c>
      <c r="J34" s="48">
        <v>3.5000000000000003E-2</v>
      </c>
      <c r="K34" s="48">
        <v>3.5000000000000003E-2</v>
      </c>
      <c r="L34" s="48">
        <v>3.5000000000000003E-2</v>
      </c>
      <c r="M34" s="48">
        <v>3.5000000000000003E-2</v>
      </c>
      <c r="P34" s="44">
        <v>23</v>
      </c>
      <c r="Q34" s="48">
        <v>3.2000000000000001E-2</v>
      </c>
    </row>
    <row r="35" spans="1:17" x14ac:dyDescent="0.2">
      <c r="A35" s="44">
        <v>28</v>
      </c>
      <c r="B35" s="48">
        <v>3.5999999999999997E-2</v>
      </c>
      <c r="C35" s="48">
        <v>3.5999999999999997E-2</v>
      </c>
      <c r="D35" s="48">
        <v>3.5999999999999997E-2</v>
      </c>
      <c r="E35" s="48">
        <v>3.5999999999999997E-2</v>
      </c>
      <c r="F35" s="48">
        <v>3.5999999999999997E-2</v>
      </c>
      <c r="G35" s="48">
        <v>3.5999999999999997E-2</v>
      </c>
      <c r="H35" s="48">
        <v>3.5999999999999997E-2</v>
      </c>
      <c r="I35" s="48">
        <v>3.5999999999999997E-2</v>
      </c>
      <c r="J35" s="48">
        <v>3.5000000000000003E-2</v>
      </c>
      <c r="K35" s="48">
        <v>3.5000000000000003E-2</v>
      </c>
      <c r="L35" s="48">
        <v>3.5000000000000003E-2</v>
      </c>
      <c r="M35" s="48">
        <v>3.5000000000000003E-2</v>
      </c>
      <c r="P35" s="44">
        <v>24</v>
      </c>
      <c r="Q35" s="48">
        <v>3.3000000000000002E-2</v>
      </c>
    </row>
    <row r="36" spans="1:17" x14ac:dyDescent="0.2">
      <c r="A36" s="44">
        <v>29</v>
      </c>
      <c r="B36" s="48">
        <v>3.6999999999999998E-2</v>
      </c>
      <c r="C36" s="48">
        <v>3.6999999999999998E-2</v>
      </c>
      <c r="D36" s="48">
        <v>3.5999999999999997E-2</v>
      </c>
      <c r="E36" s="48">
        <v>3.5999999999999997E-2</v>
      </c>
      <c r="F36" s="48">
        <v>3.5999999999999997E-2</v>
      </c>
      <c r="G36" s="48">
        <v>3.5999999999999997E-2</v>
      </c>
      <c r="H36" s="48">
        <v>3.5999999999999997E-2</v>
      </c>
      <c r="I36" s="48">
        <v>3.5999999999999997E-2</v>
      </c>
      <c r="J36" s="48">
        <v>3.5999999999999997E-2</v>
      </c>
      <c r="K36" s="48">
        <v>3.5999999999999997E-2</v>
      </c>
      <c r="L36" s="48">
        <v>3.5999999999999997E-2</v>
      </c>
      <c r="M36" s="48">
        <v>3.5999999999999997E-2</v>
      </c>
      <c r="P36" s="44">
        <v>25</v>
      </c>
      <c r="Q36" s="48">
        <v>3.4000000000000002E-2</v>
      </c>
    </row>
    <row r="37" spans="1:17" x14ac:dyDescent="0.2">
      <c r="A37" s="44">
        <v>30</v>
      </c>
      <c r="B37" s="48">
        <v>3.6999999999999998E-2</v>
      </c>
      <c r="C37" s="48">
        <v>3.6999999999999998E-2</v>
      </c>
      <c r="D37" s="48">
        <v>3.6999999999999998E-2</v>
      </c>
      <c r="E37" s="48">
        <v>3.6999999999999998E-2</v>
      </c>
      <c r="F37" s="48">
        <v>3.6999999999999998E-2</v>
      </c>
      <c r="G37" s="48">
        <v>3.6999999999999998E-2</v>
      </c>
      <c r="H37" s="48">
        <v>3.6999999999999998E-2</v>
      </c>
      <c r="I37" s="48">
        <v>3.6999999999999998E-2</v>
      </c>
      <c r="J37" s="48">
        <v>3.6999999999999998E-2</v>
      </c>
      <c r="K37" s="48">
        <v>3.6999999999999998E-2</v>
      </c>
      <c r="L37" s="48">
        <v>3.6999999999999998E-2</v>
      </c>
      <c r="M37" s="48">
        <v>3.5999999999999997E-2</v>
      </c>
      <c r="P37" s="44">
        <v>26</v>
      </c>
      <c r="Q37" s="48">
        <v>3.4000000000000002E-2</v>
      </c>
    </row>
    <row r="38" spans="1:17" x14ac:dyDescent="0.2">
      <c r="A38" s="44">
        <v>31</v>
      </c>
      <c r="B38" s="48">
        <v>3.7999999999999999E-2</v>
      </c>
      <c r="C38" s="48">
        <v>3.7999999999999999E-2</v>
      </c>
      <c r="D38" s="48">
        <v>3.7999999999999999E-2</v>
      </c>
      <c r="E38" s="48">
        <v>3.7999999999999999E-2</v>
      </c>
      <c r="F38" s="48">
        <v>3.7999999999999999E-2</v>
      </c>
      <c r="G38" s="48">
        <v>3.6999999999999998E-2</v>
      </c>
      <c r="H38" s="48">
        <v>3.6999999999999998E-2</v>
      </c>
      <c r="I38" s="48">
        <v>3.6999999999999998E-2</v>
      </c>
      <c r="J38" s="48">
        <v>3.6999999999999998E-2</v>
      </c>
      <c r="K38" s="48">
        <v>3.6999999999999998E-2</v>
      </c>
      <c r="L38" s="48">
        <v>3.6999999999999998E-2</v>
      </c>
      <c r="M38" s="48">
        <v>3.6999999999999998E-2</v>
      </c>
      <c r="P38" s="44">
        <v>27</v>
      </c>
      <c r="Q38" s="48">
        <v>3.5000000000000003E-2</v>
      </c>
    </row>
    <row r="39" spans="1:17" x14ac:dyDescent="0.2">
      <c r="A39" s="44">
        <v>32</v>
      </c>
      <c r="B39" s="48">
        <v>3.7999999999999999E-2</v>
      </c>
      <c r="C39" s="48">
        <v>3.7999999999999999E-2</v>
      </c>
      <c r="D39" s="48">
        <v>3.7999999999999999E-2</v>
      </c>
      <c r="E39" s="48">
        <v>3.7999999999999999E-2</v>
      </c>
      <c r="F39" s="48">
        <v>3.7999999999999999E-2</v>
      </c>
      <c r="G39" s="48">
        <v>3.7999999999999999E-2</v>
      </c>
      <c r="H39" s="48">
        <v>3.7999999999999999E-2</v>
      </c>
      <c r="I39" s="48">
        <v>3.7999999999999999E-2</v>
      </c>
      <c r="J39" s="48">
        <v>3.7999999999999999E-2</v>
      </c>
      <c r="K39" s="48">
        <v>3.7999999999999999E-2</v>
      </c>
      <c r="L39" s="48">
        <v>3.7999999999999999E-2</v>
      </c>
      <c r="M39" s="48">
        <v>3.7999999999999999E-2</v>
      </c>
      <c r="P39" s="44">
        <v>28</v>
      </c>
      <c r="Q39" s="48">
        <v>3.5000000000000003E-2</v>
      </c>
    </row>
    <row r="40" spans="1:17" x14ac:dyDescent="0.2">
      <c r="A40" s="44">
        <v>33</v>
      </c>
      <c r="B40" s="48">
        <v>3.9E-2</v>
      </c>
      <c r="C40" s="48">
        <v>3.9E-2</v>
      </c>
      <c r="D40" s="48">
        <v>3.9E-2</v>
      </c>
      <c r="E40" s="48">
        <v>3.9E-2</v>
      </c>
      <c r="F40" s="48">
        <v>3.9E-2</v>
      </c>
      <c r="G40" s="48">
        <v>3.9E-2</v>
      </c>
      <c r="H40" s="48">
        <v>3.9E-2</v>
      </c>
      <c r="I40" s="48">
        <v>3.9E-2</v>
      </c>
      <c r="J40" s="48">
        <v>3.9E-2</v>
      </c>
      <c r="K40" s="48">
        <v>3.7999999999999999E-2</v>
      </c>
      <c r="L40" s="48">
        <v>3.7999999999999999E-2</v>
      </c>
      <c r="M40" s="48">
        <v>3.7999999999999999E-2</v>
      </c>
      <c r="P40" s="44">
        <v>29</v>
      </c>
      <c r="Q40" s="48">
        <v>3.5999999999999997E-2</v>
      </c>
    </row>
    <row r="41" spans="1:17" x14ac:dyDescent="0.2">
      <c r="A41" s="44">
        <v>34</v>
      </c>
      <c r="B41" s="48">
        <v>0.04</v>
      </c>
      <c r="C41" s="48">
        <v>0.04</v>
      </c>
      <c r="D41" s="48">
        <v>0.04</v>
      </c>
      <c r="E41" s="48">
        <v>0.04</v>
      </c>
      <c r="F41" s="48">
        <v>3.9E-2</v>
      </c>
      <c r="G41" s="48">
        <v>3.9E-2</v>
      </c>
      <c r="H41" s="48">
        <v>3.9E-2</v>
      </c>
      <c r="I41" s="48">
        <v>3.9E-2</v>
      </c>
      <c r="J41" s="48">
        <v>3.9E-2</v>
      </c>
      <c r="K41" s="48">
        <v>3.9E-2</v>
      </c>
      <c r="L41" s="48">
        <v>3.9E-2</v>
      </c>
      <c r="M41" s="48">
        <v>3.9E-2</v>
      </c>
      <c r="P41" s="44">
        <v>30</v>
      </c>
      <c r="Q41" s="48">
        <v>3.5999999999999997E-2</v>
      </c>
    </row>
    <row r="42" spans="1:17" x14ac:dyDescent="0.2">
      <c r="A42" s="44">
        <v>35</v>
      </c>
      <c r="B42" s="48">
        <v>0.04</v>
      </c>
      <c r="C42" s="48">
        <v>0.04</v>
      </c>
      <c r="D42" s="48">
        <v>0.04</v>
      </c>
      <c r="E42" s="48">
        <v>0.04</v>
      </c>
      <c r="F42" s="48">
        <v>0.04</v>
      </c>
      <c r="G42" s="48">
        <v>0.04</v>
      </c>
      <c r="H42" s="48">
        <v>0.04</v>
      </c>
      <c r="I42" s="48">
        <v>0.04</v>
      </c>
      <c r="J42" s="48">
        <v>0.04</v>
      </c>
      <c r="K42" s="48">
        <v>0.04</v>
      </c>
      <c r="L42" s="48">
        <v>0.04</v>
      </c>
      <c r="M42" s="48">
        <v>0.04</v>
      </c>
      <c r="P42" s="44">
        <v>31</v>
      </c>
      <c r="Q42" s="48">
        <v>3.6999999999999998E-2</v>
      </c>
    </row>
    <row r="43" spans="1:17" x14ac:dyDescent="0.2">
      <c r="A43" s="44">
        <v>36</v>
      </c>
      <c r="B43" s="48">
        <v>4.1000000000000002E-2</v>
      </c>
      <c r="C43" s="48">
        <v>4.1000000000000002E-2</v>
      </c>
      <c r="D43" s="48">
        <v>4.1000000000000002E-2</v>
      </c>
      <c r="E43" s="48">
        <v>4.1000000000000002E-2</v>
      </c>
      <c r="F43" s="48">
        <v>4.1000000000000002E-2</v>
      </c>
      <c r="G43" s="48">
        <v>4.1000000000000002E-2</v>
      </c>
      <c r="H43" s="48">
        <v>4.1000000000000002E-2</v>
      </c>
      <c r="I43" s="48">
        <v>4.1000000000000002E-2</v>
      </c>
      <c r="J43" s="48">
        <v>4.1000000000000002E-2</v>
      </c>
      <c r="K43" s="48">
        <v>0.04</v>
      </c>
      <c r="L43" s="48">
        <v>0.04</v>
      </c>
      <c r="M43" s="48">
        <v>0.04</v>
      </c>
      <c r="P43" s="44">
        <v>32</v>
      </c>
      <c r="Q43" s="48">
        <v>3.7999999999999999E-2</v>
      </c>
    </row>
    <row r="44" spans="1:17" x14ac:dyDescent="0.2">
      <c r="A44" s="44">
        <v>37</v>
      </c>
      <c r="B44" s="48">
        <v>4.2000000000000003E-2</v>
      </c>
      <c r="C44" s="48">
        <v>4.2000000000000003E-2</v>
      </c>
      <c r="D44" s="48">
        <v>4.2000000000000003E-2</v>
      </c>
      <c r="E44" s="48">
        <v>4.2000000000000003E-2</v>
      </c>
      <c r="F44" s="48">
        <v>4.2000000000000003E-2</v>
      </c>
      <c r="G44" s="48">
        <v>4.1000000000000002E-2</v>
      </c>
      <c r="H44" s="48">
        <v>4.1000000000000002E-2</v>
      </c>
      <c r="I44" s="48">
        <v>4.1000000000000002E-2</v>
      </c>
      <c r="J44" s="48">
        <v>4.1000000000000002E-2</v>
      </c>
      <c r="K44" s="48">
        <v>4.1000000000000002E-2</v>
      </c>
      <c r="L44" s="48">
        <v>4.1000000000000002E-2</v>
      </c>
      <c r="M44" s="48">
        <v>4.1000000000000002E-2</v>
      </c>
      <c r="P44" s="44">
        <v>33</v>
      </c>
      <c r="Q44" s="48">
        <v>3.7999999999999999E-2</v>
      </c>
    </row>
    <row r="45" spans="1:17" x14ac:dyDescent="0.2">
      <c r="A45" s="44">
        <v>38</v>
      </c>
      <c r="B45" s="48">
        <v>4.2999999999999997E-2</v>
      </c>
      <c r="C45" s="48">
        <v>4.2000000000000003E-2</v>
      </c>
      <c r="D45" s="48">
        <v>4.2000000000000003E-2</v>
      </c>
      <c r="E45" s="48">
        <v>4.2000000000000003E-2</v>
      </c>
      <c r="F45" s="48">
        <v>4.2000000000000003E-2</v>
      </c>
      <c r="G45" s="48">
        <v>4.2000000000000003E-2</v>
      </c>
      <c r="H45" s="48">
        <v>4.2000000000000003E-2</v>
      </c>
      <c r="I45" s="48">
        <v>4.2000000000000003E-2</v>
      </c>
      <c r="J45" s="48">
        <v>4.2000000000000003E-2</v>
      </c>
      <c r="K45" s="48">
        <v>4.2000000000000003E-2</v>
      </c>
      <c r="L45" s="48">
        <v>4.2000000000000003E-2</v>
      </c>
      <c r="M45" s="48">
        <v>4.2000000000000003E-2</v>
      </c>
      <c r="P45" s="44">
        <v>34</v>
      </c>
      <c r="Q45" s="48">
        <v>3.9E-2</v>
      </c>
    </row>
    <row r="46" spans="1:17" x14ac:dyDescent="0.2">
      <c r="A46" s="44">
        <v>39</v>
      </c>
      <c r="B46" s="48">
        <v>4.2999999999999997E-2</v>
      </c>
      <c r="C46" s="48">
        <v>4.2999999999999997E-2</v>
      </c>
      <c r="D46" s="48">
        <v>4.2999999999999997E-2</v>
      </c>
      <c r="E46" s="48">
        <v>4.2999999999999997E-2</v>
      </c>
      <c r="F46" s="48">
        <v>4.2999999999999997E-2</v>
      </c>
      <c r="G46" s="48">
        <v>4.2999999999999997E-2</v>
      </c>
      <c r="H46" s="48">
        <v>4.2999999999999997E-2</v>
      </c>
      <c r="I46" s="48">
        <v>4.2999999999999997E-2</v>
      </c>
      <c r="J46" s="48">
        <v>4.2999999999999997E-2</v>
      </c>
      <c r="K46" s="48">
        <v>4.2999999999999997E-2</v>
      </c>
      <c r="L46" s="48">
        <v>4.2000000000000003E-2</v>
      </c>
      <c r="M46" s="48">
        <v>4.2000000000000003E-2</v>
      </c>
      <c r="P46" s="44">
        <v>35</v>
      </c>
      <c r="Q46" s="48">
        <v>0.04</v>
      </c>
    </row>
    <row r="47" spans="1:17" x14ac:dyDescent="0.2">
      <c r="A47" s="44">
        <v>40</v>
      </c>
      <c r="B47" s="48">
        <v>4.3999999999999997E-2</v>
      </c>
      <c r="C47" s="48">
        <v>4.3999999999999997E-2</v>
      </c>
      <c r="D47" s="48">
        <v>4.3999999999999997E-2</v>
      </c>
      <c r="E47" s="48">
        <v>4.3999999999999997E-2</v>
      </c>
      <c r="F47" s="48">
        <v>4.3999999999999997E-2</v>
      </c>
      <c r="G47" s="48">
        <v>4.3999999999999997E-2</v>
      </c>
      <c r="H47" s="48">
        <v>4.3999999999999997E-2</v>
      </c>
      <c r="I47" s="48">
        <v>4.2999999999999997E-2</v>
      </c>
      <c r="J47" s="48">
        <v>4.2999999999999997E-2</v>
      </c>
      <c r="K47" s="48">
        <v>4.2999999999999997E-2</v>
      </c>
      <c r="L47" s="48">
        <v>4.2999999999999997E-2</v>
      </c>
      <c r="M47" s="48">
        <v>4.2999999999999997E-2</v>
      </c>
      <c r="P47" s="44">
        <v>36</v>
      </c>
      <c r="Q47" s="48">
        <v>0.04</v>
      </c>
    </row>
    <row r="48" spans="1:17" x14ac:dyDescent="0.2">
      <c r="A48" s="44">
        <v>41</v>
      </c>
      <c r="B48" s="48">
        <v>4.4999999999999998E-2</v>
      </c>
      <c r="C48" s="48">
        <v>4.4999999999999998E-2</v>
      </c>
      <c r="D48" s="48">
        <v>4.4999999999999998E-2</v>
      </c>
      <c r="E48" s="48">
        <v>4.4999999999999998E-2</v>
      </c>
      <c r="F48" s="48">
        <v>4.3999999999999997E-2</v>
      </c>
      <c r="G48" s="48">
        <v>4.3999999999999997E-2</v>
      </c>
      <c r="H48" s="48">
        <v>4.3999999999999997E-2</v>
      </c>
      <c r="I48" s="48">
        <v>4.3999999999999997E-2</v>
      </c>
      <c r="J48" s="48">
        <v>4.3999999999999997E-2</v>
      </c>
      <c r="K48" s="48">
        <v>4.3999999999999997E-2</v>
      </c>
      <c r="L48" s="48">
        <v>4.3999999999999997E-2</v>
      </c>
      <c r="M48" s="48">
        <v>4.3999999999999997E-2</v>
      </c>
      <c r="P48" s="44">
        <v>37</v>
      </c>
      <c r="Q48" s="48">
        <v>4.1000000000000002E-2</v>
      </c>
    </row>
    <row r="49" spans="1:17" x14ac:dyDescent="0.2">
      <c r="A49" s="44">
        <v>42</v>
      </c>
      <c r="B49" s="48">
        <v>4.5999999999999999E-2</v>
      </c>
      <c r="C49" s="48">
        <v>4.4999999999999998E-2</v>
      </c>
      <c r="D49" s="48">
        <v>4.4999999999999998E-2</v>
      </c>
      <c r="E49" s="48">
        <v>4.4999999999999998E-2</v>
      </c>
      <c r="F49" s="48">
        <v>4.4999999999999998E-2</v>
      </c>
      <c r="G49" s="48">
        <v>4.4999999999999998E-2</v>
      </c>
      <c r="H49" s="48">
        <v>4.4999999999999998E-2</v>
      </c>
      <c r="I49" s="48">
        <v>4.4999999999999998E-2</v>
      </c>
      <c r="J49" s="48">
        <v>4.4999999999999998E-2</v>
      </c>
      <c r="K49" s="48">
        <v>4.4999999999999998E-2</v>
      </c>
      <c r="L49" s="48">
        <v>4.4999999999999998E-2</v>
      </c>
      <c r="M49" s="48">
        <v>4.4999999999999998E-2</v>
      </c>
      <c r="P49" s="44">
        <v>38</v>
      </c>
      <c r="Q49" s="48">
        <v>4.2000000000000003E-2</v>
      </c>
    </row>
    <row r="50" spans="1:17" x14ac:dyDescent="0.2">
      <c r="A50" s="44">
        <v>43</v>
      </c>
      <c r="B50" s="48">
        <v>4.5999999999999999E-2</v>
      </c>
      <c r="C50" s="48">
        <v>4.5999999999999999E-2</v>
      </c>
      <c r="D50" s="48">
        <v>4.5999999999999999E-2</v>
      </c>
      <c r="E50" s="48">
        <v>4.5999999999999999E-2</v>
      </c>
      <c r="F50" s="48">
        <v>4.5999999999999999E-2</v>
      </c>
      <c r="G50" s="48">
        <v>4.5999999999999999E-2</v>
      </c>
      <c r="H50" s="48">
        <v>4.5999999999999999E-2</v>
      </c>
      <c r="I50" s="48">
        <v>4.5999999999999999E-2</v>
      </c>
      <c r="J50" s="48">
        <v>4.5999999999999999E-2</v>
      </c>
      <c r="K50" s="48">
        <v>4.5999999999999999E-2</v>
      </c>
      <c r="L50" s="48">
        <v>4.4999999999999998E-2</v>
      </c>
      <c r="M50" s="48">
        <v>4.4999999999999998E-2</v>
      </c>
      <c r="P50" s="44">
        <v>39</v>
      </c>
      <c r="Q50" s="48">
        <v>4.2000000000000003E-2</v>
      </c>
    </row>
    <row r="51" spans="1:17" x14ac:dyDescent="0.2">
      <c r="A51" s="44">
        <v>44</v>
      </c>
      <c r="B51" s="48">
        <v>4.7E-2</v>
      </c>
      <c r="C51" s="48">
        <v>4.7E-2</v>
      </c>
      <c r="D51" s="48">
        <v>4.7E-2</v>
      </c>
      <c r="E51" s="48">
        <v>4.7E-2</v>
      </c>
      <c r="F51" s="48">
        <v>4.7E-2</v>
      </c>
      <c r="G51" s="48">
        <v>4.7E-2</v>
      </c>
      <c r="H51" s="48">
        <v>4.7E-2</v>
      </c>
      <c r="I51" s="48">
        <v>4.7E-2</v>
      </c>
      <c r="J51" s="48">
        <v>4.5999999999999999E-2</v>
      </c>
      <c r="K51" s="48">
        <v>4.5999999999999999E-2</v>
      </c>
      <c r="L51" s="48">
        <v>4.5999999999999999E-2</v>
      </c>
      <c r="M51" s="48">
        <v>4.5999999999999999E-2</v>
      </c>
      <c r="P51" s="44">
        <v>40</v>
      </c>
      <c r="Q51" s="48">
        <v>4.2999999999999997E-2</v>
      </c>
    </row>
    <row r="52" spans="1:17" x14ac:dyDescent="0.2">
      <c r="A52" s="44">
        <v>45</v>
      </c>
      <c r="B52" s="48">
        <v>4.8000000000000001E-2</v>
      </c>
      <c r="C52" s="48">
        <v>4.8000000000000001E-2</v>
      </c>
      <c r="D52" s="48">
        <v>4.8000000000000001E-2</v>
      </c>
      <c r="E52" s="48">
        <v>4.8000000000000001E-2</v>
      </c>
      <c r="F52" s="48">
        <v>4.8000000000000001E-2</v>
      </c>
      <c r="G52" s="48">
        <v>4.8000000000000001E-2</v>
      </c>
      <c r="H52" s="48">
        <v>4.7E-2</v>
      </c>
      <c r="I52" s="48">
        <v>4.7E-2</v>
      </c>
      <c r="J52" s="48">
        <v>4.7E-2</v>
      </c>
      <c r="K52" s="48">
        <v>4.7E-2</v>
      </c>
      <c r="L52" s="48">
        <v>4.7E-2</v>
      </c>
      <c r="M52" s="48">
        <v>4.7E-2</v>
      </c>
      <c r="P52" s="44">
        <v>41</v>
      </c>
      <c r="Q52" s="48">
        <v>4.3999999999999997E-2</v>
      </c>
    </row>
    <row r="53" spans="1:17" x14ac:dyDescent="0.2">
      <c r="A53" s="44">
        <v>46</v>
      </c>
      <c r="B53" s="48">
        <v>4.9000000000000002E-2</v>
      </c>
      <c r="C53" s="48">
        <v>4.9000000000000002E-2</v>
      </c>
      <c r="D53" s="48">
        <v>4.9000000000000002E-2</v>
      </c>
      <c r="E53" s="48">
        <v>4.9000000000000002E-2</v>
      </c>
      <c r="F53" s="48">
        <v>4.8000000000000001E-2</v>
      </c>
      <c r="G53" s="48">
        <v>4.8000000000000001E-2</v>
      </c>
      <c r="H53" s="48">
        <v>4.8000000000000001E-2</v>
      </c>
      <c r="I53" s="48">
        <v>4.8000000000000001E-2</v>
      </c>
      <c r="J53" s="48">
        <v>4.8000000000000001E-2</v>
      </c>
      <c r="K53" s="48">
        <v>4.8000000000000001E-2</v>
      </c>
      <c r="L53" s="48">
        <v>4.8000000000000001E-2</v>
      </c>
      <c r="M53" s="48">
        <v>4.8000000000000001E-2</v>
      </c>
      <c r="P53" s="44">
        <v>42</v>
      </c>
      <c r="Q53" s="48">
        <v>4.4999999999999998E-2</v>
      </c>
    </row>
    <row r="54" spans="1:17" x14ac:dyDescent="0.2">
      <c r="A54" s="44">
        <v>47</v>
      </c>
      <c r="B54" s="48">
        <v>0.05</v>
      </c>
      <c r="C54" s="48">
        <v>0.05</v>
      </c>
      <c r="D54" s="48">
        <v>0.05</v>
      </c>
      <c r="E54" s="48">
        <v>4.9000000000000002E-2</v>
      </c>
      <c r="F54" s="48">
        <v>4.9000000000000002E-2</v>
      </c>
      <c r="G54" s="48">
        <v>4.9000000000000002E-2</v>
      </c>
      <c r="H54" s="48">
        <v>4.9000000000000002E-2</v>
      </c>
      <c r="I54" s="48">
        <v>4.9000000000000002E-2</v>
      </c>
      <c r="J54" s="48">
        <v>4.9000000000000002E-2</v>
      </c>
      <c r="K54" s="48">
        <v>4.9000000000000002E-2</v>
      </c>
      <c r="L54" s="48">
        <v>4.9000000000000002E-2</v>
      </c>
      <c r="M54" s="48">
        <v>4.9000000000000002E-2</v>
      </c>
      <c r="P54" s="44">
        <v>43</v>
      </c>
      <c r="Q54" s="48">
        <v>4.4999999999999998E-2</v>
      </c>
    </row>
    <row r="55" spans="1:17" x14ac:dyDescent="0.2">
      <c r="A55" s="44">
        <v>48</v>
      </c>
      <c r="B55" s="48">
        <v>5.0999999999999997E-2</v>
      </c>
      <c r="C55" s="48">
        <v>0.05</v>
      </c>
      <c r="D55" s="48">
        <v>0.05</v>
      </c>
      <c r="E55" s="48">
        <v>0.05</v>
      </c>
      <c r="F55" s="48">
        <v>0.05</v>
      </c>
      <c r="G55" s="48">
        <v>0.05</v>
      </c>
      <c r="H55" s="48">
        <v>0.05</v>
      </c>
      <c r="I55" s="48">
        <v>0.05</v>
      </c>
      <c r="J55" s="48">
        <v>0.05</v>
      </c>
      <c r="K55" s="48">
        <v>0.05</v>
      </c>
      <c r="L55" s="48">
        <v>0.05</v>
      </c>
      <c r="M55" s="48">
        <v>0.05</v>
      </c>
      <c r="P55" s="44">
        <v>44</v>
      </c>
      <c r="Q55" s="48">
        <v>4.5999999999999999E-2</v>
      </c>
    </row>
    <row r="56" spans="1:17" x14ac:dyDescent="0.2">
      <c r="A56" s="44">
        <v>49</v>
      </c>
      <c r="B56" s="48">
        <v>5.0999999999999997E-2</v>
      </c>
      <c r="C56" s="48">
        <v>5.0999999999999997E-2</v>
      </c>
      <c r="D56" s="48">
        <v>5.0999999999999997E-2</v>
      </c>
      <c r="E56" s="48">
        <v>5.0999999999999997E-2</v>
      </c>
      <c r="F56" s="48">
        <v>5.0999999999999997E-2</v>
      </c>
      <c r="G56" s="48">
        <v>5.0999999999999997E-2</v>
      </c>
      <c r="H56" s="48">
        <v>5.0999999999999997E-2</v>
      </c>
      <c r="I56" s="48">
        <v>5.0999999999999997E-2</v>
      </c>
      <c r="J56" s="48">
        <v>5.0999999999999997E-2</v>
      </c>
      <c r="K56" s="48">
        <v>5.0999999999999997E-2</v>
      </c>
      <c r="L56" s="48">
        <v>5.0999999999999997E-2</v>
      </c>
      <c r="M56" s="48">
        <v>0.05</v>
      </c>
      <c r="P56" s="44">
        <v>45</v>
      </c>
      <c r="Q56" s="48">
        <v>4.7E-2</v>
      </c>
    </row>
    <row r="57" spans="1:17" x14ac:dyDescent="0.2">
      <c r="A57" s="44">
        <v>50</v>
      </c>
      <c r="B57" s="48">
        <v>5.1999999999999998E-2</v>
      </c>
      <c r="C57" s="48">
        <v>5.1999999999999998E-2</v>
      </c>
      <c r="D57" s="48">
        <v>5.1999999999999998E-2</v>
      </c>
      <c r="E57" s="48">
        <v>5.1999999999999998E-2</v>
      </c>
      <c r="F57" s="48">
        <v>5.1999999999999998E-2</v>
      </c>
      <c r="G57" s="48">
        <v>5.1999999999999998E-2</v>
      </c>
      <c r="H57" s="48">
        <v>5.1999999999999998E-2</v>
      </c>
      <c r="I57" s="48">
        <v>5.1999999999999998E-2</v>
      </c>
      <c r="J57" s="48">
        <v>5.1999999999999998E-2</v>
      </c>
      <c r="K57" s="48">
        <v>5.1999999999999998E-2</v>
      </c>
      <c r="L57" s="48">
        <v>5.0999999999999997E-2</v>
      </c>
      <c r="M57" s="48">
        <v>5.0999999999999997E-2</v>
      </c>
      <c r="P57" s="44">
        <v>46</v>
      </c>
      <c r="Q57" s="48">
        <v>4.8000000000000001E-2</v>
      </c>
    </row>
    <row r="58" spans="1:17" x14ac:dyDescent="0.2">
      <c r="A58" s="44">
        <v>51</v>
      </c>
      <c r="B58" s="48">
        <v>5.2999999999999999E-2</v>
      </c>
      <c r="C58" s="48">
        <v>5.2999999999999999E-2</v>
      </c>
      <c r="D58" s="48">
        <v>5.2999999999999999E-2</v>
      </c>
      <c r="E58" s="48">
        <v>5.2999999999999999E-2</v>
      </c>
      <c r="F58" s="48">
        <v>5.2999999999999999E-2</v>
      </c>
      <c r="G58" s="48">
        <v>5.2999999999999999E-2</v>
      </c>
      <c r="H58" s="48">
        <v>5.2999999999999999E-2</v>
      </c>
      <c r="I58" s="48">
        <v>5.2999999999999999E-2</v>
      </c>
      <c r="J58" s="48">
        <v>5.2999999999999999E-2</v>
      </c>
      <c r="K58" s="48">
        <v>5.1999999999999998E-2</v>
      </c>
      <c r="L58" s="48">
        <v>5.1999999999999998E-2</v>
      </c>
      <c r="M58" s="48">
        <v>5.1999999999999998E-2</v>
      </c>
      <c r="P58" s="44">
        <v>47</v>
      </c>
      <c r="Q58" s="48">
        <v>4.9000000000000002E-2</v>
      </c>
    </row>
    <row r="59" spans="1:17" x14ac:dyDescent="0.2">
      <c r="A59" s="44">
        <v>52</v>
      </c>
      <c r="B59" s="48">
        <v>5.3999999999999999E-2</v>
      </c>
      <c r="C59" s="48">
        <v>5.3999999999999999E-2</v>
      </c>
      <c r="D59" s="48">
        <v>5.3999999999999999E-2</v>
      </c>
      <c r="E59" s="48">
        <v>5.3999999999999999E-2</v>
      </c>
      <c r="F59" s="48">
        <v>5.3999999999999999E-2</v>
      </c>
      <c r="G59" s="48">
        <v>5.3999999999999999E-2</v>
      </c>
      <c r="H59" s="48">
        <v>5.3999999999999999E-2</v>
      </c>
      <c r="I59" s="48">
        <v>5.3999999999999999E-2</v>
      </c>
      <c r="J59" s="48">
        <v>5.3999999999999999E-2</v>
      </c>
      <c r="K59" s="48">
        <v>5.2999999999999999E-2</v>
      </c>
      <c r="L59" s="48">
        <v>5.2999999999999999E-2</v>
      </c>
      <c r="M59" s="48">
        <v>5.2999999999999999E-2</v>
      </c>
      <c r="P59" s="44">
        <v>48</v>
      </c>
      <c r="Q59" s="48">
        <v>4.9000000000000002E-2</v>
      </c>
    </row>
    <row r="60" spans="1:17" x14ac:dyDescent="0.2">
      <c r="A60" s="44">
        <v>53</v>
      </c>
      <c r="B60" s="48">
        <v>5.5E-2</v>
      </c>
      <c r="C60" s="48">
        <v>5.5E-2</v>
      </c>
      <c r="D60" s="48">
        <v>5.5E-2</v>
      </c>
      <c r="E60" s="48">
        <v>5.5E-2</v>
      </c>
      <c r="F60" s="48">
        <v>5.5E-2</v>
      </c>
      <c r="G60" s="48">
        <v>5.5E-2</v>
      </c>
      <c r="H60" s="48">
        <v>5.5E-2</v>
      </c>
      <c r="I60" s="48">
        <v>5.5E-2</v>
      </c>
      <c r="J60" s="48">
        <v>5.5E-2</v>
      </c>
      <c r="K60" s="48">
        <v>5.3999999999999999E-2</v>
      </c>
      <c r="L60" s="48">
        <v>5.3999999999999999E-2</v>
      </c>
      <c r="M60" s="48">
        <v>5.3999999999999999E-2</v>
      </c>
      <c r="P60" s="44">
        <v>49</v>
      </c>
      <c r="Q60" s="48">
        <v>0.05</v>
      </c>
    </row>
    <row r="61" spans="1:17" x14ac:dyDescent="0.2">
      <c r="A61" s="44">
        <v>54</v>
      </c>
      <c r="B61" s="48">
        <v>5.6000000000000001E-2</v>
      </c>
      <c r="C61" s="48">
        <v>5.6000000000000001E-2</v>
      </c>
      <c r="D61" s="48">
        <v>5.6000000000000001E-2</v>
      </c>
      <c r="E61" s="48">
        <v>5.6000000000000001E-2</v>
      </c>
      <c r="F61" s="48">
        <v>5.6000000000000001E-2</v>
      </c>
      <c r="G61" s="48">
        <v>5.6000000000000001E-2</v>
      </c>
      <c r="H61" s="48">
        <v>5.6000000000000001E-2</v>
      </c>
      <c r="I61" s="48">
        <v>5.6000000000000001E-2</v>
      </c>
      <c r="J61" s="48">
        <v>5.6000000000000001E-2</v>
      </c>
      <c r="K61" s="48">
        <v>5.5E-2</v>
      </c>
      <c r="L61" s="48">
        <v>5.5E-2</v>
      </c>
      <c r="M61" s="48">
        <v>5.5E-2</v>
      </c>
      <c r="P61" s="44">
        <v>50</v>
      </c>
      <c r="Q61" s="48">
        <v>5.0999999999999997E-2</v>
      </c>
    </row>
    <row r="62" spans="1:17" x14ac:dyDescent="0.2">
      <c r="A62" s="44">
        <v>55</v>
      </c>
      <c r="B62" s="48">
        <v>5.7000000000000002E-2</v>
      </c>
      <c r="C62" s="48">
        <v>5.7000000000000002E-2</v>
      </c>
      <c r="D62" s="48">
        <v>5.7000000000000002E-2</v>
      </c>
      <c r="E62" s="48">
        <v>5.7000000000000002E-2</v>
      </c>
      <c r="F62" s="48">
        <v>5.7000000000000002E-2</v>
      </c>
      <c r="G62" s="48">
        <v>5.7000000000000002E-2</v>
      </c>
      <c r="H62" s="48">
        <v>5.7000000000000002E-2</v>
      </c>
      <c r="I62" s="48">
        <v>5.7000000000000002E-2</v>
      </c>
      <c r="J62" s="48">
        <v>5.7000000000000002E-2</v>
      </c>
      <c r="K62" s="48">
        <v>5.6000000000000001E-2</v>
      </c>
      <c r="L62" s="48">
        <v>5.6000000000000001E-2</v>
      </c>
      <c r="M62" s="48">
        <v>5.6000000000000001E-2</v>
      </c>
      <c r="P62" s="44">
        <v>51</v>
      </c>
      <c r="Q62" s="48">
        <v>5.1999999999999998E-2</v>
      </c>
    </row>
    <row r="63" spans="1:17" x14ac:dyDescent="0.2">
      <c r="A63" s="44">
        <v>56</v>
      </c>
      <c r="B63" s="48">
        <v>5.8999999999999997E-2</v>
      </c>
      <c r="C63" s="48">
        <v>5.8000000000000003E-2</v>
      </c>
      <c r="D63" s="48">
        <v>5.8000000000000003E-2</v>
      </c>
      <c r="E63" s="48">
        <v>5.8000000000000003E-2</v>
      </c>
      <c r="F63" s="48">
        <v>5.8000000000000003E-2</v>
      </c>
      <c r="G63" s="48">
        <v>5.8000000000000003E-2</v>
      </c>
      <c r="H63" s="48">
        <v>5.8000000000000003E-2</v>
      </c>
      <c r="I63" s="48">
        <v>5.8000000000000003E-2</v>
      </c>
      <c r="J63" s="48">
        <v>5.8000000000000003E-2</v>
      </c>
      <c r="K63" s="48">
        <v>5.8000000000000003E-2</v>
      </c>
      <c r="L63" s="48">
        <v>5.7000000000000002E-2</v>
      </c>
      <c r="M63" s="48">
        <v>5.7000000000000002E-2</v>
      </c>
      <c r="P63" s="44">
        <v>52</v>
      </c>
      <c r="Q63" s="48">
        <v>5.2999999999999999E-2</v>
      </c>
    </row>
    <row r="64" spans="1:17" x14ac:dyDescent="0.2">
      <c r="A64" s="44">
        <v>57</v>
      </c>
      <c r="B64" s="48">
        <v>0.06</v>
      </c>
      <c r="C64" s="48">
        <v>0.06</v>
      </c>
      <c r="D64" s="48">
        <v>5.8999999999999997E-2</v>
      </c>
      <c r="E64" s="48">
        <v>5.8999999999999997E-2</v>
      </c>
      <c r="F64" s="48">
        <v>5.8999999999999997E-2</v>
      </c>
      <c r="G64" s="48">
        <v>5.8999999999999997E-2</v>
      </c>
      <c r="H64" s="48">
        <v>5.8999999999999997E-2</v>
      </c>
      <c r="I64" s="48">
        <v>5.8999999999999997E-2</v>
      </c>
      <c r="J64" s="48">
        <v>5.8999999999999997E-2</v>
      </c>
      <c r="K64" s="48">
        <v>5.8999999999999997E-2</v>
      </c>
      <c r="L64" s="48">
        <v>5.8999999999999997E-2</v>
      </c>
      <c r="M64" s="48">
        <v>5.8000000000000003E-2</v>
      </c>
      <c r="P64" s="44">
        <v>53</v>
      </c>
      <c r="Q64" s="48">
        <v>5.3999999999999999E-2</v>
      </c>
    </row>
    <row r="65" spans="1:17" x14ac:dyDescent="0.2">
      <c r="A65" s="44">
        <v>58</v>
      </c>
      <c r="B65" s="48">
        <v>6.0999999999999999E-2</v>
      </c>
      <c r="C65" s="48">
        <v>6.0999999999999999E-2</v>
      </c>
      <c r="D65" s="48">
        <v>6.0999999999999999E-2</v>
      </c>
      <c r="E65" s="48">
        <v>6.0999999999999999E-2</v>
      </c>
      <c r="F65" s="48">
        <v>0.06</v>
      </c>
      <c r="G65" s="48">
        <v>0.06</v>
      </c>
      <c r="H65" s="48">
        <v>0.06</v>
      </c>
      <c r="I65" s="48">
        <v>0.06</v>
      </c>
      <c r="J65" s="48">
        <v>0.06</v>
      </c>
      <c r="K65" s="48">
        <v>0.06</v>
      </c>
      <c r="L65" s="48">
        <v>0.06</v>
      </c>
      <c r="M65" s="48">
        <v>0.06</v>
      </c>
      <c r="P65" s="44">
        <v>54</v>
      </c>
      <c r="Q65" s="48">
        <v>5.5E-2</v>
      </c>
    </row>
    <row r="66" spans="1:17" x14ac:dyDescent="0.2">
      <c r="A66" s="44">
        <v>59</v>
      </c>
      <c r="B66" s="48">
        <v>6.2E-2</v>
      </c>
      <c r="C66" s="48">
        <v>6.2E-2</v>
      </c>
      <c r="D66" s="48">
        <v>6.2E-2</v>
      </c>
      <c r="E66" s="48">
        <v>6.2E-2</v>
      </c>
      <c r="F66" s="48">
        <v>6.2E-2</v>
      </c>
      <c r="G66" s="48">
        <v>6.0999999999999999E-2</v>
      </c>
      <c r="H66" s="48">
        <v>6.0999999999999999E-2</v>
      </c>
      <c r="I66" s="48">
        <v>6.0999999999999999E-2</v>
      </c>
      <c r="J66" s="48">
        <v>6.0999999999999999E-2</v>
      </c>
      <c r="K66" s="48">
        <v>6.0999999999999999E-2</v>
      </c>
      <c r="L66" s="48">
        <v>6.0999999999999999E-2</v>
      </c>
      <c r="M66" s="48">
        <v>6.0999999999999999E-2</v>
      </c>
      <c r="P66" s="44">
        <v>55</v>
      </c>
      <c r="Q66" s="48">
        <v>5.6000000000000001E-2</v>
      </c>
    </row>
    <row r="67" spans="1:17" x14ac:dyDescent="0.2">
      <c r="A67" s="44">
        <v>60</v>
      </c>
      <c r="B67" s="48">
        <v>6.3E-2</v>
      </c>
      <c r="C67" s="48">
        <v>6.3E-2</v>
      </c>
      <c r="D67" s="48">
        <v>6.3E-2</v>
      </c>
      <c r="E67" s="48">
        <v>6.3E-2</v>
      </c>
      <c r="F67" s="48">
        <v>6.3E-2</v>
      </c>
      <c r="G67" s="48">
        <v>6.3E-2</v>
      </c>
      <c r="H67" s="48">
        <v>6.3E-2</v>
      </c>
      <c r="I67" s="48">
        <v>6.2E-2</v>
      </c>
      <c r="J67" s="48">
        <v>6.2E-2</v>
      </c>
      <c r="K67" s="48">
        <v>6.2E-2</v>
      </c>
      <c r="L67" s="48">
        <v>6.2E-2</v>
      </c>
      <c r="M67" s="48">
        <v>6.2E-2</v>
      </c>
      <c r="P67" s="44">
        <v>56</v>
      </c>
      <c r="Q67" s="48">
        <v>5.7000000000000002E-2</v>
      </c>
    </row>
    <row r="68" spans="1:17" x14ac:dyDescent="0.2">
      <c r="A68" s="44">
        <v>61</v>
      </c>
      <c r="B68" s="48">
        <v>6.5000000000000002E-2</v>
      </c>
      <c r="C68" s="48">
        <v>6.5000000000000002E-2</v>
      </c>
      <c r="D68" s="48">
        <v>6.4000000000000001E-2</v>
      </c>
      <c r="E68" s="48">
        <v>6.4000000000000001E-2</v>
      </c>
      <c r="F68" s="48">
        <v>6.4000000000000001E-2</v>
      </c>
      <c r="G68" s="48">
        <v>6.4000000000000001E-2</v>
      </c>
      <c r="H68" s="48">
        <v>6.4000000000000001E-2</v>
      </c>
      <c r="I68" s="48">
        <v>6.4000000000000001E-2</v>
      </c>
      <c r="J68" s="48">
        <v>6.4000000000000001E-2</v>
      </c>
      <c r="K68" s="48">
        <v>6.4000000000000001E-2</v>
      </c>
      <c r="L68" s="48">
        <v>6.3E-2</v>
      </c>
      <c r="M68" s="48">
        <v>6.3E-2</v>
      </c>
      <c r="P68" s="44">
        <v>57</v>
      </c>
      <c r="Q68" s="48">
        <v>5.8000000000000003E-2</v>
      </c>
    </row>
    <row r="69" spans="1:17" x14ac:dyDescent="0.2">
      <c r="A69" s="44">
        <v>62</v>
      </c>
      <c r="B69" s="48">
        <v>6.6000000000000003E-2</v>
      </c>
      <c r="C69" s="48">
        <v>6.6000000000000003E-2</v>
      </c>
      <c r="D69" s="48">
        <v>6.6000000000000003E-2</v>
      </c>
      <c r="E69" s="48">
        <v>6.6000000000000003E-2</v>
      </c>
      <c r="F69" s="48">
        <v>6.6000000000000003E-2</v>
      </c>
      <c r="G69" s="48">
        <v>6.5000000000000002E-2</v>
      </c>
      <c r="H69" s="48">
        <v>6.5000000000000002E-2</v>
      </c>
      <c r="I69" s="48">
        <v>6.5000000000000002E-2</v>
      </c>
      <c r="J69" s="48">
        <v>6.5000000000000002E-2</v>
      </c>
      <c r="K69" s="48">
        <v>6.5000000000000002E-2</v>
      </c>
      <c r="L69" s="48">
        <v>6.5000000000000002E-2</v>
      </c>
      <c r="M69" s="48">
        <v>6.5000000000000002E-2</v>
      </c>
      <c r="P69" s="44">
        <v>58</v>
      </c>
      <c r="Q69" s="48">
        <v>5.8999999999999997E-2</v>
      </c>
    </row>
    <row r="70" spans="1:17" x14ac:dyDescent="0.2">
      <c r="A70" s="44">
        <v>63</v>
      </c>
      <c r="B70" s="48">
        <v>6.7000000000000004E-2</v>
      </c>
      <c r="C70" s="48">
        <v>6.7000000000000004E-2</v>
      </c>
      <c r="D70" s="48">
        <v>6.7000000000000004E-2</v>
      </c>
      <c r="E70" s="48">
        <v>6.7000000000000004E-2</v>
      </c>
      <c r="F70" s="48">
        <v>6.7000000000000004E-2</v>
      </c>
      <c r="G70" s="48">
        <v>6.7000000000000004E-2</v>
      </c>
      <c r="H70" s="48">
        <v>6.7000000000000004E-2</v>
      </c>
      <c r="I70" s="48">
        <v>6.7000000000000004E-2</v>
      </c>
      <c r="J70" s="48">
        <v>6.6000000000000003E-2</v>
      </c>
      <c r="K70" s="48">
        <v>6.6000000000000003E-2</v>
      </c>
      <c r="L70" s="48">
        <v>6.6000000000000003E-2</v>
      </c>
      <c r="M70" s="48">
        <v>6.6000000000000003E-2</v>
      </c>
      <c r="P70" s="44">
        <v>59</v>
      </c>
      <c r="Q70" s="48">
        <v>6.0999999999999999E-2</v>
      </c>
    </row>
    <row r="71" spans="1:17" x14ac:dyDescent="0.2">
      <c r="A71" s="44">
        <v>64</v>
      </c>
      <c r="B71" s="48">
        <v>6.8000000000000005E-2</v>
      </c>
      <c r="C71" s="48">
        <v>6.8000000000000005E-2</v>
      </c>
      <c r="D71" s="48">
        <v>6.8000000000000005E-2</v>
      </c>
      <c r="E71" s="48">
        <v>6.8000000000000005E-2</v>
      </c>
      <c r="F71" s="48">
        <v>6.8000000000000005E-2</v>
      </c>
      <c r="G71" s="48">
        <v>6.8000000000000005E-2</v>
      </c>
      <c r="H71" s="48">
        <v>6.8000000000000005E-2</v>
      </c>
      <c r="I71" s="48">
        <v>6.8000000000000005E-2</v>
      </c>
      <c r="J71" s="48">
        <v>6.8000000000000005E-2</v>
      </c>
      <c r="K71" s="48">
        <v>6.8000000000000005E-2</v>
      </c>
      <c r="L71" s="48">
        <v>6.7000000000000004E-2</v>
      </c>
      <c r="M71" s="48">
        <v>6.7000000000000004E-2</v>
      </c>
      <c r="P71" s="44">
        <v>60</v>
      </c>
      <c r="Q71" s="48">
        <v>6.2E-2</v>
      </c>
    </row>
    <row r="72" spans="1:17" x14ac:dyDescent="0.2">
      <c r="P72" s="44">
        <v>61</v>
      </c>
      <c r="Q72" s="48">
        <v>6.3E-2</v>
      </c>
    </row>
    <row r="73" spans="1:17" x14ac:dyDescent="0.2">
      <c r="P73" s="44">
        <v>62</v>
      </c>
      <c r="Q73" s="48">
        <v>6.4000000000000001E-2</v>
      </c>
    </row>
    <row r="74" spans="1:17" x14ac:dyDescent="0.2">
      <c r="P74" s="44">
        <v>63</v>
      </c>
      <c r="Q74" s="48">
        <v>6.6000000000000003E-2</v>
      </c>
    </row>
    <row r="75" spans="1:17" x14ac:dyDescent="0.2">
      <c r="P75" s="44">
        <v>64</v>
      </c>
      <c r="Q75" s="48">
        <v>6.7000000000000004E-2</v>
      </c>
    </row>
  </sheetData>
  <sheetProtection algorithmName="SHA-512" hashValue="UkuObusFRILb0VEJsBxTBUt7tD/y5dwCeQoU5fTLh8kEqczciyctyxnAdC/vb/7OQveP6HmYSXZJqQs59XP2pA==" saltValue="sanYOY/3/CGB+gArAi3zpQ==" spinCount="100000" sheet="1" objects="1" scenarios="1"/>
  <conditionalFormatting sqref="A6:A21">
    <cfRule type="expression" dxfId="191" priority="9" stopIfTrue="1">
      <formula>MOD(ROW(),2)=0</formula>
    </cfRule>
    <cfRule type="expression" dxfId="190" priority="10" stopIfTrue="1">
      <formula>MOD(ROW(),2)&lt;&gt;0</formula>
    </cfRule>
  </conditionalFormatting>
  <conditionalFormatting sqref="A26:A71">
    <cfRule type="expression" dxfId="189" priority="13" stopIfTrue="1">
      <formula>MOD(ROW(),2)=0</formula>
    </cfRule>
    <cfRule type="expression" dxfId="188" priority="14" stopIfTrue="1">
      <formula>MOD(ROW(),2)&lt;&gt;0</formula>
    </cfRule>
  </conditionalFormatting>
  <conditionalFormatting sqref="B6:M21">
    <cfRule type="expression" dxfId="187" priority="11" stopIfTrue="1">
      <formula>MOD(ROW(),2)=0</formula>
    </cfRule>
    <cfRule type="expression" dxfId="186" priority="12" stopIfTrue="1">
      <formula>MOD(ROW(),2)&lt;&gt;0</formula>
    </cfRule>
  </conditionalFormatting>
  <conditionalFormatting sqref="B26:M71">
    <cfRule type="expression" dxfId="185" priority="15" stopIfTrue="1">
      <formula>MOD(ROW(),2)=0</formula>
    </cfRule>
    <cfRule type="expression" dxfId="184" priority="16" stopIfTrue="1">
      <formula>MOD(ROW(),2)&lt;&gt;0</formula>
    </cfRule>
  </conditionalFormatting>
  <conditionalFormatting sqref="P6:P22">
    <cfRule type="expression" dxfId="183" priority="1" stopIfTrue="1">
      <formula>MOD(ROW(),2)=0</formula>
    </cfRule>
    <cfRule type="expression" dxfId="182" priority="2" stopIfTrue="1">
      <formula>MOD(ROW(),2)&lt;&gt;0</formula>
    </cfRule>
  </conditionalFormatting>
  <conditionalFormatting sqref="P26:P75">
    <cfRule type="expression" dxfId="181" priority="5" stopIfTrue="1">
      <formula>MOD(ROW(),2)=0</formula>
    </cfRule>
    <cfRule type="expression" dxfId="180" priority="6" stopIfTrue="1">
      <formula>MOD(ROW(),2)&lt;&gt;0</formula>
    </cfRule>
  </conditionalFormatting>
  <conditionalFormatting sqref="Q6:Q22">
    <cfRule type="expression" dxfId="179" priority="3" stopIfTrue="1">
      <formula>MOD(ROW(),2)=0</formula>
    </cfRule>
    <cfRule type="expression" dxfId="178" priority="4" stopIfTrue="1">
      <formula>MOD(ROW(),2)&lt;&gt;0</formula>
    </cfRule>
  </conditionalFormatting>
  <conditionalFormatting sqref="Q26:Q75">
    <cfRule type="expression" dxfId="177" priority="7" stopIfTrue="1">
      <formula>MOD(ROW(),2)=0</formula>
    </cfRule>
    <cfRule type="expression" dxfId="176" priority="8" stopIfTrue="1">
      <formula>MOD(ROW(),2)&lt;&gt;0</formula>
    </cfRule>
  </conditionalFormatting>
  <pageMargins left="0.7" right="0.7" top="0.75" bottom="0.75" header="0.3" footer="0.3"/>
  <tableParts count="2">
    <tablePart r:id="rId1"/>
    <tablePart r:id="rId2"/>
  </tableParts>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A6369-9F2C-4482-89D4-771F7924DC33}">
  <sheetPr codeName="Sheet104"/>
  <dimension ref="A1:CK70"/>
  <sheetViews>
    <sheetView showGridLines="0" workbookViewId="0">
      <selection activeCell="A6" sqref="A6"/>
    </sheetView>
  </sheetViews>
  <sheetFormatPr defaultRowHeight="12.75" x14ac:dyDescent="0.2"/>
  <cols>
    <col min="1" max="1" width="31.5703125" customWidth="1"/>
    <col min="2" max="12" width="22.5703125" customWidth="1"/>
    <col min="15" max="15" width="31.5703125" customWidth="1"/>
    <col min="16" max="27" width="22.5703125" customWidth="1"/>
    <col min="30" max="30" width="31.5703125" customWidth="1"/>
    <col min="31" max="42" width="22.5703125" customWidth="1"/>
    <col min="45" max="45" width="31.5703125" customWidth="1"/>
    <col min="46" max="46" width="40.7109375" customWidth="1"/>
  </cols>
  <sheetData>
    <row r="1" spans="1:46" s="1" customFormat="1" ht="20.25" x14ac:dyDescent="0.3">
      <c r="A1" s="2" t="s">
        <v>0</v>
      </c>
    </row>
    <row r="2" spans="1:46" s="1" customFormat="1" ht="15.75" x14ac:dyDescent="0.25">
      <c r="A2" s="30" t="s">
        <v>1</v>
      </c>
      <c r="B2" s="3" t="str">
        <f>wb_title</f>
        <v>PCSPS_EW - Consolidated Factor Spreadsheet</v>
      </c>
    </row>
    <row r="3" spans="1:46" s="1" customFormat="1" ht="15.75" x14ac:dyDescent="0.25">
      <c r="A3" s="30" t="s">
        <v>2</v>
      </c>
      <c r="B3" s="3" t="str">
        <f>TABLE_FACTOR_TYPE_1 &amp; " - x-" &amp; TABLE_SERIES_NUMBER_1</f>
        <v>EEPA - x-733</v>
      </c>
    </row>
    <row r="6" spans="1:46" x14ac:dyDescent="0.2">
      <c r="A6" s="41" t="s">
        <v>540</v>
      </c>
      <c r="B6" s="49" t="s">
        <v>541</v>
      </c>
      <c r="C6" s="49"/>
      <c r="D6" s="49"/>
      <c r="E6" s="49"/>
      <c r="F6" s="49"/>
      <c r="G6" s="49"/>
      <c r="H6" s="49"/>
      <c r="I6" s="49"/>
      <c r="J6" s="49"/>
      <c r="K6" s="49"/>
      <c r="L6" s="49"/>
      <c r="O6" s="41" t="s">
        <v>540</v>
      </c>
      <c r="P6" s="49" t="s">
        <v>541</v>
      </c>
      <c r="Q6" s="49"/>
      <c r="R6" s="49"/>
      <c r="S6" s="49"/>
      <c r="T6" s="49"/>
      <c r="U6" s="49"/>
      <c r="V6" s="49"/>
      <c r="W6" s="49"/>
      <c r="X6" s="49"/>
      <c r="Y6" s="49"/>
      <c r="Z6" s="49"/>
      <c r="AA6" s="49"/>
      <c r="AD6" s="41" t="s">
        <v>540</v>
      </c>
      <c r="AE6" s="49" t="s">
        <v>541</v>
      </c>
      <c r="AF6" s="49"/>
      <c r="AG6" s="49"/>
      <c r="AH6" s="49"/>
      <c r="AI6" s="49"/>
      <c r="AJ6" s="49"/>
      <c r="AK6" s="49"/>
      <c r="AL6" s="49"/>
      <c r="AM6" s="49"/>
      <c r="AN6" s="49"/>
      <c r="AO6" s="49"/>
      <c r="AP6" s="49"/>
      <c r="AS6" s="41" t="s">
        <v>540</v>
      </c>
      <c r="AT6" s="49" t="s">
        <v>541</v>
      </c>
    </row>
    <row r="7" spans="1:46" ht="25.5" x14ac:dyDescent="0.2">
      <c r="A7" s="41" t="s">
        <v>542</v>
      </c>
      <c r="B7" s="49" t="s">
        <v>31</v>
      </c>
      <c r="C7" s="49"/>
      <c r="D7" s="49"/>
      <c r="E7" s="49"/>
      <c r="F7" s="49"/>
      <c r="G7" s="49"/>
      <c r="H7" s="49"/>
      <c r="I7" s="49"/>
      <c r="J7" s="49"/>
      <c r="K7" s="49"/>
      <c r="L7" s="49"/>
      <c r="O7" s="41" t="s">
        <v>542</v>
      </c>
      <c r="P7" s="49" t="s">
        <v>31</v>
      </c>
      <c r="Q7" s="49"/>
      <c r="R7" s="49"/>
      <c r="S7" s="49"/>
      <c r="T7" s="49"/>
      <c r="U7" s="49"/>
      <c r="V7" s="49"/>
      <c r="W7" s="49"/>
      <c r="X7" s="49"/>
      <c r="Y7" s="49"/>
      <c r="Z7" s="49"/>
      <c r="AA7" s="49"/>
      <c r="AD7" s="41" t="s">
        <v>542</v>
      </c>
      <c r="AE7" s="49" t="s">
        <v>31</v>
      </c>
      <c r="AF7" s="49"/>
      <c r="AG7" s="49"/>
      <c r="AH7" s="49"/>
      <c r="AI7" s="49"/>
      <c r="AJ7" s="49"/>
      <c r="AK7" s="49"/>
      <c r="AL7" s="49"/>
      <c r="AM7" s="49"/>
      <c r="AN7" s="49"/>
      <c r="AO7" s="49"/>
      <c r="AP7" s="49"/>
      <c r="AS7" s="41" t="s">
        <v>542</v>
      </c>
      <c r="AT7" s="49" t="s">
        <v>31</v>
      </c>
    </row>
    <row r="8" spans="1:46" x14ac:dyDescent="0.2">
      <c r="A8" s="41" t="s">
        <v>112</v>
      </c>
      <c r="B8" s="49" t="s">
        <v>125</v>
      </c>
      <c r="C8" s="49"/>
      <c r="D8" s="49"/>
      <c r="E8" s="49"/>
      <c r="F8" s="49"/>
      <c r="G8" s="49"/>
      <c r="H8" s="49"/>
      <c r="I8" s="49"/>
      <c r="J8" s="49"/>
      <c r="K8" s="49"/>
      <c r="L8" s="49"/>
      <c r="O8" s="41" t="s">
        <v>112</v>
      </c>
      <c r="P8" s="49" t="s">
        <v>125</v>
      </c>
      <c r="Q8" s="49"/>
      <c r="R8" s="49"/>
      <c r="S8" s="49"/>
      <c r="T8" s="49"/>
      <c r="U8" s="49"/>
      <c r="V8" s="49"/>
      <c r="W8" s="49"/>
      <c r="X8" s="49"/>
      <c r="Y8" s="49"/>
      <c r="Z8" s="49"/>
      <c r="AA8" s="49"/>
      <c r="AD8" s="41" t="s">
        <v>112</v>
      </c>
      <c r="AE8" s="49" t="s">
        <v>125</v>
      </c>
      <c r="AF8" s="49"/>
      <c r="AG8" s="49"/>
      <c r="AH8" s="49"/>
      <c r="AI8" s="49"/>
      <c r="AJ8" s="49"/>
      <c r="AK8" s="49"/>
      <c r="AL8" s="49"/>
      <c r="AM8" s="49"/>
      <c r="AN8" s="49"/>
      <c r="AO8" s="49"/>
      <c r="AP8" s="49"/>
      <c r="AS8" s="41" t="s">
        <v>112</v>
      </c>
      <c r="AT8" s="49" t="s">
        <v>125</v>
      </c>
    </row>
    <row r="9" spans="1:46" x14ac:dyDescent="0.2">
      <c r="A9" s="41" t="s">
        <v>113</v>
      </c>
      <c r="B9" s="49" t="s">
        <v>466</v>
      </c>
      <c r="C9" s="49"/>
      <c r="D9" s="49"/>
      <c r="E9" s="49"/>
      <c r="F9" s="49"/>
      <c r="G9" s="49"/>
      <c r="H9" s="49"/>
      <c r="I9" s="49"/>
      <c r="J9" s="49"/>
      <c r="K9" s="49"/>
      <c r="L9" s="49"/>
      <c r="O9" s="41" t="s">
        <v>113</v>
      </c>
      <c r="P9" s="49" t="s">
        <v>466</v>
      </c>
      <c r="Q9" s="49"/>
      <c r="R9" s="49"/>
      <c r="S9" s="49"/>
      <c r="T9" s="49"/>
      <c r="U9" s="49"/>
      <c r="V9" s="49"/>
      <c r="W9" s="49"/>
      <c r="X9" s="49"/>
      <c r="Y9" s="49"/>
      <c r="Z9" s="49"/>
      <c r="AA9" s="49"/>
      <c r="AD9" s="41" t="s">
        <v>113</v>
      </c>
      <c r="AE9" s="49" t="s">
        <v>466</v>
      </c>
      <c r="AF9" s="49"/>
      <c r="AG9" s="49"/>
      <c r="AH9" s="49"/>
      <c r="AI9" s="49"/>
      <c r="AJ9" s="49"/>
      <c r="AK9" s="49"/>
      <c r="AL9" s="49"/>
      <c r="AM9" s="49"/>
      <c r="AN9" s="49"/>
      <c r="AO9" s="49"/>
      <c r="AP9" s="49"/>
      <c r="AS9" s="41" t="s">
        <v>113</v>
      </c>
      <c r="AT9" s="49" t="s">
        <v>466</v>
      </c>
    </row>
    <row r="10" spans="1:46" x14ac:dyDescent="0.2">
      <c r="A10" s="41" t="s">
        <v>6</v>
      </c>
      <c r="B10" s="49" t="s">
        <v>467</v>
      </c>
      <c r="C10" s="49"/>
      <c r="D10" s="49"/>
      <c r="E10" s="49"/>
      <c r="F10" s="49"/>
      <c r="G10" s="49"/>
      <c r="H10" s="49"/>
      <c r="I10" s="49"/>
      <c r="J10" s="49"/>
      <c r="K10" s="49"/>
      <c r="L10" s="49"/>
      <c r="O10" s="41" t="s">
        <v>6</v>
      </c>
      <c r="P10" s="49" t="s">
        <v>470</v>
      </c>
      <c r="Q10" s="49"/>
      <c r="R10" s="49"/>
      <c r="S10" s="49"/>
      <c r="T10" s="49"/>
      <c r="U10" s="49"/>
      <c r="V10" s="49"/>
      <c r="W10" s="49"/>
      <c r="X10" s="49"/>
      <c r="Y10" s="49"/>
      <c r="Z10" s="49"/>
      <c r="AA10" s="49"/>
      <c r="AD10" s="41" t="s">
        <v>6</v>
      </c>
      <c r="AE10" s="49" t="s">
        <v>472</v>
      </c>
      <c r="AF10" s="49"/>
      <c r="AG10" s="49"/>
      <c r="AH10" s="49"/>
      <c r="AI10" s="49"/>
      <c r="AJ10" s="49"/>
      <c r="AK10" s="49"/>
      <c r="AL10" s="49"/>
      <c r="AM10" s="49"/>
      <c r="AN10" s="49"/>
      <c r="AO10" s="49"/>
      <c r="AP10" s="49"/>
      <c r="AS10" s="41" t="s">
        <v>6</v>
      </c>
      <c r="AT10" s="49" t="s">
        <v>474</v>
      </c>
    </row>
    <row r="11" spans="1:46" x14ac:dyDescent="0.2">
      <c r="A11" s="41" t="s">
        <v>114</v>
      </c>
      <c r="B11" s="49" t="s">
        <v>165</v>
      </c>
      <c r="C11" s="49"/>
      <c r="D11" s="49"/>
      <c r="E11" s="49"/>
      <c r="F11" s="49"/>
      <c r="G11" s="49"/>
      <c r="H11" s="49"/>
      <c r="I11" s="49"/>
      <c r="J11" s="49"/>
      <c r="K11" s="49"/>
      <c r="L11" s="49"/>
      <c r="O11" s="41" t="s">
        <v>114</v>
      </c>
      <c r="P11" s="49" t="s">
        <v>165</v>
      </c>
      <c r="Q11" s="49"/>
      <c r="R11" s="49"/>
      <c r="S11" s="49"/>
      <c r="T11" s="49"/>
      <c r="U11" s="49"/>
      <c r="V11" s="49"/>
      <c r="W11" s="49"/>
      <c r="X11" s="49"/>
      <c r="Y11" s="49"/>
      <c r="Z11" s="49"/>
      <c r="AA11" s="49"/>
      <c r="AD11" s="41" t="s">
        <v>114</v>
      </c>
      <c r="AE11" s="49" t="s">
        <v>165</v>
      </c>
      <c r="AF11" s="49"/>
      <c r="AG11" s="49"/>
      <c r="AH11" s="49"/>
      <c r="AI11" s="49"/>
      <c r="AJ11" s="49"/>
      <c r="AK11" s="49"/>
      <c r="AL11" s="49"/>
      <c r="AM11" s="49"/>
      <c r="AN11" s="49"/>
      <c r="AO11" s="49"/>
      <c r="AP11" s="49"/>
      <c r="AS11" s="41" t="s">
        <v>114</v>
      </c>
      <c r="AT11" s="49" t="s">
        <v>165</v>
      </c>
    </row>
    <row r="12" spans="1:46" ht="25.5" x14ac:dyDescent="0.2">
      <c r="A12" s="41" t="s">
        <v>115</v>
      </c>
      <c r="B12" s="49" t="s">
        <v>450</v>
      </c>
      <c r="C12" s="49"/>
      <c r="D12" s="49"/>
      <c r="E12" s="49"/>
      <c r="F12" s="49"/>
      <c r="G12" s="49"/>
      <c r="H12" s="49"/>
      <c r="I12" s="49"/>
      <c r="J12" s="49"/>
      <c r="K12" s="49"/>
      <c r="L12" s="49"/>
      <c r="O12" s="41" t="s">
        <v>115</v>
      </c>
      <c r="P12" s="49" t="s">
        <v>450</v>
      </c>
      <c r="Q12" s="49"/>
      <c r="R12" s="49"/>
      <c r="S12" s="49"/>
      <c r="T12" s="49"/>
      <c r="U12" s="49"/>
      <c r="V12" s="49"/>
      <c r="W12" s="49"/>
      <c r="X12" s="49"/>
      <c r="Y12" s="49"/>
      <c r="Z12" s="49"/>
      <c r="AA12" s="49"/>
      <c r="AD12" s="41" t="s">
        <v>115</v>
      </c>
      <c r="AE12" s="49" t="s">
        <v>450</v>
      </c>
      <c r="AF12" s="49"/>
      <c r="AG12" s="49"/>
      <c r="AH12" s="49"/>
      <c r="AI12" s="49"/>
      <c r="AJ12" s="49"/>
      <c r="AK12" s="49"/>
      <c r="AL12" s="49"/>
      <c r="AM12" s="49"/>
      <c r="AN12" s="49"/>
      <c r="AO12" s="49"/>
      <c r="AP12" s="49"/>
      <c r="AS12" s="41" t="s">
        <v>115</v>
      </c>
      <c r="AT12" s="49" t="s">
        <v>458</v>
      </c>
    </row>
    <row r="13" spans="1:46" x14ac:dyDescent="0.2">
      <c r="A13" s="41" t="s">
        <v>543</v>
      </c>
      <c r="B13" s="49">
        <v>0</v>
      </c>
      <c r="C13" s="49"/>
      <c r="D13" s="49"/>
      <c r="E13" s="49"/>
      <c r="F13" s="49"/>
      <c r="G13" s="49"/>
      <c r="H13" s="49"/>
      <c r="I13" s="49"/>
      <c r="J13" s="49"/>
      <c r="K13" s="49"/>
      <c r="L13" s="49"/>
      <c r="O13" s="41" t="s">
        <v>543</v>
      </c>
      <c r="P13" s="49">
        <v>0</v>
      </c>
      <c r="Q13" s="49"/>
      <c r="R13" s="49"/>
      <c r="S13" s="49"/>
      <c r="T13" s="49"/>
      <c r="U13" s="49"/>
      <c r="V13" s="49"/>
      <c r="W13" s="49"/>
      <c r="X13" s="49"/>
      <c r="Y13" s="49"/>
      <c r="Z13" s="49"/>
      <c r="AA13" s="49"/>
      <c r="AD13" s="41" t="s">
        <v>543</v>
      </c>
      <c r="AE13" s="49">
        <v>0</v>
      </c>
      <c r="AF13" s="49"/>
      <c r="AG13" s="49"/>
      <c r="AH13" s="49"/>
      <c r="AI13" s="49"/>
      <c r="AJ13" s="49"/>
      <c r="AK13" s="49"/>
      <c r="AL13" s="49"/>
      <c r="AM13" s="49"/>
      <c r="AN13" s="49"/>
      <c r="AO13" s="49"/>
      <c r="AP13" s="49"/>
      <c r="AS13" s="41" t="s">
        <v>543</v>
      </c>
      <c r="AT13" s="49">
        <v>0</v>
      </c>
    </row>
    <row r="14" spans="1:46" x14ac:dyDescent="0.2">
      <c r="A14" s="41" t="s">
        <v>117</v>
      </c>
      <c r="B14" s="49">
        <v>733</v>
      </c>
      <c r="C14" s="49"/>
      <c r="D14" s="49"/>
      <c r="E14" s="49"/>
      <c r="F14" s="49"/>
      <c r="G14" s="49"/>
      <c r="H14" s="49"/>
      <c r="I14" s="49"/>
      <c r="J14" s="49"/>
      <c r="K14" s="49"/>
      <c r="L14" s="49"/>
      <c r="O14" s="41" t="s">
        <v>117</v>
      </c>
      <c r="P14" s="49">
        <v>733</v>
      </c>
      <c r="Q14" s="49"/>
      <c r="R14" s="49"/>
      <c r="S14" s="49"/>
      <c r="T14" s="49"/>
      <c r="U14" s="49"/>
      <c r="V14" s="49"/>
      <c r="W14" s="49"/>
      <c r="X14" s="49"/>
      <c r="Y14" s="49"/>
      <c r="Z14" s="49"/>
      <c r="AA14" s="49"/>
      <c r="AD14" s="41" t="s">
        <v>117</v>
      </c>
      <c r="AE14" s="49">
        <v>733</v>
      </c>
      <c r="AF14" s="49"/>
      <c r="AG14" s="49"/>
      <c r="AH14" s="49"/>
      <c r="AI14" s="49"/>
      <c r="AJ14" s="49"/>
      <c r="AK14" s="49"/>
      <c r="AL14" s="49"/>
      <c r="AM14" s="49"/>
      <c r="AN14" s="49"/>
      <c r="AO14" s="49"/>
      <c r="AP14" s="49"/>
      <c r="AS14" s="41" t="s">
        <v>117</v>
      </c>
      <c r="AT14" s="49">
        <v>733</v>
      </c>
    </row>
    <row r="15" spans="1:46" x14ac:dyDescent="0.2">
      <c r="A15" s="41" t="s">
        <v>544</v>
      </c>
      <c r="B15" s="49" t="s">
        <v>468</v>
      </c>
      <c r="C15" s="49"/>
      <c r="D15" s="49"/>
      <c r="E15" s="49"/>
      <c r="F15" s="49"/>
      <c r="G15" s="49"/>
      <c r="H15" s="49"/>
      <c r="I15" s="49"/>
      <c r="J15" s="49"/>
      <c r="K15" s="49"/>
      <c r="L15" s="49"/>
      <c r="O15" s="41" t="s">
        <v>544</v>
      </c>
      <c r="P15" s="49" t="s">
        <v>471</v>
      </c>
      <c r="Q15" s="49"/>
      <c r="R15" s="49"/>
      <c r="S15" s="49"/>
      <c r="T15" s="49"/>
      <c r="U15" s="49"/>
      <c r="V15" s="49"/>
      <c r="W15" s="49"/>
      <c r="X15" s="49"/>
      <c r="Y15" s="49"/>
      <c r="Z15" s="49"/>
      <c r="AA15" s="49"/>
      <c r="AD15" s="41" t="s">
        <v>544</v>
      </c>
      <c r="AE15" s="49" t="s">
        <v>473</v>
      </c>
      <c r="AF15" s="49"/>
      <c r="AG15" s="49"/>
      <c r="AH15" s="49"/>
      <c r="AI15" s="49"/>
      <c r="AJ15" s="49"/>
      <c r="AK15" s="49"/>
      <c r="AL15" s="49"/>
      <c r="AM15" s="49"/>
      <c r="AN15" s="49"/>
      <c r="AO15" s="49"/>
      <c r="AP15" s="49"/>
      <c r="AS15" s="41" t="s">
        <v>544</v>
      </c>
      <c r="AT15" s="49" t="s">
        <v>475</v>
      </c>
    </row>
    <row r="16" spans="1:46" x14ac:dyDescent="0.2">
      <c r="A16" s="41" t="s">
        <v>119</v>
      </c>
      <c r="B16" s="49" t="s">
        <v>469</v>
      </c>
      <c r="C16" s="49"/>
      <c r="D16" s="49"/>
      <c r="E16" s="49"/>
      <c r="F16" s="49"/>
      <c r="G16" s="49"/>
      <c r="H16" s="49"/>
      <c r="I16" s="49"/>
      <c r="J16" s="49"/>
      <c r="K16" s="49"/>
      <c r="L16" s="49"/>
      <c r="O16" s="41" t="s">
        <v>119</v>
      </c>
      <c r="P16" s="49" t="s">
        <v>469</v>
      </c>
      <c r="Q16" s="49"/>
      <c r="R16" s="49"/>
      <c r="S16" s="49"/>
      <c r="T16" s="49"/>
      <c r="U16" s="49"/>
      <c r="V16" s="49"/>
      <c r="W16" s="49"/>
      <c r="X16" s="49"/>
      <c r="Y16" s="49"/>
      <c r="Z16" s="49"/>
      <c r="AA16" s="49"/>
      <c r="AD16" s="41" t="s">
        <v>119</v>
      </c>
      <c r="AE16" s="49" t="s">
        <v>469</v>
      </c>
      <c r="AF16" s="49"/>
      <c r="AG16" s="49"/>
      <c r="AH16" s="49"/>
      <c r="AI16" s="49"/>
      <c r="AJ16" s="49"/>
      <c r="AK16" s="49"/>
      <c r="AL16" s="49"/>
      <c r="AM16" s="49"/>
      <c r="AN16" s="49"/>
      <c r="AO16" s="49"/>
      <c r="AP16" s="49"/>
      <c r="AS16" s="41" t="s">
        <v>119</v>
      </c>
      <c r="AT16" s="49" t="s">
        <v>469</v>
      </c>
    </row>
    <row r="17" spans="1:89" x14ac:dyDescent="0.2">
      <c r="A17" s="42" t="s">
        <v>545</v>
      </c>
      <c r="B17" s="49"/>
      <c r="C17" s="49"/>
      <c r="D17" s="49"/>
      <c r="E17" s="49"/>
      <c r="F17" s="49"/>
      <c r="G17" s="49"/>
      <c r="H17" s="49"/>
      <c r="I17" s="49"/>
      <c r="J17" s="49"/>
      <c r="K17" s="49"/>
      <c r="L17" s="49"/>
      <c r="O17" s="42" t="s">
        <v>545</v>
      </c>
      <c r="P17" s="49"/>
      <c r="Q17" s="49"/>
      <c r="R17" s="49"/>
      <c r="S17" s="49"/>
      <c r="T17" s="49"/>
      <c r="U17" s="49"/>
      <c r="V17" s="49"/>
      <c r="W17" s="49"/>
      <c r="X17" s="49"/>
      <c r="Y17" s="49"/>
      <c r="Z17" s="49"/>
      <c r="AA17" s="49"/>
      <c r="AD17" s="42" t="s">
        <v>545</v>
      </c>
      <c r="AE17" s="49"/>
      <c r="AF17" s="49"/>
      <c r="AG17" s="49"/>
      <c r="AH17" s="49"/>
      <c r="AI17" s="49"/>
      <c r="AJ17" s="49"/>
      <c r="AK17" s="49"/>
      <c r="AL17" s="49"/>
      <c r="AM17" s="49"/>
      <c r="AN17" s="49"/>
      <c r="AO17" s="49"/>
      <c r="AP17" s="49"/>
      <c r="AS17" s="42"/>
      <c r="AT17" s="49"/>
    </row>
    <row r="18" spans="1:89" x14ac:dyDescent="0.2">
      <c r="A18" s="41" t="s">
        <v>121</v>
      </c>
      <c r="B18" s="50">
        <v>45184</v>
      </c>
      <c r="C18" s="50"/>
      <c r="D18" s="50"/>
      <c r="E18" s="50"/>
      <c r="F18" s="50"/>
      <c r="G18" s="50"/>
      <c r="H18" s="50"/>
      <c r="I18" s="50"/>
      <c r="J18" s="50"/>
      <c r="K18" s="50"/>
      <c r="L18" s="50"/>
      <c r="O18" s="41" t="s">
        <v>121</v>
      </c>
      <c r="P18" s="50">
        <v>45184</v>
      </c>
      <c r="Q18" s="50"/>
      <c r="R18" s="50"/>
      <c r="S18" s="50"/>
      <c r="T18" s="50"/>
      <c r="U18" s="50"/>
      <c r="V18" s="50"/>
      <c r="W18" s="50"/>
      <c r="X18" s="50"/>
      <c r="Y18" s="50"/>
      <c r="Z18" s="50"/>
      <c r="AA18" s="50"/>
      <c r="AD18" s="41" t="s">
        <v>121</v>
      </c>
      <c r="AE18" s="50">
        <v>45184</v>
      </c>
      <c r="AF18" s="50"/>
      <c r="AG18" s="50"/>
      <c r="AH18" s="50"/>
      <c r="AI18" s="50"/>
      <c r="AJ18" s="50"/>
      <c r="AK18" s="50"/>
      <c r="AL18" s="50"/>
      <c r="AM18" s="50"/>
      <c r="AN18" s="50"/>
      <c r="AO18" s="50"/>
      <c r="AP18" s="50"/>
      <c r="AS18" s="41" t="s">
        <v>121</v>
      </c>
      <c r="AT18" s="50">
        <v>45184</v>
      </c>
      <c r="CK18" s="31"/>
    </row>
    <row r="19" spans="1:89" x14ac:dyDescent="0.2">
      <c r="A19" s="41" t="s">
        <v>122</v>
      </c>
      <c r="B19" s="49"/>
      <c r="C19" s="49"/>
      <c r="D19" s="49"/>
      <c r="E19" s="49"/>
      <c r="F19" s="49"/>
      <c r="G19" s="49"/>
      <c r="H19" s="49"/>
      <c r="I19" s="49"/>
      <c r="J19" s="49"/>
      <c r="K19" s="49"/>
      <c r="L19" s="49"/>
      <c r="O19" s="41" t="s">
        <v>122</v>
      </c>
      <c r="P19" s="49"/>
      <c r="Q19" s="49"/>
      <c r="R19" s="49"/>
      <c r="S19" s="49"/>
      <c r="T19" s="49"/>
      <c r="U19" s="49"/>
      <c r="V19" s="49"/>
      <c r="W19" s="49"/>
      <c r="X19" s="49"/>
      <c r="Y19" s="49"/>
      <c r="Z19" s="49"/>
      <c r="AA19" s="49"/>
      <c r="AD19" s="41" t="s">
        <v>122</v>
      </c>
      <c r="AE19" s="49"/>
      <c r="AF19" s="49"/>
      <c r="AG19" s="49"/>
      <c r="AH19" s="49"/>
      <c r="AI19" s="49"/>
      <c r="AJ19" s="49"/>
      <c r="AK19" s="49"/>
      <c r="AL19" s="49"/>
      <c r="AM19" s="49"/>
      <c r="AN19" s="49"/>
      <c r="AO19" s="49"/>
      <c r="AP19" s="49"/>
      <c r="AS19" s="41" t="s">
        <v>122</v>
      </c>
      <c r="AT19" s="49"/>
    </row>
    <row r="20" spans="1:89" x14ac:dyDescent="0.2">
      <c r="A20" s="41" t="s">
        <v>123</v>
      </c>
      <c r="B20" s="49" t="s">
        <v>132</v>
      </c>
      <c r="C20" s="49"/>
      <c r="D20" s="49"/>
      <c r="E20" s="49"/>
      <c r="F20" s="49"/>
      <c r="G20" s="49"/>
      <c r="H20" s="49"/>
      <c r="I20" s="49"/>
      <c r="J20" s="49"/>
      <c r="K20" s="49"/>
      <c r="L20" s="49"/>
      <c r="O20" s="41" t="s">
        <v>123</v>
      </c>
      <c r="P20" s="49" t="s">
        <v>132</v>
      </c>
      <c r="Q20" s="49"/>
      <c r="R20" s="49"/>
      <c r="S20" s="49"/>
      <c r="T20" s="49"/>
      <c r="U20" s="49"/>
      <c r="V20" s="49"/>
      <c r="W20" s="49"/>
      <c r="X20" s="49"/>
      <c r="Y20" s="49"/>
      <c r="Z20" s="49"/>
      <c r="AA20" s="49"/>
      <c r="AD20" s="41" t="s">
        <v>123</v>
      </c>
      <c r="AE20" s="49" t="s">
        <v>132</v>
      </c>
      <c r="AF20" s="49"/>
      <c r="AG20" s="49"/>
      <c r="AH20" s="49"/>
      <c r="AI20" s="49"/>
      <c r="AJ20" s="49"/>
      <c r="AK20" s="49"/>
      <c r="AL20" s="49"/>
      <c r="AM20" s="49"/>
      <c r="AN20" s="49"/>
      <c r="AO20" s="49"/>
      <c r="AP20" s="49"/>
      <c r="AS20" s="41" t="s">
        <v>123</v>
      </c>
      <c r="AT20" s="49" t="s">
        <v>132</v>
      </c>
    </row>
    <row r="21" spans="1:89" x14ac:dyDescent="0.2">
      <c r="A21" s="41" t="s">
        <v>546</v>
      </c>
      <c r="B21" s="49" t="s">
        <v>46</v>
      </c>
      <c r="C21" s="49"/>
      <c r="D21" s="49"/>
      <c r="E21" s="49"/>
      <c r="F21" s="49"/>
      <c r="G21" s="49"/>
      <c r="H21" s="49"/>
      <c r="I21" s="49"/>
      <c r="J21" s="49"/>
      <c r="K21" s="49"/>
      <c r="L21" s="49"/>
      <c r="O21" s="41" t="s">
        <v>546</v>
      </c>
      <c r="P21" s="49" t="s">
        <v>46</v>
      </c>
      <c r="Q21" s="49"/>
      <c r="R21" s="49"/>
      <c r="S21" s="49"/>
      <c r="T21" s="49"/>
      <c r="U21" s="49"/>
      <c r="V21" s="49"/>
      <c r="W21" s="49"/>
      <c r="X21" s="49"/>
      <c r="Y21" s="49"/>
      <c r="Z21" s="49"/>
      <c r="AA21" s="49"/>
      <c r="AD21" s="41" t="s">
        <v>546</v>
      </c>
      <c r="AE21" s="49" t="s">
        <v>46</v>
      </c>
      <c r="AF21" s="49"/>
      <c r="AG21" s="49"/>
      <c r="AH21" s="49"/>
      <c r="AI21" s="49"/>
      <c r="AJ21" s="49"/>
      <c r="AK21" s="49"/>
      <c r="AL21" s="49"/>
      <c r="AM21" s="49"/>
      <c r="AN21" s="49"/>
      <c r="AO21" s="49"/>
      <c r="AP21" s="49"/>
      <c r="AS21" s="41" t="s">
        <v>546</v>
      </c>
      <c r="AT21" s="49" t="s">
        <v>46</v>
      </c>
    </row>
    <row r="23" spans="1:89" x14ac:dyDescent="0.2">
      <c r="A23" s="23" t="str">
        <f>HYPERLINK("#'Factor List'!A1", "Back to Factor List")</f>
        <v>Back to Factor List</v>
      </c>
      <c r="B23" s="23" t="str">
        <f>HYPERLINK("#'Assumptions'!A1", "Assumptions")</f>
        <v>Assumptions</v>
      </c>
    </row>
    <row r="26" spans="1:89" s="55" customFormat="1" x14ac:dyDescent="0.2">
      <c r="A26" s="56">
        <v>20</v>
      </c>
      <c r="B26" s="57">
        <v>8.9999999999999998E-4</v>
      </c>
      <c r="C26" s="57">
        <v>1.8E-3</v>
      </c>
      <c r="D26" s="57">
        <v>2.8E-3</v>
      </c>
      <c r="E26" s="57">
        <v>3.7000000000000002E-3</v>
      </c>
      <c r="F26" s="57">
        <v>4.5999999999999999E-3</v>
      </c>
      <c r="G26" s="57">
        <v>5.4999999999999997E-3</v>
      </c>
      <c r="H26" s="57">
        <v>6.4000000000000003E-3</v>
      </c>
      <c r="I26" s="57">
        <v>7.3000000000000001E-3</v>
      </c>
      <c r="J26" s="57">
        <v>8.3000000000000001E-3</v>
      </c>
      <c r="K26" s="57">
        <v>9.1999999999999998E-3</v>
      </c>
      <c r="L26" s="57">
        <v>1.01E-2</v>
      </c>
      <c r="O26" s="56">
        <v>20</v>
      </c>
      <c r="P26" s="57">
        <v>1.0999999999999999E-2</v>
      </c>
      <c r="Q26" s="57">
        <v>1.18E-2</v>
      </c>
      <c r="R26" s="57">
        <v>1.2699999999999999E-2</v>
      </c>
      <c r="S26" s="57">
        <v>1.35E-2</v>
      </c>
      <c r="T26" s="57">
        <v>1.43E-2</v>
      </c>
      <c r="U26" s="57">
        <v>1.52E-2</v>
      </c>
      <c r="V26" s="57">
        <v>1.6E-2</v>
      </c>
      <c r="W26" s="57">
        <v>1.6799999999999999E-2</v>
      </c>
      <c r="X26" s="57">
        <v>1.77E-2</v>
      </c>
      <c r="Y26" s="57">
        <v>1.8499999999999999E-2</v>
      </c>
      <c r="Z26" s="57">
        <v>1.9300000000000001E-2</v>
      </c>
      <c r="AA26" s="57">
        <v>2.0199999999999999E-2</v>
      </c>
      <c r="AD26" s="56">
        <v>20</v>
      </c>
      <c r="AE26" s="57">
        <v>2.1000000000000001E-2</v>
      </c>
      <c r="AF26" s="57">
        <v>2.18E-2</v>
      </c>
      <c r="AG26" s="57">
        <v>2.2700000000000001E-2</v>
      </c>
      <c r="AH26" s="57">
        <v>2.35E-2</v>
      </c>
      <c r="AI26" s="57">
        <v>2.4299999999999999E-2</v>
      </c>
      <c r="AJ26" s="57">
        <v>2.52E-2</v>
      </c>
      <c r="AK26" s="57">
        <v>2.5999999999999999E-2</v>
      </c>
      <c r="AL26" s="57">
        <v>2.6800000000000001E-2</v>
      </c>
      <c r="AM26" s="57">
        <v>2.7699999999999999E-2</v>
      </c>
      <c r="AN26" s="57">
        <v>2.8500000000000001E-2</v>
      </c>
      <c r="AO26" s="57">
        <v>2.93E-2</v>
      </c>
      <c r="AP26" s="57">
        <v>3.0200000000000001E-2</v>
      </c>
      <c r="AS26" s="56">
        <v>20</v>
      </c>
      <c r="AT26" s="57">
        <v>3.1E-2</v>
      </c>
    </row>
    <row r="27" spans="1:89" x14ac:dyDescent="0.2">
      <c r="A27" s="44">
        <v>21</v>
      </c>
      <c r="B27" s="47">
        <v>8.9999999999999998E-4</v>
      </c>
      <c r="C27" s="47">
        <v>1.8E-3</v>
      </c>
      <c r="D27" s="47">
        <v>2.8E-3</v>
      </c>
      <c r="E27" s="47">
        <v>3.7000000000000002E-3</v>
      </c>
      <c r="F27" s="47">
        <v>4.5999999999999999E-3</v>
      </c>
      <c r="G27" s="47">
        <v>5.4999999999999997E-3</v>
      </c>
      <c r="H27" s="47">
        <v>6.4000000000000003E-3</v>
      </c>
      <c r="I27" s="47">
        <v>7.3000000000000001E-3</v>
      </c>
      <c r="J27" s="47">
        <v>8.3000000000000001E-3</v>
      </c>
      <c r="K27" s="47">
        <v>9.1999999999999998E-3</v>
      </c>
      <c r="L27" s="47">
        <v>1.01E-2</v>
      </c>
      <c r="O27" s="44">
        <v>21</v>
      </c>
      <c r="P27" s="47">
        <v>1.0999999999999999E-2</v>
      </c>
      <c r="Q27" s="47">
        <v>1.18E-2</v>
      </c>
      <c r="R27" s="47">
        <v>1.2699999999999999E-2</v>
      </c>
      <c r="S27" s="47">
        <v>1.35E-2</v>
      </c>
      <c r="T27" s="47">
        <v>1.43E-2</v>
      </c>
      <c r="U27" s="47">
        <v>1.52E-2</v>
      </c>
      <c r="V27" s="47">
        <v>1.6E-2</v>
      </c>
      <c r="W27" s="47">
        <v>1.6799999999999999E-2</v>
      </c>
      <c r="X27" s="47">
        <v>1.77E-2</v>
      </c>
      <c r="Y27" s="47">
        <v>1.8499999999999999E-2</v>
      </c>
      <c r="Z27" s="47">
        <v>1.9300000000000001E-2</v>
      </c>
      <c r="AA27" s="47">
        <v>2.0199999999999999E-2</v>
      </c>
      <c r="AD27" s="44">
        <v>21</v>
      </c>
      <c r="AE27" s="47">
        <v>2.1000000000000001E-2</v>
      </c>
      <c r="AF27" s="47">
        <v>2.18E-2</v>
      </c>
      <c r="AG27" s="47">
        <v>2.2700000000000001E-2</v>
      </c>
      <c r="AH27" s="47">
        <v>2.35E-2</v>
      </c>
      <c r="AI27" s="47">
        <v>2.4299999999999999E-2</v>
      </c>
      <c r="AJ27" s="47">
        <v>2.52E-2</v>
      </c>
      <c r="AK27" s="47">
        <v>2.5999999999999999E-2</v>
      </c>
      <c r="AL27" s="47">
        <v>2.6800000000000001E-2</v>
      </c>
      <c r="AM27" s="47">
        <v>2.7699999999999999E-2</v>
      </c>
      <c r="AN27" s="47">
        <v>2.8500000000000001E-2</v>
      </c>
      <c r="AO27" s="47">
        <v>2.93E-2</v>
      </c>
      <c r="AP27" s="47">
        <v>3.0200000000000001E-2</v>
      </c>
      <c r="AS27" s="44">
        <v>21</v>
      </c>
      <c r="AT27" s="47">
        <v>3.1E-2</v>
      </c>
    </row>
    <row r="28" spans="1:89" x14ac:dyDescent="0.2">
      <c r="A28" s="44">
        <v>22</v>
      </c>
      <c r="B28" s="47">
        <v>8.9999999999999998E-4</v>
      </c>
      <c r="C28" s="47">
        <v>1.8E-3</v>
      </c>
      <c r="D28" s="47">
        <v>2.8E-3</v>
      </c>
      <c r="E28" s="47">
        <v>3.7000000000000002E-3</v>
      </c>
      <c r="F28" s="47">
        <v>4.5999999999999999E-3</v>
      </c>
      <c r="G28" s="47">
        <v>5.4999999999999997E-3</v>
      </c>
      <c r="H28" s="47">
        <v>6.4000000000000003E-3</v>
      </c>
      <c r="I28" s="47">
        <v>7.3000000000000001E-3</v>
      </c>
      <c r="J28" s="47">
        <v>8.3000000000000001E-3</v>
      </c>
      <c r="K28" s="47">
        <v>9.1999999999999998E-3</v>
      </c>
      <c r="L28" s="47">
        <v>1.01E-2</v>
      </c>
      <c r="O28" s="44">
        <v>22</v>
      </c>
      <c r="P28" s="47">
        <v>1.0999999999999999E-2</v>
      </c>
      <c r="Q28" s="47">
        <v>1.18E-2</v>
      </c>
      <c r="R28" s="47">
        <v>1.2699999999999999E-2</v>
      </c>
      <c r="S28" s="47">
        <v>1.35E-2</v>
      </c>
      <c r="T28" s="47">
        <v>1.43E-2</v>
      </c>
      <c r="U28" s="47">
        <v>1.52E-2</v>
      </c>
      <c r="V28" s="47">
        <v>1.6E-2</v>
      </c>
      <c r="W28" s="47">
        <v>1.6799999999999999E-2</v>
      </c>
      <c r="X28" s="47">
        <v>1.77E-2</v>
      </c>
      <c r="Y28" s="47">
        <v>1.8499999999999999E-2</v>
      </c>
      <c r="Z28" s="47">
        <v>1.9300000000000001E-2</v>
      </c>
      <c r="AA28" s="47">
        <v>2.0199999999999999E-2</v>
      </c>
      <c r="AD28" s="44">
        <v>22</v>
      </c>
      <c r="AE28" s="47">
        <v>2.1000000000000001E-2</v>
      </c>
      <c r="AF28" s="47">
        <v>2.1899999999999999E-2</v>
      </c>
      <c r="AG28" s="47">
        <v>2.2800000000000001E-2</v>
      </c>
      <c r="AH28" s="47">
        <v>2.3800000000000002E-2</v>
      </c>
      <c r="AI28" s="47">
        <v>2.47E-2</v>
      </c>
      <c r="AJ28" s="47">
        <v>2.5600000000000001E-2</v>
      </c>
      <c r="AK28" s="47">
        <v>2.6499999999999999E-2</v>
      </c>
      <c r="AL28" s="47">
        <v>2.7400000000000001E-2</v>
      </c>
      <c r="AM28" s="47">
        <v>2.8299999999999999E-2</v>
      </c>
      <c r="AN28" s="47">
        <v>2.93E-2</v>
      </c>
      <c r="AO28" s="47">
        <v>3.0200000000000001E-2</v>
      </c>
      <c r="AP28" s="47">
        <v>3.1099999999999999E-2</v>
      </c>
      <c r="AS28" s="44">
        <v>22</v>
      </c>
      <c r="AT28" s="47">
        <v>3.2000000000000001E-2</v>
      </c>
    </row>
    <row r="29" spans="1:89" x14ac:dyDescent="0.2">
      <c r="A29" s="44">
        <v>23</v>
      </c>
      <c r="B29" s="47">
        <v>8.9999999999999998E-4</v>
      </c>
      <c r="C29" s="47">
        <v>1.8E-3</v>
      </c>
      <c r="D29" s="47">
        <v>2.8E-3</v>
      </c>
      <c r="E29" s="47">
        <v>3.7000000000000002E-3</v>
      </c>
      <c r="F29" s="47">
        <v>4.5999999999999999E-3</v>
      </c>
      <c r="G29" s="47">
        <v>5.4999999999999997E-3</v>
      </c>
      <c r="H29" s="47">
        <v>6.4000000000000003E-3</v>
      </c>
      <c r="I29" s="47">
        <v>7.3000000000000001E-3</v>
      </c>
      <c r="J29" s="47">
        <v>8.3000000000000001E-3</v>
      </c>
      <c r="K29" s="47">
        <v>9.1999999999999998E-3</v>
      </c>
      <c r="L29" s="47">
        <v>1.01E-2</v>
      </c>
      <c r="O29" s="44">
        <v>23</v>
      </c>
      <c r="P29" s="47">
        <v>1.0999999999999999E-2</v>
      </c>
      <c r="Q29" s="47">
        <v>1.1900000000000001E-2</v>
      </c>
      <c r="R29" s="47">
        <v>1.2800000000000001E-2</v>
      </c>
      <c r="S29" s="47">
        <v>1.38E-2</v>
      </c>
      <c r="T29" s="47">
        <v>1.47E-2</v>
      </c>
      <c r="U29" s="47">
        <v>1.5599999999999999E-2</v>
      </c>
      <c r="V29" s="47">
        <v>1.6500000000000001E-2</v>
      </c>
      <c r="W29" s="47">
        <v>1.7399999999999999E-2</v>
      </c>
      <c r="X29" s="47">
        <v>1.83E-2</v>
      </c>
      <c r="Y29" s="47">
        <v>1.9300000000000001E-2</v>
      </c>
      <c r="Z29" s="47">
        <v>2.0199999999999999E-2</v>
      </c>
      <c r="AA29" s="47">
        <v>2.1100000000000001E-2</v>
      </c>
      <c r="AD29" s="44">
        <v>23</v>
      </c>
      <c r="AE29" s="47">
        <v>2.1999999999999999E-2</v>
      </c>
      <c r="AF29" s="47">
        <v>2.2800000000000001E-2</v>
      </c>
      <c r="AG29" s="47">
        <v>2.3699999999999999E-2</v>
      </c>
      <c r="AH29" s="47">
        <v>2.4500000000000001E-2</v>
      </c>
      <c r="AI29" s="47">
        <v>2.53E-2</v>
      </c>
      <c r="AJ29" s="47">
        <v>2.6200000000000001E-2</v>
      </c>
      <c r="AK29" s="47">
        <v>2.7E-2</v>
      </c>
      <c r="AL29" s="47">
        <v>2.7799999999999998E-2</v>
      </c>
      <c r="AM29" s="47">
        <v>2.87E-2</v>
      </c>
      <c r="AN29" s="47">
        <v>2.9499999999999998E-2</v>
      </c>
      <c r="AO29" s="47">
        <v>3.0300000000000001E-2</v>
      </c>
      <c r="AP29" s="47">
        <v>3.1199999999999999E-2</v>
      </c>
      <c r="AS29" s="44">
        <v>23</v>
      </c>
      <c r="AT29" s="47">
        <v>3.2000000000000001E-2</v>
      </c>
    </row>
    <row r="30" spans="1:89" x14ac:dyDescent="0.2">
      <c r="A30" s="44">
        <v>24</v>
      </c>
      <c r="B30" s="47">
        <v>8.9999999999999998E-4</v>
      </c>
      <c r="C30" s="47">
        <v>1.8E-3</v>
      </c>
      <c r="D30" s="47">
        <v>2.8E-3</v>
      </c>
      <c r="E30" s="47">
        <v>3.7000000000000002E-3</v>
      </c>
      <c r="F30" s="47">
        <v>4.5999999999999999E-3</v>
      </c>
      <c r="G30" s="47">
        <v>5.4999999999999997E-3</v>
      </c>
      <c r="H30" s="47">
        <v>6.4000000000000003E-3</v>
      </c>
      <c r="I30" s="47">
        <v>7.3000000000000001E-3</v>
      </c>
      <c r="J30" s="47">
        <v>8.3000000000000001E-3</v>
      </c>
      <c r="K30" s="47">
        <v>9.1999999999999998E-3</v>
      </c>
      <c r="L30" s="47">
        <v>1.01E-2</v>
      </c>
      <c r="O30" s="44">
        <v>24</v>
      </c>
      <c r="P30" s="47">
        <v>1.0999999999999999E-2</v>
      </c>
      <c r="Q30" s="47">
        <v>1.1900000000000001E-2</v>
      </c>
      <c r="R30" s="47">
        <v>1.2800000000000001E-2</v>
      </c>
      <c r="S30" s="47">
        <v>1.38E-2</v>
      </c>
      <c r="T30" s="47">
        <v>1.47E-2</v>
      </c>
      <c r="U30" s="47">
        <v>1.5599999999999999E-2</v>
      </c>
      <c r="V30" s="47">
        <v>1.6500000000000001E-2</v>
      </c>
      <c r="W30" s="47">
        <v>1.7399999999999999E-2</v>
      </c>
      <c r="X30" s="47">
        <v>1.83E-2</v>
      </c>
      <c r="Y30" s="47">
        <v>1.9300000000000001E-2</v>
      </c>
      <c r="Z30" s="47">
        <v>2.0199999999999999E-2</v>
      </c>
      <c r="AA30" s="47">
        <v>2.1100000000000001E-2</v>
      </c>
      <c r="AD30" s="44">
        <v>24</v>
      </c>
      <c r="AE30" s="47">
        <v>2.1999999999999999E-2</v>
      </c>
      <c r="AF30" s="47">
        <v>2.29E-2</v>
      </c>
      <c r="AG30" s="47">
        <v>2.3800000000000002E-2</v>
      </c>
      <c r="AH30" s="47">
        <v>2.4799999999999999E-2</v>
      </c>
      <c r="AI30" s="47">
        <v>2.5700000000000001E-2</v>
      </c>
      <c r="AJ30" s="47">
        <v>2.6599999999999999E-2</v>
      </c>
      <c r="AK30" s="47">
        <v>2.75E-2</v>
      </c>
      <c r="AL30" s="47">
        <v>2.8400000000000002E-2</v>
      </c>
      <c r="AM30" s="47">
        <v>2.93E-2</v>
      </c>
      <c r="AN30" s="47">
        <v>3.0300000000000001E-2</v>
      </c>
      <c r="AO30" s="47">
        <v>3.1199999999999999E-2</v>
      </c>
      <c r="AP30" s="47">
        <v>3.2099999999999997E-2</v>
      </c>
      <c r="AS30" s="44">
        <v>24</v>
      </c>
      <c r="AT30" s="47">
        <v>3.3000000000000002E-2</v>
      </c>
    </row>
    <row r="31" spans="1:89" x14ac:dyDescent="0.2">
      <c r="A31" s="44">
        <v>25</v>
      </c>
      <c r="B31" s="47">
        <v>8.9999999999999998E-4</v>
      </c>
      <c r="C31" s="47">
        <v>1.8E-3</v>
      </c>
      <c r="D31" s="47">
        <v>2.8E-3</v>
      </c>
      <c r="E31" s="47">
        <v>3.7000000000000002E-3</v>
      </c>
      <c r="F31" s="47">
        <v>4.5999999999999999E-3</v>
      </c>
      <c r="G31" s="47">
        <v>5.4999999999999997E-3</v>
      </c>
      <c r="H31" s="47">
        <v>6.4000000000000003E-3</v>
      </c>
      <c r="I31" s="47">
        <v>7.3000000000000001E-3</v>
      </c>
      <c r="J31" s="47">
        <v>8.3000000000000001E-3</v>
      </c>
      <c r="K31" s="47">
        <v>9.1999999999999998E-3</v>
      </c>
      <c r="L31" s="47">
        <v>1.01E-2</v>
      </c>
      <c r="O31" s="44">
        <v>25</v>
      </c>
      <c r="P31" s="47">
        <v>1.0999999999999999E-2</v>
      </c>
      <c r="Q31" s="47">
        <v>1.2E-2</v>
      </c>
      <c r="R31" s="47">
        <v>1.2999999999999999E-2</v>
      </c>
      <c r="S31" s="47">
        <v>1.4E-2</v>
      </c>
      <c r="T31" s="47">
        <v>1.4999999999999999E-2</v>
      </c>
      <c r="U31" s="47">
        <v>1.6E-2</v>
      </c>
      <c r="V31" s="47">
        <v>1.7000000000000001E-2</v>
      </c>
      <c r="W31" s="47">
        <v>1.7999999999999999E-2</v>
      </c>
      <c r="X31" s="47">
        <v>1.9E-2</v>
      </c>
      <c r="Y31" s="47">
        <v>0.02</v>
      </c>
      <c r="Z31" s="47">
        <v>2.1000000000000001E-2</v>
      </c>
      <c r="AA31" s="47">
        <v>2.1999999999999999E-2</v>
      </c>
      <c r="AD31" s="44">
        <v>25</v>
      </c>
      <c r="AE31" s="47">
        <v>2.3E-2</v>
      </c>
      <c r="AF31" s="47">
        <v>2.3900000000000001E-2</v>
      </c>
      <c r="AG31" s="47">
        <v>2.4799999999999999E-2</v>
      </c>
      <c r="AH31" s="47">
        <v>2.58E-2</v>
      </c>
      <c r="AI31" s="47">
        <v>2.6700000000000002E-2</v>
      </c>
      <c r="AJ31" s="47">
        <v>2.76E-2</v>
      </c>
      <c r="AK31" s="47">
        <v>2.8500000000000001E-2</v>
      </c>
      <c r="AL31" s="47">
        <v>2.9399999999999999E-2</v>
      </c>
      <c r="AM31" s="47">
        <v>3.0300000000000001E-2</v>
      </c>
      <c r="AN31" s="47">
        <v>3.1300000000000001E-2</v>
      </c>
      <c r="AO31" s="47">
        <v>3.2199999999999999E-2</v>
      </c>
      <c r="AP31" s="47">
        <v>3.3099999999999997E-2</v>
      </c>
      <c r="AS31" s="44">
        <v>25</v>
      </c>
      <c r="AT31" s="47">
        <v>3.4000000000000002E-2</v>
      </c>
    </row>
    <row r="32" spans="1:89" x14ac:dyDescent="0.2">
      <c r="A32" s="44">
        <v>26</v>
      </c>
      <c r="B32" s="47">
        <v>1E-3</v>
      </c>
      <c r="C32" s="47">
        <v>2E-3</v>
      </c>
      <c r="D32" s="47">
        <v>3.0000000000000001E-3</v>
      </c>
      <c r="E32" s="47">
        <v>4.0000000000000001E-3</v>
      </c>
      <c r="F32" s="47">
        <v>5.0000000000000001E-3</v>
      </c>
      <c r="G32" s="47">
        <v>6.0000000000000001E-3</v>
      </c>
      <c r="H32" s="47">
        <v>7.0000000000000001E-3</v>
      </c>
      <c r="I32" s="47">
        <v>8.0000000000000002E-3</v>
      </c>
      <c r="J32" s="47">
        <v>8.9999999999999993E-3</v>
      </c>
      <c r="K32" s="47">
        <v>0.01</v>
      </c>
      <c r="L32" s="47">
        <v>1.0999999999999999E-2</v>
      </c>
      <c r="O32" s="44">
        <v>26</v>
      </c>
      <c r="P32" s="47">
        <v>1.2E-2</v>
      </c>
      <c r="Q32" s="47">
        <v>1.29E-2</v>
      </c>
      <c r="R32" s="47">
        <v>1.38E-2</v>
      </c>
      <c r="S32" s="47">
        <v>1.4800000000000001E-2</v>
      </c>
      <c r="T32" s="47">
        <v>1.5699999999999999E-2</v>
      </c>
      <c r="U32" s="47">
        <v>1.66E-2</v>
      </c>
      <c r="V32" s="47">
        <v>1.7500000000000002E-2</v>
      </c>
      <c r="W32" s="47">
        <v>1.84E-2</v>
      </c>
      <c r="X32" s="47">
        <v>1.9300000000000001E-2</v>
      </c>
      <c r="Y32" s="47">
        <v>2.0299999999999999E-2</v>
      </c>
      <c r="Z32" s="47">
        <v>2.12E-2</v>
      </c>
      <c r="AA32" s="47">
        <v>2.2100000000000002E-2</v>
      </c>
      <c r="AD32" s="44">
        <v>26</v>
      </c>
      <c r="AE32" s="47">
        <v>2.3E-2</v>
      </c>
      <c r="AF32" s="47">
        <v>2.3900000000000001E-2</v>
      </c>
      <c r="AG32" s="47">
        <v>2.4799999999999999E-2</v>
      </c>
      <c r="AH32" s="47">
        <v>2.58E-2</v>
      </c>
      <c r="AI32" s="47">
        <v>2.6700000000000002E-2</v>
      </c>
      <c r="AJ32" s="47">
        <v>2.76E-2</v>
      </c>
      <c r="AK32" s="47">
        <v>2.8500000000000001E-2</v>
      </c>
      <c r="AL32" s="47">
        <v>2.9399999999999999E-2</v>
      </c>
      <c r="AM32" s="47">
        <v>3.0300000000000001E-2</v>
      </c>
      <c r="AN32" s="47">
        <v>3.1300000000000001E-2</v>
      </c>
      <c r="AO32" s="47">
        <v>3.2199999999999999E-2</v>
      </c>
      <c r="AP32" s="47">
        <v>3.3099999999999997E-2</v>
      </c>
      <c r="AS32" s="44">
        <v>26</v>
      </c>
      <c r="AT32" s="47">
        <v>3.4000000000000002E-2</v>
      </c>
    </row>
    <row r="33" spans="1:46" x14ac:dyDescent="0.2">
      <c r="A33" s="44">
        <v>27</v>
      </c>
      <c r="B33" s="47">
        <v>1E-3</v>
      </c>
      <c r="C33" s="47">
        <v>2E-3</v>
      </c>
      <c r="D33" s="47">
        <v>3.0000000000000001E-3</v>
      </c>
      <c r="E33" s="47">
        <v>4.0000000000000001E-3</v>
      </c>
      <c r="F33" s="47">
        <v>5.0000000000000001E-3</v>
      </c>
      <c r="G33" s="47">
        <v>6.0000000000000001E-3</v>
      </c>
      <c r="H33" s="47">
        <v>7.0000000000000001E-3</v>
      </c>
      <c r="I33" s="47">
        <v>8.0000000000000002E-3</v>
      </c>
      <c r="J33" s="47">
        <v>8.9999999999999993E-3</v>
      </c>
      <c r="K33" s="47">
        <v>0.01</v>
      </c>
      <c r="L33" s="47">
        <v>1.0999999999999999E-2</v>
      </c>
      <c r="O33" s="44">
        <v>27</v>
      </c>
      <c r="P33" s="47">
        <v>1.2E-2</v>
      </c>
      <c r="Q33" s="47">
        <v>1.29E-2</v>
      </c>
      <c r="R33" s="47">
        <v>1.38E-2</v>
      </c>
      <c r="S33" s="47">
        <v>1.4800000000000001E-2</v>
      </c>
      <c r="T33" s="47">
        <v>1.5699999999999999E-2</v>
      </c>
      <c r="U33" s="47">
        <v>1.66E-2</v>
      </c>
      <c r="V33" s="47">
        <v>1.7500000000000002E-2</v>
      </c>
      <c r="W33" s="47">
        <v>1.84E-2</v>
      </c>
      <c r="X33" s="47">
        <v>1.9300000000000001E-2</v>
      </c>
      <c r="Y33" s="47">
        <v>2.0299999999999999E-2</v>
      </c>
      <c r="Z33" s="47">
        <v>2.12E-2</v>
      </c>
      <c r="AA33" s="47">
        <v>2.2100000000000002E-2</v>
      </c>
      <c r="AD33" s="44">
        <v>27</v>
      </c>
      <c r="AE33" s="47">
        <v>2.3E-2</v>
      </c>
      <c r="AF33" s="47">
        <v>2.4E-2</v>
      </c>
      <c r="AG33" s="47">
        <v>2.5000000000000001E-2</v>
      </c>
      <c r="AH33" s="47">
        <v>2.5999999999999999E-2</v>
      </c>
      <c r="AI33" s="47">
        <v>2.7E-2</v>
      </c>
      <c r="AJ33" s="47">
        <v>2.8000000000000001E-2</v>
      </c>
      <c r="AK33" s="47">
        <v>2.9000000000000001E-2</v>
      </c>
      <c r="AL33" s="47">
        <v>0.03</v>
      </c>
      <c r="AM33" s="47">
        <v>3.1E-2</v>
      </c>
      <c r="AN33" s="47">
        <v>3.2000000000000001E-2</v>
      </c>
      <c r="AO33" s="47">
        <v>3.3000000000000002E-2</v>
      </c>
      <c r="AP33" s="47">
        <v>3.4000000000000002E-2</v>
      </c>
      <c r="AS33" s="44">
        <v>27</v>
      </c>
      <c r="AT33" s="47">
        <v>3.5000000000000003E-2</v>
      </c>
    </row>
    <row r="34" spans="1:46" x14ac:dyDescent="0.2">
      <c r="A34" s="44">
        <v>28</v>
      </c>
      <c r="B34" s="47">
        <v>1E-3</v>
      </c>
      <c r="C34" s="47">
        <v>2E-3</v>
      </c>
      <c r="D34" s="47">
        <v>3.0000000000000001E-3</v>
      </c>
      <c r="E34" s="47">
        <v>4.0000000000000001E-3</v>
      </c>
      <c r="F34" s="47">
        <v>5.0000000000000001E-3</v>
      </c>
      <c r="G34" s="47">
        <v>6.0000000000000001E-3</v>
      </c>
      <c r="H34" s="47">
        <v>7.0000000000000001E-3</v>
      </c>
      <c r="I34" s="47">
        <v>8.0000000000000002E-3</v>
      </c>
      <c r="J34" s="47">
        <v>8.9999999999999993E-3</v>
      </c>
      <c r="K34" s="47">
        <v>0.01</v>
      </c>
      <c r="L34" s="47">
        <v>1.0999999999999999E-2</v>
      </c>
      <c r="O34" s="44">
        <v>28</v>
      </c>
      <c r="P34" s="47">
        <v>1.2E-2</v>
      </c>
      <c r="Q34" s="47">
        <v>1.2999999999999999E-2</v>
      </c>
      <c r="R34" s="47">
        <v>1.4E-2</v>
      </c>
      <c r="S34" s="47">
        <v>1.4999999999999999E-2</v>
      </c>
      <c r="T34" s="47">
        <v>1.6E-2</v>
      </c>
      <c r="U34" s="47">
        <v>1.7000000000000001E-2</v>
      </c>
      <c r="V34" s="47">
        <v>1.7999999999999999E-2</v>
      </c>
      <c r="W34" s="47">
        <v>1.9E-2</v>
      </c>
      <c r="X34" s="47">
        <v>0.02</v>
      </c>
      <c r="Y34" s="47">
        <v>2.1000000000000001E-2</v>
      </c>
      <c r="Z34" s="47">
        <v>2.1999999999999999E-2</v>
      </c>
      <c r="AA34" s="47">
        <v>2.3E-2</v>
      </c>
      <c r="AD34" s="44">
        <v>28</v>
      </c>
      <c r="AE34" s="47">
        <v>2.4E-2</v>
      </c>
      <c r="AF34" s="47">
        <v>2.4899999999999999E-2</v>
      </c>
      <c r="AG34" s="47">
        <v>2.58E-2</v>
      </c>
      <c r="AH34" s="47">
        <v>2.6800000000000001E-2</v>
      </c>
      <c r="AI34" s="47">
        <v>2.7699999999999999E-2</v>
      </c>
      <c r="AJ34" s="47">
        <v>2.86E-2</v>
      </c>
      <c r="AK34" s="47">
        <v>2.9499999999999998E-2</v>
      </c>
      <c r="AL34" s="47">
        <v>3.04E-2</v>
      </c>
      <c r="AM34" s="47">
        <v>3.1300000000000001E-2</v>
      </c>
      <c r="AN34" s="47">
        <v>3.2300000000000002E-2</v>
      </c>
      <c r="AO34" s="47">
        <v>3.32E-2</v>
      </c>
      <c r="AP34" s="47">
        <v>3.4099999999999998E-2</v>
      </c>
      <c r="AS34" s="44">
        <v>28</v>
      </c>
      <c r="AT34" s="47">
        <v>3.5000000000000003E-2</v>
      </c>
    </row>
    <row r="35" spans="1:46" x14ac:dyDescent="0.2">
      <c r="A35" s="44">
        <v>29</v>
      </c>
      <c r="B35" s="47">
        <v>1E-3</v>
      </c>
      <c r="C35" s="47">
        <v>2E-3</v>
      </c>
      <c r="D35" s="47">
        <v>3.0000000000000001E-3</v>
      </c>
      <c r="E35" s="47">
        <v>4.0000000000000001E-3</v>
      </c>
      <c r="F35" s="47">
        <v>5.0000000000000001E-3</v>
      </c>
      <c r="G35" s="47">
        <v>6.0000000000000001E-3</v>
      </c>
      <c r="H35" s="47">
        <v>7.0000000000000001E-3</v>
      </c>
      <c r="I35" s="47">
        <v>8.0000000000000002E-3</v>
      </c>
      <c r="J35" s="47">
        <v>8.9999999999999993E-3</v>
      </c>
      <c r="K35" s="47">
        <v>0.01</v>
      </c>
      <c r="L35" s="47">
        <v>1.0999999999999999E-2</v>
      </c>
      <c r="O35" s="44">
        <v>29</v>
      </c>
      <c r="P35" s="47">
        <v>1.2E-2</v>
      </c>
      <c r="Q35" s="47">
        <v>1.2999999999999999E-2</v>
      </c>
      <c r="R35" s="47">
        <v>1.4E-2</v>
      </c>
      <c r="S35" s="47">
        <v>1.4999999999999999E-2</v>
      </c>
      <c r="T35" s="47">
        <v>1.6E-2</v>
      </c>
      <c r="U35" s="47">
        <v>1.7000000000000001E-2</v>
      </c>
      <c r="V35" s="47">
        <v>1.7999999999999999E-2</v>
      </c>
      <c r="W35" s="47">
        <v>1.9E-2</v>
      </c>
      <c r="X35" s="47">
        <v>0.02</v>
      </c>
      <c r="Y35" s="47">
        <v>2.1000000000000001E-2</v>
      </c>
      <c r="Z35" s="47">
        <v>2.1999999999999999E-2</v>
      </c>
      <c r="AA35" s="47">
        <v>2.3E-2</v>
      </c>
      <c r="AD35" s="44">
        <v>29</v>
      </c>
      <c r="AE35" s="47">
        <v>2.4E-2</v>
      </c>
      <c r="AF35" s="47">
        <v>2.5000000000000001E-2</v>
      </c>
      <c r="AG35" s="47">
        <v>2.5999999999999999E-2</v>
      </c>
      <c r="AH35" s="47">
        <v>2.7E-2</v>
      </c>
      <c r="AI35" s="47">
        <v>2.8000000000000001E-2</v>
      </c>
      <c r="AJ35" s="47">
        <v>2.9000000000000001E-2</v>
      </c>
      <c r="AK35" s="47">
        <v>0.03</v>
      </c>
      <c r="AL35" s="47">
        <v>3.1E-2</v>
      </c>
      <c r="AM35" s="47">
        <v>3.2000000000000001E-2</v>
      </c>
      <c r="AN35" s="47">
        <v>3.3000000000000002E-2</v>
      </c>
      <c r="AO35" s="47">
        <v>3.4000000000000002E-2</v>
      </c>
      <c r="AP35" s="47">
        <v>3.5000000000000003E-2</v>
      </c>
      <c r="AS35" s="44">
        <v>29</v>
      </c>
      <c r="AT35" s="47">
        <v>3.5999999999999997E-2</v>
      </c>
    </row>
    <row r="36" spans="1:46" x14ac:dyDescent="0.2">
      <c r="A36" s="44">
        <v>30</v>
      </c>
      <c r="B36" s="47">
        <v>1E-3</v>
      </c>
      <c r="C36" s="47">
        <v>2E-3</v>
      </c>
      <c r="D36" s="47">
        <v>3.0000000000000001E-3</v>
      </c>
      <c r="E36" s="47">
        <v>4.0000000000000001E-3</v>
      </c>
      <c r="F36" s="47">
        <v>5.0000000000000001E-3</v>
      </c>
      <c r="G36" s="47">
        <v>6.0000000000000001E-3</v>
      </c>
      <c r="H36" s="47">
        <v>7.0000000000000001E-3</v>
      </c>
      <c r="I36" s="47">
        <v>8.0000000000000002E-3</v>
      </c>
      <c r="J36" s="47">
        <v>8.9999999999999993E-3</v>
      </c>
      <c r="K36" s="47">
        <v>0.01</v>
      </c>
      <c r="L36" s="47">
        <v>1.0999999999999999E-2</v>
      </c>
      <c r="O36" s="44">
        <v>30</v>
      </c>
      <c r="P36" s="47">
        <v>1.2E-2</v>
      </c>
      <c r="Q36" s="47">
        <v>1.3100000000000001E-2</v>
      </c>
      <c r="R36" s="47">
        <v>1.4200000000000001E-2</v>
      </c>
      <c r="S36" s="47">
        <v>1.5299999999999999E-2</v>
      </c>
      <c r="T36" s="47">
        <v>1.6299999999999999E-2</v>
      </c>
      <c r="U36" s="47">
        <v>1.7399999999999999E-2</v>
      </c>
      <c r="V36" s="47">
        <v>1.8499999999999999E-2</v>
      </c>
      <c r="W36" s="47">
        <v>1.9599999999999999E-2</v>
      </c>
      <c r="X36" s="47">
        <v>2.07E-2</v>
      </c>
      <c r="Y36" s="47">
        <v>2.18E-2</v>
      </c>
      <c r="Z36" s="47">
        <v>2.2800000000000001E-2</v>
      </c>
      <c r="AA36" s="47">
        <v>2.3900000000000001E-2</v>
      </c>
      <c r="AD36" s="44">
        <v>30</v>
      </c>
      <c r="AE36" s="47">
        <v>2.5000000000000001E-2</v>
      </c>
      <c r="AF36" s="47">
        <v>2.5899999999999999E-2</v>
      </c>
      <c r="AG36" s="47">
        <v>2.6800000000000001E-2</v>
      </c>
      <c r="AH36" s="47">
        <v>2.7799999999999998E-2</v>
      </c>
      <c r="AI36" s="47">
        <v>2.87E-2</v>
      </c>
      <c r="AJ36" s="47">
        <v>2.9600000000000001E-2</v>
      </c>
      <c r="AK36" s="47">
        <v>3.0499999999999999E-2</v>
      </c>
      <c r="AL36" s="47">
        <v>3.1399999999999997E-2</v>
      </c>
      <c r="AM36" s="47">
        <v>3.2300000000000002E-2</v>
      </c>
      <c r="AN36" s="47">
        <v>3.3300000000000003E-2</v>
      </c>
      <c r="AO36" s="47">
        <v>3.4200000000000001E-2</v>
      </c>
      <c r="AP36" s="47">
        <v>3.5099999999999999E-2</v>
      </c>
      <c r="AS36" s="44">
        <v>30</v>
      </c>
      <c r="AT36" s="47">
        <v>3.5999999999999997E-2</v>
      </c>
    </row>
    <row r="37" spans="1:46" x14ac:dyDescent="0.2">
      <c r="A37" s="44">
        <v>31</v>
      </c>
      <c r="B37" s="47">
        <v>1.1000000000000001E-3</v>
      </c>
      <c r="C37" s="47">
        <v>2.2000000000000001E-3</v>
      </c>
      <c r="D37" s="47">
        <v>3.3E-3</v>
      </c>
      <c r="E37" s="47">
        <v>4.3E-3</v>
      </c>
      <c r="F37" s="47">
        <v>5.4000000000000003E-3</v>
      </c>
      <c r="G37" s="47">
        <v>6.4999999999999997E-3</v>
      </c>
      <c r="H37" s="47">
        <v>7.6E-3</v>
      </c>
      <c r="I37" s="47">
        <v>8.6999999999999994E-3</v>
      </c>
      <c r="J37" s="47">
        <v>9.7999999999999997E-3</v>
      </c>
      <c r="K37" s="47">
        <v>1.0800000000000001E-2</v>
      </c>
      <c r="L37" s="47">
        <v>1.1900000000000001E-2</v>
      </c>
      <c r="O37" s="44">
        <v>31</v>
      </c>
      <c r="P37" s="47">
        <v>1.2999999999999999E-2</v>
      </c>
      <c r="Q37" s="47">
        <v>1.4E-2</v>
      </c>
      <c r="R37" s="47">
        <v>1.4999999999999999E-2</v>
      </c>
      <c r="S37" s="47">
        <v>1.6E-2</v>
      </c>
      <c r="T37" s="47">
        <v>1.7000000000000001E-2</v>
      </c>
      <c r="U37" s="47">
        <v>1.7999999999999999E-2</v>
      </c>
      <c r="V37" s="47">
        <v>1.9E-2</v>
      </c>
      <c r="W37" s="47">
        <v>0.02</v>
      </c>
      <c r="X37" s="47">
        <v>2.1000000000000001E-2</v>
      </c>
      <c r="Y37" s="47">
        <v>2.1999999999999999E-2</v>
      </c>
      <c r="Z37" s="47">
        <v>2.3E-2</v>
      </c>
      <c r="AA37" s="47">
        <v>2.4E-2</v>
      </c>
      <c r="AD37" s="44">
        <v>31</v>
      </c>
      <c r="AE37" s="47">
        <v>2.5000000000000001E-2</v>
      </c>
      <c r="AF37" s="47">
        <v>2.5999999999999999E-2</v>
      </c>
      <c r="AG37" s="47">
        <v>2.7E-2</v>
      </c>
      <c r="AH37" s="47">
        <v>2.8000000000000001E-2</v>
      </c>
      <c r="AI37" s="47">
        <v>2.9000000000000001E-2</v>
      </c>
      <c r="AJ37" s="47">
        <v>0.03</v>
      </c>
      <c r="AK37" s="47">
        <v>3.1E-2</v>
      </c>
      <c r="AL37" s="47">
        <v>3.2000000000000001E-2</v>
      </c>
      <c r="AM37" s="47">
        <v>3.3000000000000002E-2</v>
      </c>
      <c r="AN37" s="47">
        <v>3.4000000000000002E-2</v>
      </c>
      <c r="AO37" s="47">
        <v>3.5000000000000003E-2</v>
      </c>
      <c r="AP37" s="47">
        <v>3.5999999999999997E-2</v>
      </c>
      <c r="AS37" s="44">
        <v>31</v>
      </c>
      <c r="AT37" s="47">
        <v>3.6999999999999998E-2</v>
      </c>
    </row>
    <row r="38" spans="1:46" x14ac:dyDescent="0.2">
      <c r="A38" s="44">
        <v>32</v>
      </c>
      <c r="B38" s="47">
        <v>1.1000000000000001E-3</v>
      </c>
      <c r="C38" s="47">
        <v>2.2000000000000001E-3</v>
      </c>
      <c r="D38" s="47">
        <v>3.3E-3</v>
      </c>
      <c r="E38" s="47">
        <v>4.3E-3</v>
      </c>
      <c r="F38" s="47">
        <v>5.4000000000000003E-3</v>
      </c>
      <c r="G38" s="47">
        <v>6.4999999999999997E-3</v>
      </c>
      <c r="H38" s="47">
        <v>7.6E-3</v>
      </c>
      <c r="I38" s="47">
        <v>8.6999999999999994E-3</v>
      </c>
      <c r="J38" s="47">
        <v>9.7999999999999997E-3</v>
      </c>
      <c r="K38" s="47">
        <v>1.0800000000000001E-2</v>
      </c>
      <c r="L38" s="47">
        <v>1.1900000000000001E-2</v>
      </c>
      <c r="O38" s="44">
        <v>32</v>
      </c>
      <c r="P38" s="47">
        <v>1.2999999999999999E-2</v>
      </c>
      <c r="Q38" s="47">
        <v>1.4E-2</v>
      </c>
      <c r="R38" s="47">
        <v>1.4999999999999999E-2</v>
      </c>
      <c r="S38" s="47">
        <v>1.6E-2</v>
      </c>
      <c r="T38" s="47">
        <v>1.7000000000000001E-2</v>
      </c>
      <c r="U38" s="47">
        <v>1.7999999999999999E-2</v>
      </c>
      <c r="V38" s="47">
        <v>1.9E-2</v>
      </c>
      <c r="W38" s="47">
        <v>0.02</v>
      </c>
      <c r="X38" s="47">
        <v>2.1000000000000001E-2</v>
      </c>
      <c r="Y38" s="47">
        <v>2.1999999999999999E-2</v>
      </c>
      <c r="Z38" s="47">
        <v>2.3E-2</v>
      </c>
      <c r="AA38" s="47">
        <v>2.4E-2</v>
      </c>
      <c r="AD38" s="44">
        <v>32</v>
      </c>
      <c r="AE38" s="47">
        <v>2.5000000000000001E-2</v>
      </c>
      <c r="AF38" s="47">
        <v>2.6100000000000002E-2</v>
      </c>
      <c r="AG38" s="47">
        <v>2.7199999999999998E-2</v>
      </c>
      <c r="AH38" s="47">
        <v>2.8299999999999999E-2</v>
      </c>
      <c r="AI38" s="47">
        <v>2.93E-2</v>
      </c>
      <c r="AJ38" s="47">
        <v>3.04E-2</v>
      </c>
      <c r="AK38" s="47">
        <v>3.15E-2</v>
      </c>
      <c r="AL38" s="47">
        <v>3.2599999999999997E-2</v>
      </c>
      <c r="AM38" s="47">
        <v>3.3700000000000001E-2</v>
      </c>
      <c r="AN38" s="47">
        <v>3.4799999999999998E-2</v>
      </c>
      <c r="AO38" s="47">
        <v>3.5799999999999998E-2</v>
      </c>
      <c r="AP38" s="47">
        <v>3.6900000000000002E-2</v>
      </c>
      <c r="AS38" s="44">
        <v>32</v>
      </c>
      <c r="AT38" s="47">
        <v>3.7999999999999999E-2</v>
      </c>
    </row>
    <row r="39" spans="1:46" x14ac:dyDescent="0.2">
      <c r="A39" s="44">
        <v>33</v>
      </c>
      <c r="B39" s="47">
        <v>1.1000000000000001E-3</v>
      </c>
      <c r="C39" s="47">
        <v>2.2000000000000001E-3</v>
      </c>
      <c r="D39" s="47">
        <v>3.3E-3</v>
      </c>
      <c r="E39" s="47">
        <v>4.3E-3</v>
      </c>
      <c r="F39" s="47">
        <v>5.4000000000000003E-3</v>
      </c>
      <c r="G39" s="47">
        <v>6.4999999999999997E-3</v>
      </c>
      <c r="H39" s="47">
        <v>7.6E-3</v>
      </c>
      <c r="I39" s="47">
        <v>8.6999999999999994E-3</v>
      </c>
      <c r="J39" s="47">
        <v>9.7999999999999997E-3</v>
      </c>
      <c r="K39" s="47">
        <v>1.0800000000000001E-2</v>
      </c>
      <c r="L39" s="47">
        <v>1.1900000000000001E-2</v>
      </c>
      <c r="O39" s="44">
        <v>33</v>
      </c>
      <c r="P39" s="47">
        <v>1.2999999999999999E-2</v>
      </c>
      <c r="Q39" s="47">
        <v>1.41E-2</v>
      </c>
      <c r="R39" s="47">
        <v>1.52E-2</v>
      </c>
      <c r="S39" s="47">
        <v>1.6299999999999999E-2</v>
      </c>
      <c r="T39" s="47">
        <v>1.7299999999999999E-2</v>
      </c>
      <c r="U39" s="47">
        <v>1.84E-2</v>
      </c>
      <c r="V39" s="47">
        <v>1.95E-2</v>
      </c>
      <c r="W39" s="47">
        <v>2.06E-2</v>
      </c>
      <c r="X39" s="47">
        <v>2.1700000000000001E-2</v>
      </c>
      <c r="Y39" s="47">
        <v>2.2800000000000001E-2</v>
      </c>
      <c r="Z39" s="47">
        <v>2.3800000000000002E-2</v>
      </c>
      <c r="AA39" s="47">
        <v>2.4899999999999999E-2</v>
      </c>
      <c r="AD39" s="44">
        <v>33</v>
      </c>
      <c r="AE39" s="47">
        <v>2.5999999999999999E-2</v>
      </c>
      <c r="AF39" s="47">
        <v>2.7E-2</v>
      </c>
      <c r="AG39" s="47">
        <v>2.8000000000000001E-2</v>
      </c>
      <c r="AH39" s="47">
        <v>2.9000000000000001E-2</v>
      </c>
      <c r="AI39" s="47">
        <v>0.03</v>
      </c>
      <c r="AJ39" s="47">
        <v>3.1E-2</v>
      </c>
      <c r="AK39" s="47">
        <v>3.2000000000000001E-2</v>
      </c>
      <c r="AL39" s="47">
        <v>3.3000000000000002E-2</v>
      </c>
      <c r="AM39" s="47">
        <v>3.4000000000000002E-2</v>
      </c>
      <c r="AN39" s="47">
        <v>3.5000000000000003E-2</v>
      </c>
      <c r="AO39" s="47">
        <v>3.5999999999999997E-2</v>
      </c>
      <c r="AP39" s="47">
        <v>3.6999999999999998E-2</v>
      </c>
      <c r="AS39" s="44">
        <v>33</v>
      </c>
      <c r="AT39" s="47">
        <v>3.7999999999999999E-2</v>
      </c>
    </row>
    <row r="40" spans="1:46" x14ac:dyDescent="0.2">
      <c r="A40" s="44">
        <v>34</v>
      </c>
      <c r="B40" s="47">
        <v>1.1000000000000001E-3</v>
      </c>
      <c r="C40" s="47">
        <v>2.2000000000000001E-3</v>
      </c>
      <c r="D40" s="47">
        <v>3.3E-3</v>
      </c>
      <c r="E40" s="47">
        <v>4.3E-3</v>
      </c>
      <c r="F40" s="47">
        <v>5.4000000000000003E-3</v>
      </c>
      <c r="G40" s="47">
        <v>6.4999999999999997E-3</v>
      </c>
      <c r="H40" s="47">
        <v>7.6E-3</v>
      </c>
      <c r="I40" s="47">
        <v>8.6999999999999994E-3</v>
      </c>
      <c r="J40" s="47">
        <v>9.7999999999999997E-3</v>
      </c>
      <c r="K40" s="47">
        <v>1.0800000000000001E-2</v>
      </c>
      <c r="L40" s="47">
        <v>1.1900000000000001E-2</v>
      </c>
      <c r="O40" s="44">
        <v>34</v>
      </c>
      <c r="P40" s="47">
        <v>1.2999999999999999E-2</v>
      </c>
      <c r="Q40" s="47">
        <v>1.41E-2</v>
      </c>
      <c r="R40" s="47">
        <v>1.52E-2</v>
      </c>
      <c r="S40" s="47">
        <v>1.6299999999999999E-2</v>
      </c>
      <c r="T40" s="47">
        <v>1.7299999999999999E-2</v>
      </c>
      <c r="U40" s="47">
        <v>1.84E-2</v>
      </c>
      <c r="V40" s="47">
        <v>1.95E-2</v>
      </c>
      <c r="W40" s="47">
        <v>2.06E-2</v>
      </c>
      <c r="X40" s="47">
        <v>2.1700000000000001E-2</v>
      </c>
      <c r="Y40" s="47">
        <v>2.2800000000000001E-2</v>
      </c>
      <c r="Z40" s="47">
        <v>2.3800000000000002E-2</v>
      </c>
      <c r="AA40" s="47">
        <v>2.4899999999999999E-2</v>
      </c>
      <c r="AD40" s="44">
        <v>34</v>
      </c>
      <c r="AE40" s="47">
        <v>2.5999999999999999E-2</v>
      </c>
      <c r="AF40" s="47">
        <v>2.7099999999999999E-2</v>
      </c>
      <c r="AG40" s="47">
        <v>2.8199999999999999E-2</v>
      </c>
      <c r="AH40" s="47">
        <v>2.93E-2</v>
      </c>
      <c r="AI40" s="47">
        <v>3.0300000000000001E-2</v>
      </c>
      <c r="AJ40" s="47">
        <v>3.1399999999999997E-2</v>
      </c>
      <c r="AK40" s="47">
        <v>3.2500000000000001E-2</v>
      </c>
      <c r="AL40" s="47">
        <v>3.3599999999999998E-2</v>
      </c>
      <c r="AM40" s="47">
        <v>3.4700000000000002E-2</v>
      </c>
      <c r="AN40" s="47">
        <v>3.5799999999999998E-2</v>
      </c>
      <c r="AO40" s="47">
        <v>3.6799999999999999E-2</v>
      </c>
      <c r="AP40" s="47">
        <v>3.7900000000000003E-2</v>
      </c>
      <c r="AS40" s="44">
        <v>34</v>
      </c>
      <c r="AT40" s="47">
        <v>3.9E-2</v>
      </c>
    </row>
    <row r="41" spans="1:46" x14ac:dyDescent="0.2">
      <c r="A41" s="44">
        <v>35</v>
      </c>
      <c r="B41" s="47">
        <v>1.1000000000000001E-3</v>
      </c>
      <c r="C41" s="47">
        <v>2.2000000000000001E-3</v>
      </c>
      <c r="D41" s="47">
        <v>3.3E-3</v>
      </c>
      <c r="E41" s="47">
        <v>4.3E-3</v>
      </c>
      <c r="F41" s="47">
        <v>5.4000000000000003E-3</v>
      </c>
      <c r="G41" s="47">
        <v>6.4999999999999997E-3</v>
      </c>
      <c r="H41" s="47">
        <v>7.6E-3</v>
      </c>
      <c r="I41" s="47">
        <v>8.6999999999999994E-3</v>
      </c>
      <c r="J41" s="47">
        <v>9.7999999999999997E-3</v>
      </c>
      <c r="K41" s="47">
        <v>1.0800000000000001E-2</v>
      </c>
      <c r="L41" s="47">
        <v>1.1900000000000001E-2</v>
      </c>
      <c r="O41" s="44">
        <v>35</v>
      </c>
      <c r="P41" s="47">
        <v>1.2999999999999999E-2</v>
      </c>
      <c r="Q41" s="47">
        <v>1.4200000000000001E-2</v>
      </c>
      <c r="R41" s="47">
        <v>1.5299999999999999E-2</v>
      </c>
      <c r="S41" s="47">
        <v>1.6500000000000001E-2</v>
      </c>
      <c r="T41" s="47">
        <v>1.77E-2</v>
      </c>
      <c r="U41" s="47">
        <v>1.8800000000000001E-2</v>
      </c>
      <c r="V41" s="47">
        <v>0.02</v>
      </c>
      <c r="W41" s="47">
        <v>2.12E-2</v>
      </c>
      <c r="X41" s="47">
        <v>2.23E-2</v>
      </c>
      <c r="Y41" s="47">
        <v>2.35E-2</v>
      </c>
      <c r="Z41" s="47">
        <v>2.47E-2</v>
      </c>
      <c r="AA41" s="47">
        <v>2.58E-2</v>
      </c>
      <c r="AD41" s="44">
        <v>35</v>
      </c>
      <c r="AE41" s="47">
        <v>2.7E-2</v>
      </c>
      <c r="AF41" s="47">
        <v>2.81E-2</v>
      </c>
      <c r="AG41" s="47">
        <v>2.92E-2</v>
      </c>
      <c r="AH41" s="47">
        <v>3.0300000000000001E-2</v>
      </c>
      <c r="AI41" s="47">
        <v>3.1300000000000001E-2</v>
      </c>
      <c r="AJ41" s="47">
        <v>3.2399999999999998E-2</v>
      </c>
      <c r="AK41" s="47">
        <v>3.3500000000000002E-2</v>
      </c>
      <c r="AL41" s="47">
        <v>3.4599999999999999E-2</v>
      </c>
      <c r="AM41" s="47">
        <v>3.5700000000000003E-2</v>
      </c>
      <c r="AN41" s="47">
        <v>3.6799999999999999E-2</v>
      </c>
      <c r="AO41" s="47">
        <v>3.78E-2</v>
      </c>
      <c r="AP41" s="47">
        <v>3.8899999999999997E-2</v>
      </c>
      <c r="AS41" s="44">
        <v>35</v>
      </c>
      <c r="AT41" s="47">
        <v>0.04</v>
      </c>
    </row>
    <row r="42" spans="1:46" x14ac:dyDescent="0.2">
      <c r="A42" s="44">
        <v>36</v>
      </c>
      <c r="B42" s="47">
        <v>1.1999999999999999E-3</v>
      </c>
      <c r="C42" s="47">
        <v>2.3E-3</v>
      </c>
      <c r="D42" s="47">
        <v>3.5000000000000001E-3</v>
      </c>
      <c r="E42" s="47">
        <v>4.7000000000000002E-3</v>
      </c>
      <c r="F42" s="47">
        <v>5.7999999999999996E-3</v>
      </c>
      <c r="G42" s="47">
        <v>7.0000000000000001E-3</v>
      </c>
      <c r="H42" s="47">
        <v>8.2000000000000007E-3</v>
      </c>
      <c r="I42" s="47">
        <v>9.2999999999999992E-3</v>
      </c>
      <c r="J42" s="47">
        <v>1.0500000000000001E-2</v>
      </c>
      <c r="K42" s="47">
        <v>1.17E-2</v>
      </c>
      <c r="L42" s="47">
        <v>1.2800000000000001E-2</v>
      </c>
      <c r="O42" s="44">
        <v>36</v>
      </c>
      <c r="P42" s="47">
        <v>1.4E-2</v>
      </c>
      <c r="Q42" s="47">
        <v>1.5100000000000001E-2</v>
      </c>
      <c r="R42" s="47">
        <v>1.6199999999999999E-2</v>
      </c>
      <c r="S42" s="47">
        <v>1.7299999999999999E-2</v>
      </c>
      <c r="T42" s="47">
        <v>1.83E-2</v>
      </c>
      <c r="U42" s="47">
        <v>1.9400000000000001E-2</v>
      </c>
      <c r="V42" s="47">
        <v>2.0500000000000001E-2</v>
      </c>
      <c r="W42" s="47">
        <v>2.1600000000000001E-2</v>
      </c>
      <c r="X42" s="47">
        <v>2.2700000000000001E-2</v>
      </c>
      <c r="Y42" s="47">
        <v>2.3800000000000002E-2</v>
      </c>
      <c r="Z42" s="47">
        <v>2.4799999999999999E-2</v>
      </c>
      <c r="AA42" s="47">
        <v>2.5899999999999999E-2</v>
      </c>
      <c r="AD42" s="44">
        <v>36</v>
      </c>
      <c r="AE42" s="47">
        <v>2.7E-2</v>
      </c>
      <c r="AF42" s="47">
        <v>2.81E-2</v>
      </c>
      <c r="AG42" s="47">
        <v>2.92E-2</v>
      </c>
      <c r="AH42" s="47">
        <v>3.0300000000000001E-2</v>
      </c>
      <c r="AI42" s="47">
        <v>3.1300000000000001E-2</v>
      </c>
      <c r="AJ42" s="47">
        <v>3.2399999999999998E-2</v>
      </c>
      <c r="AK42" s="47">
        <v>3.3500000000000002E-2</v>
      </c>
      <c r="AL42" s="47">
        <v>3.4599999999999999E-2</v>
      </c>
      <c r="AM42" s="47">
        <v>3.5700000000000003E-2</v>
      </c>
      <c r="AN42" s="47">
        <v>3.6799999999999999E-2</v>
      </c>
      <c r="AO42" s="47">
        <v>3.78E-2</v>
      </c>
      <c r="AP42" s="47">
        <v>3.8899999999999997E-2</v>
      </c>
      <c r="AS42" s="44">
        <v>36</v>
      </c>
      <c r="AT42" s="47">
        <v>0.04</v>
      </c>
    </row>
    <row r="43" spans="1:46" x14ac:dyDescent="0.2">
      <c r="A43" s="44">
        <v>37</v>
      </c>
      <c r="B43" s="47">
        <v>1.1999999999999999E-3</v>
      </c>
      <c r="C43" s="47">
        <v>2.3E-3</v>
      </c>
      <c r="D43" s="47">
        <v>3.5000000000000001E-3</v>
      </c>
      <c r="E43" s="47">
        <v>4.7000000000000002E-3</v>
      </c>
      <c r="F43" s="47">
        <v>5.7999999999999996E-3</v>
      </c>
      <c r="G43" s="47">
        <v>7.0000000000000001E-3</v>
      </c>
      <c r="H43" s="47">
        <v>8.2000000000000007E-3</v>
      </c>
      <c r="I43" s="47">
        <v>9.2999999999999992E-3</v>
      </c>
      <c r="J43" s="47">
        <v>1.0500000000000001E-2</v>
      </c>
      <c r="K43" s="47">
        <v>1.17E-2</v>
      </c>
      <c r="L43" s="47">
        <v>1.2800000000000001E-2</v>
      </c>
      <c r="O43" s="44">
        <v>37</v>
      </c>
      <c r="P43" s="47">
        <v>1.4E-2</v>
      </c>
      <c r="Q43" s="47">
        <v>1.52E-2</v>
      </c>
      <c r="R43" s="47">
        <v>1.6299999999999999E-2</v>
      </c>
      <c r="S43" s="47">
        <v>1.7500000000000002E-2</v>
      </c>
      <c r="T43" s="47">
        <v>1.8700000000000001E-2</v>
      </c>
      <c r="U43" s="47">
        <v>1.9800000000000002E-2</v>
      </c>
      <c r="V43" s="47">
        <v>2.1000000000000001E-2</v>
      </c>
      <c r="W43" s="47">
        <v>2.2200000000000001E-2</v>
      </c>
      <c r="X43" s="47">
        <v>2.3300000000000001E-2</v>
      </c>
      <c r="Y43" s="47">
        <v>2.4500000000000001E-2</v>
      </c>
      <c r="Z43" s="47">
        <v>2.5700000000000001E-2</v>
      </c>
      <c r="AA43" s="47">
        <v>2.6800000000000001E-2</v>
      </c>
      <c r="AD43" s="44">
        <v>37</v>
      </c>
      <c r="AE43" s="47">
        <v>2.8000000000000001E-2</v>
      </c>
      <c r="AF43" s="47">
        <v>2.9100000000000001E-2</v>
      </c>
      <c r="AG43" s="47">
        <v>3.0200000000000001E-2</v>
      </c>
      <c r="AH43" s="47">
        <v>3.1300000000000001E-2</v>
      </c>
      <c r="AI43" s="47">
        <v>3.2300000000000002E-2</v>
      </c>
      <c r="AJ43" s="47">
        <v>3.3399999999999999E-2</v>
      </c>
      <c r="AK43" s="47">
        <v>3.4500000000000003E-2</v>
      </c>
      <c r="AL43" s="47">
        <v>3.56E-2</v>
      </c>
      <c r="AM43" s="47">
        <v>3.6700000000000003E-2</v>
      </c>
      <c r="AN43" s="47">
        <v>3.78E-2</v>
      </c>
      <c r="AO43" s="47">
        <v>3.8800000000000001E-2</v>
      </c>
      <c r="AP43" s="47">
        <v>3.9899999999999998E-2</v>
      </c>
      <c r="AS43" s="44">
        <v>37</v>
      </c>
      <c r="AT43" s="47">
        <v>4.1000000000000002E-2</v>
      </c>
    </row>
    <row r="44" spans="1:46" x14ac:dyDescent="0.2">
      <c r="A44" s="44">
        <v>38</v>
      </c>
      <c r="B44" s="47">
        <v>1.1999999999999999E-3</v>
      </c>
      <c r="C44" s="47">
        <v>2.3E-3</v>
      </c>
      <c r="D44" s="47">
        <v>3.5000000000000001E-3</v>
      </c>
      <c r="E44" s="47">
        <v>4.7000000000000002E-3</v>
      </c>
      <c r="F44" s="47">
        <v>5.7999999999999996E-3</v>
      </c>
      <c r="G44" s="47">
        <v>7.0000000000000001E-3</v>
      </c>
      <c r="H44" s="47">
        <v>8.2000000000000007E-3</v>
      </c>
      <c r="I44" s="47">
        <v>9.2999999999999992E-3</v>
      </c>
      <c r="J44" s="47">
        <v>1.0500000000000001E-2</v>
      </c>
      <c r="K44" s="47">
        <v>1.17E-2</v>
      </c>
      <c r="L44" s="47">
        <v>1.2800000000000001E-2</v>
      </c>
      <c r="O44" s="44">
        <v>38</v>
      </c>
      <c r="P44" s="47">
        <v>1.4E-2</v>
      </c>
      <c r="Q44" s="47">
        <v>1.52E-2</v>
      </c>
      <c r="R44" s="47">
        <v>1.6299999999999999E-2</v>
      </c>
      <c r="S44" s="47">
        <v>1.7500000000000002E-2</v>
      </c>
      <c r="T44" s="47">
        <v>1.8700000000000001E-2</v>
      </c>
      <c r="U44" s="47">
        <v>1.9800000000000002E-2</v>
      </c>
      <c r="V44" s="47">
        <v>2.1000000000000001E-2</v>
      </c>
      <c r="W44" s="47">
        <v>2.2200000000000001E-2</v>
      </c>
      <c r="X44" s="47">
        <v>2.3300000000000001E-2</v>
      </c>
      <c r="Y44" s="47">
        <v>2.4500000000000001E-2</v>
      </c>
      <c r="Z44" s="47">
        <v>2.5700000000000001E-2</v>
      </c>
      <c r="AA44" s="47">
        <v>2.6800000000000001E-2</v>
      </c>
      <c r="AD44" s="44">
        <v>38</v>
      </c>
      <c r="AE44" s="47">
        <v>2.8000000000000001E-2</v>
      </c>
      <c r="AF44" s="47">
        <v>2.92E-2</v>
      </c>
      <c r="AG44" s="47">
        <v>3.0300000000000001E-2</v>
      </c>
      <c r="AH44" s="47">
        <v>3.15E-2</v>
      </c>
      <c r="AI44" s="47">
        <v>3.27E-2</v>
      </c>
      <c r="AJ44" s="47">
        <v>3.3799999999999997E-2</v>
      </c>
      <c r="AK44" s="47">
        <v>3.5000000000000003E-2</v>
      </c>
      <c r="AL44" s="47">
        <v>3.6200000000000003E-2</v>
      </c>
      <c r="AM44" s="47">
        <v>3.73E-2</v>
      </c>
      <c r="AN44" s="47">
        <v>3.85E-2</v>
      </c>
      <c r="AO44" s="47">
        <v>3.9699999999999999E-2</v>
      </c>
      <c r="AP44" s="47">
        <v>4.0800000000000003E-2</v>
      </c>
      <c r="AS44" s="44">
        <v>38</v>
      </c>
      <c r="AT44" s="47">
        <v>4.2000000000000003E-2</v>
      </c>
    </row>
    <row r="45" spans="1:46" x14ac:dyDescent="0.2">
      <c r="A45" s="44">
        <v>39</v>
      </c>
      <c r="B45" s="47">
        <v>1.1999999999999999E-3</v>
      </c>
      <c r="C45" s="47">
        <v>2.3E-3</v>
      </c>
      <c r="D45" s="47">
        <v>3.5000000000000001E-3</v>
      </c>
      <c r="E45" s="47">
        <v>4.7000000000000002E-3</v>
      </c>
      <c r="F45" s="47">
        <v>5.7999999999999996E-3</v>
      </c>
      <c r="G45" s="47">
        <v>7.0000000000000001E-3</v>
      </c>
      <c r="H45" s="47">
        <v>8.2000000000000007E-3</v>
      </c>
      <c r="I45" s="47">
        <v>9.2999999999999992E-3</v>
      </c>
      <c r="J45" s="47">
        <v>1.0500000000000001E-2</v>
      </c>
      <c r="K45" s="47">
        <v>1.17E-2</v>
      </c>
      <c r="L45" s="47">
        <v>1.2800000000000001E-2</v>
      </c>
      <c r="O45" s="44">
        <v>39</v>
      </c>
      <c r="P45" s="47">
        <v>1.4E-2</v>
      </c>
      <c r="Q45" s="47">
        <v>1.5299999999999999E-2</v>
      </c>
      <c r="R45" s="47">
        <v>1.6500000000000001E-2</v>
      </c>
      <c r="S45" s="47">
        <v>1.78E-2</v>
      </c>
      <c r="T45" s="47">
        <v>1.9E-2</v>
      </c>
      <c r="U45" s="47">
        <v>2.0299999999999999E-2</v>
      </c>
      <c r="V45" s="47">
        <v>2.1499999999999998E-2</v>
      </c>
      <c r="W45" s="47">
        <v>2.2800000000000001E-2</v>
      </c>
      <c r="X45" s="47">
        <v>2.4E-2</v>
      </c>
      <c r="Y45" s="47">
        <v>2.53E-2</v>
      </c>
      <c r="Z45" s="47">
        <v>2.6499999999999999E-2</v>
      </c>
      <c r="AA45" s="47">
        <v>2.7799999999999998E-2</v>
      </c>
      <c r="AD45" s="44">
        <v>39</v>
      </c>
      <c r="AE45" s="47">
        <v>2.9000000000000001E-2</v>
      </c>
      <c r="AF45" s="47">
        <v>3.0099999999999998E-2</v>
      </c>
      <c r="AG45" s="47">
        <v>3.1199999999999999E-2</v>
      </c>
      <c r="AH45" s="47">
        <v>3.2300000000000002E-2</v>
      </c>
      <c r="AI45" s="47">
        <v>3.3300000000000003E-2</v>
      </c>
      <c r="AJ45" s="47">
        <v>3.44E-2</v>
      </c>
      <c r="AK45" s="47">
        <v>3.5499999999999997E-2</v>
      </c>
      <c r="AL45" s="47">
        <v>3.6600000000000001E-2</v>
      </c>
      <c r="AM45" s="47">
        <v>3.7699999999999997E-2</v>
      </c>
      <c r="AN45" s="47">
        <v>3.8800000000000001E-2</v>
      </c>
      <c r="AO45" s="47">
        <v>3.9800000000000002E-2</v>
      </c>
      <c r="AP45" s="47">
        <v>4.0899999999999999E-2</v>
      </c>
      <c r="AS45" s="44">
        <v>39</v>
      </c>
      <c r="AT45" s="47">
        <v>4.2000000000000003E-2</v>
      </c>
    </row>
    <row r="46" spans="1:46" x14ac:dyDescent="0.2">
      <c r="A46" s="44">
        <v>40</v>
      </c>
      <c r="B46" s="47">
        <v>1.2999999999999999E-3</v>
      </c>
      <c r="C46" s="47">
        <v>2.5000000000000001E-3</v>
      </c>
      <c r="D46" s="47">
        <v>3.8E-3</v>
      </c>
      <c r="E46" s="47">
        <v>5.0000000000000001E-3</v>
      </c>
      <c r="F46" s="47">
        <v>6.3E-3</v>
      </c>
      <c r="G46" s="47">
        <v>7.4999999999999997E-3</v>
      </c>
      <c r="H46" s="47">
        <v>8.8000000000000005E-3</v>
      </c>
      <c r="I46" s="47">
        <v>0.01</v>
      </c>
      <c r="J46" s="47">
        <v>1.1299999999999999E-2</v>
      </c>
      <c r="K46" s="47">
        <v>1.2500000000000001E-2</v>
      </c>
      <c r="L46" s="47">
        <v>1.38E-2</v>
      </c>
      <c r="O46" s="44">
        <v>40</v>
      </c>
      <c r="P46" s="47">
        <v>1.4999999999999999E-2</v>
      </c>
      <c r="Q46" s="47">
        <v>1.6199999999999999E-2</v>
      </c>
      <c r="R46" s="47">
        <v>1.7299999999999999E-2</v>
      </c>
      <c r="S46" s="47">
        <v>1.8499999999999999E-2</v>
      </c>
      <c r="T46" s="47">
        <v>1.9699999999999999E-2</v>
      </c>
      <c r="U46" s="47">
        <v>2.0799999999999999E-2</v>
      </c>
      <c r="V46" s="47">
        <v>2.1999999999999999E-2</v>
      </c>
      <c r="W46" s="47">
        <v>2.3199999999999998E-2</v>
      </c>
      <c r="X46" s="47">
        <v>2.4299999999999999E-2</v>
      </c>
      <c r="Y46" s="47">
        <v>2.5499999999999998E-2</v>
      </c>
      <c r="Z46" s="47">
        <v>2.6700000000000002E-2</v>
      </c>
      <c r="AA46" s="47">
        <v>2.7799999999999998E-2</v>
      </c>
      <c r="AD46" s="44">
        <v>40</v>
      </c>
      <c r="AE46" s="47">
        <v>2.9000000000000001E-2</v>
      </c>
      <c r="AF46" s="47">
        <v>3.0200000000000001E-2</v>
      </c>
      <c r="AG46" s="47">
        <v>3.1300000000000001E-2</v>
      </c>
      <c r="AH46" s="47">
        <v>3.2500000000000001E-2</v>
      </c>
      <c r="AI46" s="47">
        <v>3.3700000000000001E-2</v>
      </c>
      <c r="AJ46" s="47">
        <v>3.4799999999999998E-2</v>
      </c>
      <c r="AK46" s="47">
        <v>3.5999999999999997E-2</v>
      </c>
      <c r="AL46" s="47">
        <v>3.7199999999999997E-2</v>
      </c>
      <c r="AM46" s="47">
        <v>3.8300000000000001E-2</v>
      </c>
      <c r="AN46" s="47">
        <v>3.95E-2</v>
      </c>
      <c r="AO46" s="47">
        <v>4.07E-2</v>
      </c>
      <c r="AP46" s="47">
        <v>4.1799999999999997E-2</v>
      </c>
      <c r="AS46" s="44">
        <v>40</v>
      </c>
      <c r="AT46" s="47">
        <v>4.2999999999999997E-2</v>
      </c>
    </row>
    <row r="47" spans="1:46" x14ac:dyDescent="0.2">
      <c r="A47" s="44">
        <v>41</v>
      </c>
      <c r="B47" s="47">
        <v>1.2999999999999999E-3</v>
      </c>
      <c r="C47" s="47">
        <v>2.5000000000000001E-3</v>
      </c>
      <c r="D47" s="47">
        <v>3.8E-3</v>
      </c>
      <c r="E47" s="47">
        <v>5.0000000000000001E-3</v>
      </c>
      <c r="F47" s="47">
        <v>6.3E-3</v>
      </c>
      <c r="G47" s="47">
        <v>7.4999999999999997E-3</v>
      </c>
      <c r="H47" s="47">
        <v>8.8000000000000005E-3</v>
      </c>
      <c r="I47" s="47">
        <v>0.01</v>
      </c>
      <c r="J47" s="47">
        <v>1.1299999999999999E-2</v>
      </c>
      <c r="K47" s="47">
        <v>1.2500000000000001E-2</v>
      </c>
      <c r="L47" s="47">
        <v>1.38E-2</v>
      </c>
      <c r="O47" s="44">
        <v>41</v>
      </c>
      <c r="P47" s="47">
        <v>1.4999999999999999E-2</v>
      </c>
      <c r="Q47" s="47">
        <v>1.6299999999999999E-2</v>
      </c>
      <c r="R47" s="47">
        <v>1.7500000000000002E-2</v>
      </c>
      <c r="S47" s="47">
        <v>1.8800000000000001E-2</v>
      </c>
      <c r="T47" s="47">
        <v>0.02</v>
      </c>
      <c r="U47" s="47">
        <v>2.1299999999999999E-2</v>
      </c>
      <c r="V47" s="47">
        <v>2.2499999999999999E-2</v>
      </c>
      <c r="W47" s="47">
        <v>2.3800000000000002E-2</v>
      </c>
      <c r="X47" s="47">
        <v>2.5000000000000001E-2</v>
      </c>
      <c r="Y47" s="47">
        <v>2.63E-2</v>
      </c>
      <c r="Z47" s="47">
        <v>2.75E-2</v>
      </c>
      <c r="AA47" s="47">
        <v>2.8799999999999999E-2</v>
      </c>
      <c r="AD47" s="44">
        <v>41</v>
      </c>
      <c r="AE47" s="47">
        <v>0.03</v>
      </c>
      <c r="AF47" s="47">
        <v>3.1199999999999999E-2</v>
      </c>
      <c r="AG47" s="47">
        <v>3.2300000000000002E-2</v>
      </c>
      <c r="AH47" s="47">
        <v>3.3500000000000002E-2</v>
      </c>
      <c r="AI47" s="47">
        <v>3.4700000000000002E-2</v>
      </c>
      <c r="AJ47" s="47">
        <v>3.5799999999999998E-2</v>
      </c>
      <c r="AK47" s="47">
        <v>3.6999999999999998E-2</v>
      </c>
      <c r="AL47" s="47">
        <v>3.8199999999999998E-2</v>
      </c>
      <c r="AM47" s="47">
        <v>3.9300000000000002E-2</v>
      </c>
      <c r="AN47" s="47">
        <v>4.0500000000000001E-2</v>
      </c>
      <c r="AO47" s="47">
        <v>4.1700000000000001E-2</v>
      </c>
      <c r="AP47" s="47">
        <v>4.2799999999999998E-2</v>
      </c>
      <c r="AS47" s="44">
        <v>41</v>
      </c>
      <c r="AT47" s="47">
        <v>4.3999999999999997E-2</v>
      </c>
    </row>
    <row r="48" spans="1:46" x14ac:dyDescent="0.2">
      <c r="A48" s="44">
        <v>42</v>
      </c>
      <c r="B48" s="47">
        <v>1.2999999999999999E-3</v>
      </c>
      <c r="C48" s="47">
        <v>2.5000000000000001E-3</v>
      </c>
      <c r="D48" s="47">
        <v>3.8E-3</v>
      </c>
      <c r="E48" s="47">
        <v>5.0000000000000001E-3</v>
      </c>
      <c r="F48" s="47">
        <v>6.3E-3</v>
      </c>
      <c r="G48" s="47">
        <v>7.4999999999999997E-3</v>
      </c>
      <c r="H48" s="47">
        <v>8.8000000000000005E-3</v>
      </c>
      <c r="I48" s="47">
        <v>0.01</v>
      </c>
      <c r="J48" s="47">
        <v>1.1299999999999999E-2</v>
      </c>
      <c r="K48" s="47">
        <v>1.2500000000000001E-2</v>
      </c>
      <c r="L48" s="47">
        <v>1.38E-2</v>
      </c>
      <c r="O48" s="44">
        <v>42</v>
      </c>
      <c r="P48" s="47">
        <v>1.4999999999999999E-2</v>
      </c>
      <c r="Q48" s="47">
        <v>1.6299999999999999E-2</v>
      </c>
      <c r="R48" s="47">
        <v>1.7500000000000002E-2</v>
      </c>
      <c r="S48" s="47">
        <v>1.8800000000000001E-2</v>
      </c>
      <c r="T48" s="47">
        <v>0.02</v>
      </c>
      <c r="U48" s="47">
        <v>2.1299999999999999E-2</v>
      </c>
      <c r="V48" s="47">
        <v>2.2499999999999999E-2</v>
      </c>
      <c r="W48" s="47">
        <v>2.3800000000000002E-2</v>
      </c>
      <c r="X48" s="47">
        <v>2.5000000000000001E-2</v>
      </c>
      <c r="Y48" s="47">
        <v>2.63E-2</v>
      </c>
      <c r="Z48" s="47">
        <v>2.75E-2</v>
      </c>
      <c r="AA48" s="47">
        <v>2.8799999999999999E-2</v>
      </c>
      <c r="AD48" s="44">
        <v>42</v>
      </c>
      <c r="AE48" s="47">
        <v>0.03</v>
      </c>
      <c r="AF48" s="47">
        <v>3.1300000000000001E-2</v>
      </c>
      <c r="AG48" s="47">
        <v>3.2500000000000001E-2</v>
      </c>
      <c r="AH48" s="47">
        <v>3.3799999999999997E-2</v>
      </c>
      <c r="AI48" s="47">
        <v>3.5000000000000003E-2</v>
      </c>
      <c r="AJ48" s="47">
        <v>3.6299999999999999E-2</v>
      </c>
      <c r="AK48" s="47">
        <v>3.7499999999999999E-2</v>
      </c>
      <c r="AL48" s="47">
        <v>3.8800000000000001E-2</v>
      </c>
      <c r="AM48" s="47">
        <v>0.04</v>
      </c>
      <c r="AN48" s="47">
        <v>4.1300000000000003E-2</v>
      </c>
      <c r="AO48" s="47">
        <v>4.2500000000000003E-2</v>
      </c>
      <c r="AP48" s="47">
        <v>4.3799999999999999E-2</v>
      </c>
      <c r="AS48" s="44">
        <v>42</v>
      </c>
      <c r="AT48" s="47">
        <v>4.4999999999999998E-2</v>
      </c>
    </row>
    <row r="49" spans="1:46" x14ac:dyDescent="0.2">
      <c r="A49" s="44">
        <v>43</v>
      </c>
      <c r="B49" s="47">
        <v>1.2999999999999999E-3</v>
      </c>
      <c r="C49" s="47">
        <v>2.5000000000000001E-3</v>
      </c>
      <c r="D49" s="47">
        <v>3.8E-3</v>
      </c>
      <c r="E49" s="47">
        <v>5.0000000000000001E-3</v>
      </c>
      <c r="F49" s="47">
        <v>6.3E-3</v>
      </c>
      <c r="G49" s="47">
        <v>7.4999999999999997E-3</v>
      </c>
      <c r="H49" s="47">
        <v>8.8000000000000005E-3</v>
      </c>
      <c r="I49" s="47">
        <v>0.01</v>
      </c>
      <c r="J49" s="47">
        <v>1.1299999999999999E-2</v>
      </c>
      <c r="K49" s="47">
        <v>1.2500000000000001E-2</v>
      </c>
      <c r="L49" s="47">
        <v>1.38E-2</v>
      </c>
      <c r="O49" s="44">
        <v>43</v>
      </c>
      <c r="P49" s="47">
        <v>1.4999999999999999E-2</v>
      </c>
      <c r="Q49" s="47">
        <v>1.6299999999999999E-2</v>
      </c>
      <c r="R49" s="47">
        <v>1.77E-2</v>
      </c>
      <c r="S49" s="47">
        <v>1.9E-2</v>
      </c>
      <c r="T49" s="47">
        <v>2.0299999999999999E-2</v>
      </c>
      <c r="U49" s="47">
        <v>2.1700000000000001E-2</v>
      </c>
      <c r="V49" s="47">
        <v>2.3E-2</v>
      </c>
      <c r="W49" s="47">
        <v>2.4299999999999999E-2</v>
      </c>
      <c r="X49" s="47">
        <v>2.5700000000000001E-2</v>
      </c>
      <c r="Y49" s="47">
        <v>2.7E-2</v>
      </c>
      <c r="Z49" s="47">
        <v>2.8299999999999999E-2</v>
      </c>
      <c r="AA49" s="47">
        <v>2.9700000000000001E-2</v>
      </c>
      <c r="AD49" s="44">
        <v>43</v>
      </c>
      <c r="AE49" s="47">
        <v>3.1E-2</v>
      </c>
      <c r="AF49" s="47">
        <v>3.2199999999999999E-2</v>
      </c>
      <c r="AG49" s="47">
        <v>3.3300000000000003E-2</v>
      </c>
      <c r="AH49" s="47">
        <v>3.4500000000000003E-2</v>
      </c>
      <c r="AI49" s="47">
        <v>3.5700000000000003E-2</v>
      </c>
      <c r="AJ49" s="47">
        <v>3.6799999999999999E-2</v>
      </c>
      <c r="AK49" s="47">
        <v>3.7999999999999999E-2</v>
      </c>
      <c r="AL49" s="47">
        <v>3.9199999999999999E-2</v>
      </c>
      <c r="AM49" s="47">
        <v>4.0300000000000002E-2</v>
      </c>
      <c r="AN49" s="47">
        <v>4.1500000000000002E-2</v>
      </c>
      <c r="AO49" s="47">
        <v>4.2700000000000002E-2</v>
      </c>
      <c r="AP49" s="47">
        <v>4.3799999999999999E-2</v>
      </c>
      <c r="AS49" s="44">
        <v>43</v>
      </c>
      <c r="AT49" s="47">
        <v>4.4999999999999998E-2</v>
      </c>
    </row>
    <row r="50" spans="1:46" x14ac:dyDescent="0.2">
      <c r="A50" s="44">
        <v>44</v>
      </c>
      <c r="B50" s="47">
        <v>1.2999999999999999E-3</v>
      </c>
      <c r="C50" s="47">
        <v>2.7000000000000001E-3</v>
      </c>
      <c r="D50" s="47">
        <v>4.0000000000000001E-3</v>
      </c>
      <c r="E50" s="47">
        <v>5.3E-3</v>
      </c>
      <c r="F50" s="47">
        <v>6.7000000000000002E-3</v>
      </c>
      <c r="G50" s="47">
        <v>8.0000000000000002E-3</v>
      </c>
      <c r="H50" s="47">
        <v>9.2999999999999992E-3</v>
      </c>
      <c r="I50" s="47">
        <v>1.0699999999999999E-2</v>
      </c>
      <c r="J50" s="47">
        <v>1.2E-2</v>
      </c>
      <c r="K50" s="47">
        <v>1.3299999999999999E-2</v>
      </c>
      <c r="L50" s="47">
        <v>1.47E-2</v>
      </c>
      <c r="O50" s="44">
        <v>44</v>
      </c>
      <c r="P50" s="47">
        <v>1.6E-2</v>
      </c>
      <c r="Q50" s="47">
        <v>1.7299999999999999E-2</v>
      </c>
      <c r="R50" s="47">
        <v>1.8499999999999999E-2</v>
      </c>
      <c r="S50" s="47">
        <v>1.9800000000000002E-2</v>
      </c>
      <c r="T50" s="47">
        <v>2.1000000000000001E-2</v>
      </c>
      <c r="U50" s="47">
        <v>2.23E-2</v>
      </c>
      <c r="V50" s="47">
        <v>2.35E-2</v>
      </c>
      <c r="W50" s="47">
        <v>2.4799999999999999E-2</v>
      </c>
      <c r="X50" s="47">
        <v>2.5999999999999999E-2</v>
      </c>
      <c r="Y50" s="47">
        <v>2.7300000000000001E-2</v>
      </c>
      <c r="Z50" s="47">
        <v>2.8500000000000001E-2</v>
      </c>
      <c r="AA50" s="47">
        <v>2.98E-2</v>
      </c>
      <c r="AD50" s="44">
        <v>44</v>
      </c>
      <c r="AE50" s="47">
        <v>3.1E-2</v>
      </c>
      <c r="AF50" s="47">
        <v>3.2300000000000002E-2</v>
      </c>
      <c r="AG50" s="47">
        <v>3.3500000000000002E-2</v>
      </c>
      <c r="AH50" s="47">
        <v>3.4799999999999998E-2</v>
      </c>
      <c r="AI50" s="47">
        <v>3.5999999999999997E-2</v>
      </c>
      <c r="AJ50" s="47">
        <v>3.73E-2</v>
      </c>
      <c r="AK50" s="47">
        <v>3.85E-2</v>
      </c>
      <c r="AL50" s="47">
        <v>3.9800000000000002E-2</v>
      </c>
      <c r="AM50" s="47">
        <v>4.1000000000000002E-2</v>
      </c>
      <c r="AN50" s="47">
        <v>4.2299999999999997E-2</v>
      </c>
      <c r="AO50" s="47">
        <v>4.3499999999999997E-2</v>
      </c>
      <c r="AP50" s="47">
        <v>4.48E-2</v>
      </c>
      <c r="AS50" s="44">
        <v>44</v>
      </c>
      <c r="AT50" s="47">
        <v>4.5999999999999999E-2</v>
      </c>
    </row>
    <row r="51" spans="1:46" x14ac:dyDescent="0.2">
      <c r="A51" s="44">
        <v>45</v>
      </c>
      <c r="B51" s="47">
        <v>1.2999999999999999E-3</v>
      </c>
      <c r="C51" s="47">
        <v>2.7000000000000001E-3</v>
      </c>
      <c r="D51" s="47">
        <v>4.0000000000000001E-3</v>
      </c>
      <c r="E51" s="47">
        <v>5.3E-3</v>
      </c>
      <c r="F51" s="47">
        <v>6.7000000000000002E-3</v>
      </c>
      <c r="G51" s="47">
        <v>8.0000000000000002E-3</v>
      </c>
      <c r="H51" s="47">
        <v>9.2999999999999992E-3</v>
      </c>
      <c r="I51" s="47">
        <v>1.0699999999999999E-2</v>
      </c>
      <c r="J51" s="47">
        <v>1.2E-2</v>
      </c>
      <c r="K51" s="47">
        <v>1.3299999999999999E-2</v>
      </c>
      <c r="L51" s="47">
        <v>1.47E-2</v>
      </c>
      <c r="O51" s="44">
        <v>45</v>
      </c>
      <c r="P51" s="47">
        <v>1.6E-2</v>
      </c>
      <c r="Q51" s="47">
        <v>1.7299999999999999E-2</v>
      </c>
      <c r="R51" s="47">
        <v>1.8700000000000001E-2</v>
      </c>
      <c r="S51" s="47">
        <v>0.02</v>
      </c>
      <c r="T51" s="47">
        <v>2.1299999999999999E-2</v>
      </c>
      <c r="U51" s="47">
        <v>2.2700000000000001E-2</v>
      </c>
      <c r="V51" s="47">
        <v>2.4E-2</v>
      </c>
      <c r="W51" s="47">
        <v>2.53E-2</v>
      </c>
      <c r="X51" s="47">
        <v>2.6700000000000002E-2</v>
      </c>
      <c r="Y51" s="47">
        <v>2.8000000000000001E-2</v>
      </c>
      <c r="Z51" s="47">
        <v>2.93E-2</v>
      </c>
      <c r="AA51" s="47">
        <v>3.0700000000000002E-2</v>
      </c>
      <c r="AD51" s="44">
        <v>45</v>
      </c>
      <c r="AE51" s="47">
        <v>3.2000000000000001E-2</v>
      </c>
      <c r="AF51" s="47">
        <v>3.3300000000000003E-2</v>
      </c>
      <c r="AG51" s="47">
        <v>3.4500000000000003E-2</v>
      </c>
      <c r="AH51" s="47">
        <v>3.5799999999999998E-2</v>
      </c>
      <c r="AI51" s="47">
        <v>3.6999999999999998E-2</v>
      </c>
      <c r="AJ51" s="47">
        <v>3.8300000000000001E-2</v>
      </c>
      <c r="AK51" s="47">
        <v>3.95E-2</v>
      </c>
      <c r="AL51" s="47">
        <v>4.0800000000000003E-2</v>
      </c>
      <c r="AM51" s="47">
        <v>4.2000000000000003E-2</v>
      </c>
      <c r="AN51" s="47">
        <v>4.3299999999999998E-2</v>
      </c>
      <c r="AO51" s="47">
        <v>4.4499999999999998E-2</v>
      </c>
      <c r="AP51" s="47">
        <v>4.58E-2</v>
      </c>
      <c r="AS51" s="44">
        <v>45</v>
      </c>
      <c r="AT51" s="47">
        <v>4.7E-2</v>
      </c>
    </row>
    <row r="52" spans="1:46" x14ac:dyDescent="0.2">
      <c r="A52" s="44">
        <v>46</v>
      </c>
      <c r="B52" s="47">
        <v>1.2999999999999999E-3</v>
      </c>
      <c r="C52" s="47">
        <v>2.7000000000000001E-3</v>
      </c>
      <c r="D52" s="47">
        <v>4.0000000000000001E-3</v>
      </c>
      <c r="E52" s="47">
        <v>5.3E-3</v>
      </c>
      <c r="F52" s="47">
        <v>6.7000000000000002E-3</v>
      </c>
      <c r="G52" s="47">
        <v>8.0000000000000002E-3</v>
      </c>
      <c r="H52" s="47">
        <v>9.2999999999999992E-3</v>
      </c>
      <c r="I52" s="47">
        <v>1.0699999999999999E-2</v>
      </c>
      <c r="J52" s="47">
        <v>1.2E-2</v>
      </c>
      <c r="K52" s="47">
        <v>1.3299999999999999E-2</v>
      </c>
      <c r="L52" s="47">
        <v>1.47E-2</v>
      </c>
      <c r="O52" s="44">
        <v>46</v>
      </c>
      <c r="P52" s="47">
        <v>1.6E-2</v>
      </c>
      <c r="Q52" s="47">
        <v>1.7299999999999999E-2</v>
      </c>
      <c r="R52" s="47">
        <v>1.8700000000000001E-2</v>
      </c>
      <c r="S52" s="47">
        <v>0.02</v>
      </c>
      <c r="T52" s="47">
        <v>2.1299999999999999E-2</v>
      </c>
      <c r="U52" s="47">
        <v>2.2700000000000001E-2</v>
      </c>
      <c r="V52" s="47">
        <v>2.4E-2</v>
      </c>
      <c r="W52" s="47">
        <v>2.53E-2</v>
      </c>
      <c r="X52" s="47">
        <v>2.6700000000000002E-2</v>
      </c>
      <c r="Y52" s="47">
        <v>2.8000000000000001E-2</v>
      </c>
      <c r="Z52" s="47">
        <v>2.93E-2</v>
      </c>
      <c r="AA52" s="47">
        <v>3.0700000000000002E-2</v>
      </c>
      <c r="AD52" s="44">
        <v>46</v>
      </c>
      <c r="AE52" s="47">
        <v>3.2000000000000001E-2</v>
      </c>
      <c r="AF52" s="47">
        <v>3.3300000000000003E-2</v>
      </c>
      <c r="AG52" s="47">
        <v>3.4700000000000002E-2</v>
      </c>
      <c r="AH52" s="47">
        <v>3.5999999999999997E-2</v>
      </c>
      <c r="AI52" s="47">
        <v>3.73E-2</v>
      </c>
      <c r="AJ52" s="47">
        <v>3.8699999999999998E-2</v>
      </c>
      <c r="AK52" s="47">
        <v>0.04</v>
      </c>
      <c r="AL52" s="47">
        <v>4.1300000000000003E-2</v>
      </c>
      <c r="AM52" s="47">
        <v>4.2700000000000002E-2</v>
      </c>
      <c r="AN52" s="47">
        <v>4.3999999999999997E-2</v>
      </c>
      <c r="AO52" s="47">
        <v>4.53E-2</v>
      </c>
      <c r="AP52" s="47">
        <v>4.6699999999999998E-2</v>
      </c>
      <c r="AS52" s="44">
        <v>46</v>
      </c>
      <c r="AT52" s="47">
        <v>4.8000000000000001E-2</v>
      </c>
    </row>
    <row r="53" spans="1:46" x14ac:dyDescent="0.2">
      <c r="A53" s="44">
        <v>47</v>
      </c>
      <c r="B53" s="47">
        <v>1.4E-3</v>
      </c>
      <c r="C53" s="47">
        <v>2.8E-3</v>
      </c>
      <c r="D53" s="47">
        <v>4.3E-3</v>
      </c>
      <c r="E53" s="47">
        <v>5.7000000000000002E-3</v>
      </c>
      <c r="F53" s="47">
        <v>7.1000000000000004E-3</v>
      </c>
      <c r="G53" s="47">
        <v>8.5000000000000006E-3</v>
      </c>
      <c r="H53" s="47">
        <v>9.9000000000000008E-3</v>
      </c>
      <c r="I53" s="47">
        <v>1.1299999999999999E-2</v>
      </c>
      <c r="J53" s="47">
        <v>1.2800000000000001E-2</v>
      </c>
      <c r="K53" s="47">
        <v>1.4200000000000001E-2</v>
      </c>
      <c r="L53" s="47">
        <v>1.5599999999999999E-2</v>
      </c>
      <c r="O53" s="44">
        <v>47</v>
      </c>
      <c r="P53" s="47">
        <v>1.7000000000000001E-2</v>
      </c>
      <c r="Q53" s="47">
        <v>1.83E-2</v>
      </c>
      <c r="R53" s="47">
        <v>1.9699999999999999E-2</v>
      </c>
      <c r="S53" s="47">
        <v>2.1000000000000001E-2</v>
      </c>
      <c r="T53" s="47">
        <v>2.23E-2</v>
      </c>
      <c r="U53" s="47">
        <v>2.3699999999999999E-2</v>
      </c>
      <c r="V53" s="47">
        <v>2.5000000000000001E-2</v>
      </c>
      <c r="W53" s="47">
        <v>2.63E-2</v>
      </c>
      <c r="X53" s="47">
        <v>2.7699999999999999E-2</v>
      </c>
      <c r="Y53" s="47">
        <v>2.9000000000000001E-2</v>
      </c>
      <c r="Z53" s="47">
        <v>3.0300000000000001E-2</v>
      </c>
      <c r="AA53" s="47">
        <v>3.1699999999999999E-2</v>
      </c>
      <c r="AD53" s="44">
        <v>47</v>
      </c>
      <c r="AE53" s="47">
        <v>3.3000000000000002E-2</v>
      </c>
      <c r="AF53" s="47">
        <v>3.4299999999999997E-2</v>
      </c>
      <c r="AG53" s="47">
        <v>3.5700000000000003E-2</v>
      </c>
      <c r="AH53" s="47">
        <v>3.6999999999999998E-2</v>
      </c>
      <c r="AI53" s="47">
        <v>3.8300000000000001E-2</v>
      </c>
      <c r="AJ53" s="47">
        <v>3.9699999999999999E-2</v>
      </c>
      <c r="AK53" s="47">
        <v>4.1000000000000002E-2</v>
      </c>
      <c r="AL53" s="47">
        <v>4.2299999999999997E-2</v>
      </c>
      <c r="AM53" s="47">
        <v>4.3700000000000003E-2</v>
      </c>
      <c r="AN53" s="47">
        <v>4.4999999999999998E-2</v>
      </c>
      <c r="AO53" s="47">
        <v>4.6300000000000001E-2</v>
      </c>
      <c r="AP53" s="47">
        <v>4.7699999999999999E-2</v>
      </c>
      <c r="AS53" s="44">
        <v>47</v>
      </c>
      <c r="AT53" s="47">
        <v>4.9000000000000002E-2</v>
      </c>
    </row>
    <row r="54" spans="1:46" x14ac:dyDescent="0.2">
      <c r="A54" s="44">
        <v>48</v>
      </c>
      <c r="B54" s="47">
        <v>1.4E-3</v>
      </c>
      <c r="C54" s="47">
        <v>2.8E-3</v>
      </c>
      <c r="D54" s="47">
        <v>4.3E-3</v>
      </c>
      <c r="E54" s="47">
        <v>5.7000000000000002E-3</v>
      </c>
      <c r="F54" s="47">
        <v>7.1000000000000004E-3</v>
      </c>
      <c r="G54" s="47">
        <v>8.5000000000000006E-3</v>
      </c>
      <c r="H54" s="47">
        <v>9.9000000000000008E-3</v>
      </c>
      <c r="I54" s="47">
        <v>1.1299999999999999E-2</v>
      </c>
      <c r="J54" s="47">
        <v>1.2800000000000001E-2</v>
      </c>
      <c r="K54" s="47">
        <v>1.4200000000000001E-2</v>
      </c>
      <c r="L54" s="47">
        <v>1.5599999999999999E-2</v>
      </c>
      <c r="O54" s="44">
        <v>48</v>
      </c>
      <c r="P54" s="47">
        <v>1.7000000000000001E-2</v>
      </c>
      <c r="Q54" s="47">
        <v>1.83E-2</v>
      </c>
      <c r="R54" s="47">
        <v>1.9699999999999999E-2</v>
      </c>
      <c r="S54" s="47">
        <v>2.1000000000000001E-2</v>
      </c>
      <c r="T54" s="47">
        <v>2.23E-2</v>
      </c>
      <c r="U54" s="47">
        <v>2.3699999999999999E-2</v>
      </c>
      <c r="V54" s="47">
        <v>2.5000000000000001E-2</v>
      </c>
      <c r="W54" s="47">
        <v>2.63E-2</v>
      </c>
      <c r="X54" s="47">
        <v>2.7699999999999999E-2</v>
      </c>
      <c r="Y54" s="47">
        <v>2.9000000000000001E-2</v>
      </c>
      <c r="Z54" s="47">
        <v>3.0300000000000001E-2</v>
      </c>
      <c r="AA54" s="47">
        <v>3.1699999999999999E-2</v>
      </c>
      <c r="AD54" s="44">
        <v>48</v>
      </c>
      <c r="AE54" s="47">
        <v>3.3000000000000002E-2</v>
      </c>
      <c r="AF54" s="47">
        <v>3.4299999999999997E-2</v>
      </c>
      <c r="AG54" s="47">
        <v>3.5700000000000003E-2</v>
      </c>
      <c r="AH54" s="47">
        <v>3.6999999999999998E-2</v>
      </c>
      <c r="AI54" s="47">
        <v>3.8300000000000001E-2</v>
      </c>
      <c r="AJ54" s="47">
        <v>3.9699999999999999E-2</v>
      </c>
      <c r="AK54" s="47">
        <v>4.1000000000000002E-2</v>
      </c>
      <c r="AL54" s="47">
        <v>4.2299999999999997E-2</v>
      </c>
      <c r="AM54" s="47">
        <v>4.3700000000000003E-2</v>
      </c>
      <c r="AN54" s="47">
        <v>4.4999999999999998E-2</v>
      </c>
      <c r="AO54" s="47">
        <v>4.6300000000000001E-2</v>
      </c>
      <c r="AP54" s="47">
        <v>4.7699999999999999E-2</v>
      </c>
      <c r="AS54" s="44">
        <v>48</v>
      </c>
      <c r="AT54" s="47">
        <v>4.9000000000000002E-2</v>
      </c>
    </row>
    <row r="55" spans="1:46" x14ac:dyDescent="0.2">
      <c r="A55" s="44">
        <v>49</v>
      </c>
      <c r="B55" s="47">
        <v>1.4E-3</v>
      </c>
      <c r="C55" s="47">
        <v>2.8E-3</v>
      </c>
      <c r="D55" s="47">
        <v>4.3E-3</v>
      </c>
      <c r="E55" s="47">
        <v>5.7000000000000002E-3</v>
      </c>
      <c r="F55" s="47">
        <v>7.1000000000000004E-3</v>
      </c>
      <c r="G55" s="47">
        <v>8.5000000000000006E-3</v>
      </c>
      <c r="H55" s="47">
        <v>9.9000000000000008E-3</v>
      </c>
      <c r="I55" s="47">
        <v>1.1299999999999999E-2</v>
      </c>
      <c r="J55" s="47">
        <v>1.2800000000000001E-2</v>
      </c>
      <c r="K55" s="47">
        <v>1.4200000000000001E-2</v>
      </c>
      <c r="L55" s="47">
        <v>1.5599999999999999E-2</v>
      </c>
      <c r="O55" s="44">
        <v>49</v>
      </c>
      <c r="P55" s="47">
        <v>1.7000000000000001E-2</v>
      </c>
      <c r="Q55" s="47">
        <v>1.84E-2</v>
      </c>
      <c r="R55" s="47">
        <v>1.9800000000000002E-2</v>
      </c>
      <c r="S55" s="47">
        <v>2.1299999999999999E-2</v>
      </c>
      <c r="T55" s="47">
        <v>2.2700000000000001E-2</v>
      </c>
      <c r="U55" s="47">
        <v>2.41E-2</v>
      </c>
      <c r="V55" s="47">
        <v>2.5499999999999998E-2</v>
      </c>
      <c r="W55" s="47">
        <v>2.69E-2</v>
      </c>
      <c r="X55" s="47">
        <v>2.8299999999999999E-2</v>
      </c>
      <c r="Y55" s="47">
        <v>2.98E-2</v>
      </c>
      <c r="Z55" s="47">
        <v>3.1199999999999999E-2</v>
      </c>
      <c r="AA55" s="47">
        <v>3.2599999999999997E-2</v>
      </c>
      <c r="AD55" s="44">
        <v>49</v>
      </c>
      <c r="AE55" s="47">
        <v>3.4000000000000002E-2</v>
      </c>
      <c r="AF55" s="47">
        <v>3.5299999999999998E-2</v>
      </c>
      <c r="AG55" s="47">
        <v>3.6700000000000003E-2</v>
      </c>
      <c r="AH55" s="47">
        <v>3.7999999999999999E-2</v>
      </c>
      <c r="AI55" s="47">
        <v>3.9300000000000002E-2</v>
      </c>
      <c r="AJ55" s="47">
        <v>4.07E-2</v>
      </c>
      <c r="AK55" s="47">
        <v>4.2000000000000003E-2</v>
      </c>
      <c r="AL55" s="47">
        <v>4.3299999999999998E-2</v>
      </c>
      <c r="AM55" s="47">
        <v>4.4699999999999997E-2</v>
      </c>
      <c r="AN55" s="47">
        <v>4.5999999999999999E-2</v>
      </c>
      <c r="AO55" s="47">
        <v>4.7300000000000002E-2</v>
      </c>
      <c r="AP55" s="47">
        <v>4.87E-2</v>
      </c>
      <c r="AS55" s="44">
        <v>49</v>
      </c>
      <c r="AT55" s="47">
        <v>0.05</v>
      </c>
    </row>
    <row r="56" spans="1:46" x14ac:dyDescent="0.2">
      <c r="A56" s="44">
        <v>50</v>
      </c>
      <c r="B56" s="47">
        <v>1.4E-3</v>
      </c>
      <c r="C56" s="47">
        <v>2.8E-3</v>
      </c>
      <c r="D56" s="47">
        <v>4.3E-3</v>
      </c>
      <c r="E56" s="47">
        <v>5.7000000000000002E-3</v>
      </c>
      <c r="F56" s="47">
        <v>7.1000000000000004E-3</v>
      </c>
      <c r="G56" s="47">
        <v>8.5000000000000006E-3</v>
      </c>
      <c r="H56" s="47">
        <v>9.9000000000000008E-3</v>
      </c>
      <c r="I56" s="47">
        <v>1.1299999999999999E-2</v>
      </c>
      <c r="J56" s="47">
        <v>1.2800000000000001E-2</v>
      </c>
      <c r="K56" s="47">
        <v>1.4200000000000001E-2</v>
      </c>
      <c r="L56" s="47">
        <v>1.5599999999999999E-2</v>
      </c>
      <c r="O56" s="44">
        <v>50</v>
      </c>
      <c r="P56" s="47">
        <v>1.7000000000000001E-2</v>
      </c>
      <c r="Q56" s="47">
        <v>1.8499999999999999E-2</v>
      </c>
      <c r="R56" s="47">
        <v>0.02</v>
      </c>
      <c r="S56" s="47">
        <v>2.1499999999999998E-2</v>
      </c>
      <c r="T56" s="47">
        <v>2.3E-2</v>
      </c>
      <c r="U56" s="47">
        <v>2.4500000000000001E-2</v>
      </c>
      <c r="V56" s="47">
        <v>2.5999999999999999E-2</v>
      </c>
      <c r="W56" s="47">
        <v>2.75E-2</v>
      </c>
      <c r="X56" s="47">
        <v>2.9000000000000001E-2</v>
      </c>
      <c r="Y56" s="47">
        <v>3.0499999999999999E-2</v>
      </c>
      <c r="Z56" s="47">
        <v>3.2000000000000001E-2</v>
      </c>
      <c r="AA56" s="47">
        <v>3.3500000000000002E-2</v>
      </c>
      <c r="AD56" s="44">
        <v>50</v>
      </c>
      <c r="AE56" s="47">
        <v>3.5000000000000003E-2</v>
      </c>
      <c r="AF56" s="47">
        <v>3.6299999999999999E-2</v>
      </c>
      <c r="AG56" s="47">
        <v>3.7699999999999997E-2</v>
      </c>
      <c r="AH56" s="47">
        <v>3.9E-2</v>
      </c>
      <c r="AI56" s="47">
        <v>4.0300000000000002E-2</v>
      </c>
      <c r="AJ56" s="47">
        <v>4.1700000000000001E-2</v>
      </c>
      <c r="AK56" s="47">
        <v>4.2999999999999997E-2</v>
      </c>
      <c r="AL56" s="47">
        <v>4.4299999999999999E-2</v>
      </c>
      <c r="AM56" s="47">
        <v>4.5699999999999998E-2</v>
      </c>
      <c r="AN56" s="47">
        <v>4.7E-2</v>
      </c>
      <c r="AO56" s="47">
        <v>4.8300000000000003E-2</v>
      </c>
      <c r="AP56" s="47">
        <v>4.9700000000000001E-2</v>
      </c>
      <c r="AS56" s="44">
        <v>50</v>
      </c>
      <c r="AT56" s="47">
        <v>5.0999999999999997E-2</v>
      </c>
    </row>
    <row r="57" spans="1:46" x14ac:dyDescent="0.2">
      <c r="A57" s="44">
        <v>51</v>
      </c>
      <c r="B57" s="47">
        <v>1.5E-3</v>
      </c>
      <c r="C57" s="47">
        <v>3.0000000000000001E-3</v>
      </c>
      <c r="D57" s="47">
        <v>4.4999999999999997E-3</v>
      </c>
      <c r="E57" s="47">
        <v>6.0000000000000001E-3</v>
      </c>
      <c r="F57" s="47">
        <v>7.4999999999999997E-3</v>
      </c>
      <c r="G57" s="47">
        <v>8.9999999999999993E-3</v>
      </c>
      <c r="H57" s="47">
        <v>1.0500000000000001E-2</v>
      </c>
      <c r="I57" s="47">
        <v>1.2E-2</v>
      </c>
      <c r="J57" s="47">
        <v>1.35E-2</v>
      </c>
      <c r="K57" s="47">
        <v>1.4999999999999999E-2</v>
      </c>
      <c r="L57" s="47">
        <v>1.6500000000000001E-2</v>
      </c>
      <c r="O57" s="44">
        <v>51</v>
      </c>
      <c r="P57" s="47">
        <v>1.7999999999999999E-2</v>
      </c>
      <c r="Q57" s="47">
        <v>1.9400000000000001E-2</v>
      </c>
      <c r="R57" s="47">
        <v>2.0799999999999999E-2</v>
      </c>
      <c r="S57" s="47">
        <v>2.23E-2</v>
      </c>
      <c r="T57" s="47">
        <v>2.3699999999999999E-2</v>
      </c>
      <c r="U57" s="47">
        <v>2.5100000000000001E-2</v>
      </c>
      <c r="V57" s="47">
        <v>2.6499999999999999E-2</v>
      </c>
      <c r="W57" s="47">
        <v>2.7900000000000001E-2</v>
      </c>
      <c r="X57" s="47">
        <v>2.93E-2</v>
      </c>
      <c r="Y57" s="47">
        <v>3.0800000000000001E-2</v>
      </c>
      <c r="Z57" s="47">
        <v>3.2199999999999999E-2</v>
      </c>
      <c r="AA57" s="47">
        <v>3.3599999999999998E-2</v>
      </c>
      <c r="AD57" s="44">
        <v>51</v>
      </c>
      <c r="AE57" s="47">
        <v>3.5000000000000003E-2</v>
      </c>
      <c r="AF57" s="47">
        <v>3.6400000000000002E-2</v>
      </c>
      <c r="AG57" s="47">
        <v>3.78E-2</v>
      </c>
      <c r="AH57" s="47">
        <v>3.9300000000000002E-2</v>
      </c>
      <c r="AI57" s="47">
        <v>4.07E-2</v>
      </c>
      <c r="AJ57" s="47">
        <v>4.2099999999999999E-2</v>
      </c>
      <c r="AK57" s="47">
        <v>4.3499999999999997E-2</v>
      </c>
      <c r="AL57" s="47">
        <v>4.4900000000000002E-2</v>
      </c>
      <c r="AM57" s="47">
        <v>4.6300000000000001E-2</v>
      </c>
      <c r="AN57" s="47">
        <v>4.7800000000000002E-2</v>
      </c>
      <c r="AO57" s="47">
        <v>4.9200000000000001E-2</v>
      </c>
      <c r="AP57" s="47">
        <v>5.0599999999999999E-2</v>
      </c>
      <c r="AS57" s="44">
        <v>51</v>
      </c>
      <c r="AT57" s="47">
        <v>5.1999999999999998E-2</v>
      </c>
    </row>
    <row r="58" spans="1:46" x14ac:dyDescent="0.2">
      <c r="A58" s="44">
        <v>52</v>
      </c>
      <c r="B58" s="47">
        <v>1.5E-3</v>
      </c>
      <c r="C58" s="47">
        <v>3.0000000000000001E-3</v>
      </c>
      <c r="D58" s="47">
        <v>4.4999999999999997E-3</v>
      </c>
      <c r="E58" s="47">
        <v>6.0000000000000001E-3</v>
      </c>
      <c r="F58" s="47">
        <v>7.4999999999999997E-3</v>
      </c>
      <c r="G58" s="47">
        <v>8.9999999999999993E-3</v>
      </c>
      <c r="H58" s="47">
        <v>1.0500000000000001E-2</v>
      </c>
      <c r="I58" s="47">
        <v>1.2E-2</v>
      </c>
      <c r="J58" s="47">
        <v>1.35E-2</v>
      </c>
      <c r="K58" s="47">
        <v>1.4999999999999999E-2</v>
      </c>
      <c r="L58" s="47">
        <v>1.6500000000000001E-2</v>
      </c>
      <c r="O58" s="44">
        <v>52</v>
      </c>
      <c r="P58" s="47">
        <v>1.7999999999999999E-2</v>
      </c>
      <c r="Q58" s="47">
        <v>1.95E-2</v>
      </c>
      <c r="R58" s="47">
        <v>2.1000000000000001E-2</v>
      </c>
      <c r="S58" s="47">
        <v>2.2499999999999999E-2</v>
      </c>
      <c r="T58" s="47">
        <v>2.4E-2</v>
      </c>
      <c r="U58" s="47">
        <v>2.5499999999999998E-2</v>
      </c>
      <c r="V58" s="47">
        <v>2.7E-2</v>
      </c>
      <c r="W58" s="47">
        <v>2.8500000000000001E-2</v>
      </c>
      <c r="X58" s="47">
        <v>0.03</v>
      </c>
      <c r="Y58" s="47">
        <v>3.15E-2</v>
      </c>
      <c r="Z58" s="47">
        <v>3.3000000000000002E-2</v>
      </c>
      <c r="AA58" s="47">
        <v>3.4500000000000003E-2</v>
      </c>
      <c r="AD58" s="44">
        <v>52</v>
      </c>
      <c r="AE58" s="47">
        <v>3.5999999999999997E-2</v>
      </c>
      <c r="AF58" s="47">
        <v>3.7400000000000003E-2</v>
      </c>
      <c r="AG58" s="47">
        <v>3.8800000000000001E-2</v>
      </c>
      <c r="AH58" s="47">
        <v>4.0300000000000002E-2</v>
      </c>
      <c r="AI58" s="47">
        <v>4.1700000000000001E-2</v>
      </c>
      <c r="AJ58" s="47">
        <v>4.3099999999999999E-2</v>
      </c>
      <c r="AK58" s="47">
        <v>4.4499999999999998E-2</v>
      </c>
      <c r="AL58" s="47">
        <v>4.5900000000000003E-2</v>
      </c>
      <c r="AM58" s="47">
        <v>4.7300000000000002E-2</v>
      </c>
      <c r="AN58" s="47">
        <v>4.8800000000000003E-2</v>
      </c>
      <c r="AO58" s="47">
        <v>5.0200000000000002E-2</v>
      </c>
      <c r="AP58" s="47">
        <v>5.16E-2</v>
      </c>
      <c r="AS58" s="44">
        <v>52</v>
      </c>
      <c r="AT58" s="47">
        <v>5.2999999999999999E-2</v>
      </c>
    </row>
    <row r="59" spans="1:46" x14ac:dyDescent="0.2">
      <c r="A59" s="44">
        <v>53</v>
      </c>
      <c r="B59" s="47">
        <v>1.5E-3</v>
      </c>
      <c r="C59" s="47">
        <v>3.0000000000000001E-3</v>
      </c>
      <c r="D59" s="47">
        <v>4.4999999999999997E-3</v>
      </c>
      <c r="E59" s="47">
        <v>6.0000000000000001E-3</v>
      </c>
      <c r="F59" s="47">
        <v>7.4999999999999997E-3</v>
      </c>
      <c r="G59" s="47">
        <v>8.9999999999999993E-3</v>
      </c>
      <c r="H59" s="47">
        <v>1.0500000000000001E-2</v>
      </c>
      <c r="I59" s="47">
        <v>1.2E-2</v>
      </c>
      <c r="J59" s="47">
        <v>1.35E-2</v>
      </c>
      <c r="K59" s="47">
        <v>1.4999999999999999E-2</v>
      </c>
      <c r="L59" s="47">
        <v>1.6500000000000001E-2</v>
      </c>
      <c r="O59" s="44">
        <v>53</v>
      </c>
      <c r="P59" s="47">
        <v>1.7999999999999999E-2</v>
      </c>
      <c r="Q59" s="47">
        <v>1.95E-2</v>
      </c>
      <c r="R59" s="47">
        <v>2.1000000000000001E-2</v>
      </c>
      <c r="S59" s="47">
        <v>2.2499999999999999E-2</v>
      </c>
      <c r="T59" s="47">
        <v>2.4E-2</v>
      </c>
      <c r="U59" s="47">
        <v>2.5499999999999998E-2</v>
      </c>
      <c r="V59" s="47">
        <v>2.7E-2</v>
      </c>
      <c r="W59" s="47">
        <v>2.8500000000000001E-2</v>
      </c>
      <c r="X59" s="47">
        <v>0.03</v>
      </c>
      <c r="Y59" s="47">
        <v>3.15E-2</v>
      </c>
      <c r="Z59" s="47">
        <v>3.3000000000000002E-2</v>
      </c>
      <c r="AA59" s="47">
        <v>3.4500000000000003E-2</v>
      </c>
      <c r="AD59" s="44">
        <v>53</v>
      </c>
      <c r="AE59" s="47">
        <v>3.5999999999999997E-2</v>
      </c>
      <c r="AF59" s="47">
        <v>3.7499999999999999E-2</v>
      </c>
      <c r="AG59" s="47">
        <v>3.9E-2</v>
      </c>
      <c r="AH59" s="47">
        <v>4.0500000000000001E-2</v>
      </c>
      <c r="AI59" s="47">
        <v>4.2000000000000003E-2</v>
      </c>
      <c r="AJ59" s="47">
        <v>4.3499999999999997E-2</v>
      </c>
      <c r="AK59" s="47">
        <v>4.4999999999999998E-2</v>
      </c>
      <c r="AL59" s="47">
        <v>4.65E-2</v>
      </c>
      <c r="AM59" s="47">
        <v>4.8000000000000001E-2</v>
      </c>
      <c r="AN59" s="47">
        <v>4.9500000000000002E-2</v>
      </c>
      <c r="AO59" s="47">
        <v>5.0999999999999997E-2</v>
      </c>
      <c r="AP59" s="47">
        <v>5.2499999999999998E-2</v>
      </c>
      <c r="AS59" s="44">
        <v>53</v>
      </c>
      <c r="AT59" s="47">
        <v>5.3999999999999999E-2</v>
      </c>
    </row>
    <row r="60" spans="1:46" x14ac:dyDescent="0.2">
      <c r="A60" s="44">
        <v>54</v>
      </c>
      <c r="B60" s="47">
        <v>1.6000000000000001E-3</v>
      </c>
      <c r="C60" s="47">
        <v>3.2000000000000002E-3</v>
      </c>
      <c r="D60" s="47">
        <v>4.7999999999999996E-3</v>
      </c>
      <c r="E60" s="47">
        <v>6.3E-3</v>
      </c>
      <c r="F60" s="47">
        <v>7.9000000000000008E-3</v>
      </c>
      <c r="G60" s="47">
        <v>9.4999999999999998E-3</v>
      </c>
      <c r="H60" s="47">
        <v>1.11E-2</v>
      </c>
      <c r="I60" s="47">
        <v>1.2699999999999999E-2</v>
      </c>
      <c r="J60" s="47">
        <v>1.43E-2</v>
      </c>
      <c r="K60" s="47">
        <v>1.5800000000000002E-2</v>
      </c>
      <c r="L60" s="47">
        <v>1.7399999999999999E-2</v>
      </c>
      <c r="O60" s="44">
        <v>54</v>
      </c>
      <c r="P60" s="47">
        <v>1.9E-2</v>
      </c>
      <c r="Q60" s="47">
        <v>2.0500000000000001E-2</v>
      </c>
      <c r="R60" s="47">
        <v>2.1999999999999999E-2</v>
      </c>
      <c r="S60" s="47">
        <v>2.35E-2</v>
      </c>
      <c r="T60" s="47">
        <v>2.5000000000000001E-2</v>
      </c>
      <c r="U60" s="47">
        <v>2.6499999999999999E-2</v>
      </c>
      <c r="V60" s="47">
        <v>2.8000000000000001E-2</v>
      </c>
      <c r="W60" s="47">
        <v>2.9499999999999998E-2</v>
      </c>
      <c r="X60" s="47">
        <v>3.1E-2</v>
      </c>
      <c r="Y60" s="47">
        <v>3.2500000000000001E-2</v>
      </c>
      <c r="Z60" s="47">
        <v>3.4000000000000002E-2</v>
      </c>
      <c r="AA60" s="47">
        <v>3.5499999999999997E-2</v>
      </c>
      <c r="AD60" s="44">
        <v>54</v>
      </c>
      <c r="AE60" s="47">
        <v>3.6999999999999998E-2</v>
      </c>
      <c r="AF60" s="47">
        <v>3.85E-2</v>
      </c>
      <c r="AG60" s="47">
        <v>0.04</v>
      </c>
      <c r="AH60" s="47">
        <v>4.1500000000000002E-2</v>
      </c>
      <c r="AI60" s="47">
        <v>4.2999999999999997E-2</v>
      </c>
      <c r="AJ60" s="47">
        <v>4.4499999999999998E-2</v>
      </c>
      <c r="AK60" s="47">
        <v>4.5999999999999999E-2</v>
      </c>
      <c r="AL60" s="47">
        <v>4.7500000000000001E-2</v>
      </c>
      <c r="AM60" s="47">
        <v>4.9000000000000002E-2</v>
      </c>
      <c r="AN60" s="47">
        <v>5.0500000000000003E-2</v>
      </c>
      <c r="AO60" s="47">
        <v>5.1999999999999998E-2</v>
      </c>
      <c r="AP60" s="47">
        <v>5.3499999999999999E-2</v>
      </c>
      <c r="AS60" s="44">
        <v>54</v>
      </c>
      <c r="AT60" s="47">
        <v>5.5E-2</v>
      </c>
    </row>
    <row r="61" spans="1:46" x14ac:dyDescent="0.2">
      <c r="A61" s="44">
        <v>55</v>
      </c>
      <c r="B61" s="47">
        <v>1.6000000000000001E-3</v>
      </c>
      <c r="C61" s="47">
        <v>3.2000000000000002E-3</v>
      </c>
      <c r="D61" s="47">
        <v>4.7999999999999996E-3</v>
      </c>
      <c r="E61" s="47">
        <v>6.3E-3</v>
      </c>
      <c r="F61" s="47">
        <v>7.9000000000000008E-3</v>
      </c>
      <c r="G61" s="47">
        <v>9.4999999999999998E-3</v>
      </c>
      <c r="H61" s="47">
        <v>1.11E-2</v>
      </c>
      <c r="I61" s="47">
        <v>1.2699999999999999E-2</v>
      </c>
      <c r="J61" s="47">
        <v>1.43E-2</v>
      </c>
      <c r="K61" s="47">
        <v>1.5800000000000002E-2</v>
      </c>
      <c r="L61" s="47">
        <v>1.7399999999999999E-2</v>
      </c>
      <c r="O61" s="44">
        <v>55</v>
      </c>
      <c r="P61" s="47">
        <v>1.9E-2</v>
      </c>
      <c r="Q61" s="47">
        <v>2.06E-2</v>
      </c>
      <c r="R61" s="47">
        <v>2.2200000000000001E-2</v>
      </c>
      <c r="S61" s="47">
        <v>2.3800000000000002E-2</v>
      </c>
      <c r="T61" s="47">
        <v>2.53E-2</v>
      </c>
      <c r="U61" s="47">
        <v>2.69E-2</v>
      </c>
      <c r="V61" s="47">
        <v>2.8500000000000001E-2</v>
      </c>
      <c r="W61" s="47">
        <v>3.0099999999999998E-2</v>
      </c>
      <c r="X61" s="47">
        <v>3.1699999999999999E-2</v>
      </c>
      <c r="Y61" s="47">
        <v>3.3300000000000003E-2</v>
      </c>
      <c r="Z61" s="47">
        <v>3.4799999999999998E-2</v>
      </c>
      <c r="AA61" s="47">
        <v>3.6400000000000002E-2</v>
      </c>
      <c r="AD61" s="44">
        <v>55</v>
      </c>
      <c r="AE61" s="47">
        <v>3.7999999999999999E-2</v>
      </c>
      <c r="AF61" s="47">
        <v>3.95E-2</v>
      </c>
      <c r="AG61" s="47">
        <v>4.1000000000000002E-2</v>
      </c>
      <c r="AH61" s="47">
        <v>4.2500000000000003E-2</v>
      </c>
      <c r="AI61" s="47">
        <v>4.3999999999999997E-2</v>
      </c>
      <c r="AJ61" s="47">
        <v>4.5499999999999999E-2</v>
      </c>
      <c r="AK61" s="47">
        <v>4.7E-2</v>
      </c>
      <c r="AL61" s="47">
        <v>4.8500000000000001E-2</v>
      </c>
      <c r="AM61" s="47">
        <v>0.05</v>
      </c>
      <c r="AN61" s="47">
        <v>5.1499999999999997E-2</v>
      </c>
      <c r="AO61" s="47">
        <v>5.2999999999999999E-2</v>
      </c>
      <c r="AP61" s="47">
        <v>5.45E-2</v>
      </c>
      <c r="AS61" s="44">
        <v>55</v>
      </c>
      <c r="AT61" s="47">
        <v>5.6000000000000001E-2</v>
      </c>
    </row>
    <row r="62" spans="1:46" x14ac:dyDescent="0.2">
      <c r="A62" s="44">
        <v>56</v>
      </c>
      <c r="B62" s="47">
        <v>1.6999999999999999E-3</v>
      </c>
      <c r="C62" s="47">
        <v>3.3E-3</v>
      </c>
      <c r="D62" s="47">
        <v>5.0000000000000001E-3</v>
      </c>
      <c r="E62" s="47">
        <v>6.7000000000000002E-3</v>
      </c>
      <c r="F62" s="47">
        <v>8.3000000000000001E-3</v>
      </c>
      <c r="G62" s="47">
        <v>0.01</v>
      </c>
      <c r="H62" s="47">
        <v>1.17E-2</v>
      </c>
      <c r="I62" s="47">
        <v>1.3299999999999999E-2</v>
      </c>
      <c r="J62" s="47">
        <v>1.4999999999999999E-2</v>
      </c>
      <c r="K62" s="47">
        <v>1.67E-2</v>
      </c>
      <c r="L62" s="47">
        <v>1.83E-2</v>
      </c>
      <c r="O62" s="44">
        <v>56</v>
      </c>
      <c r="P62" s="47">
        <v>0.02</v>
      </c>
      <c r="Q62" s="47">
        <v>2.1600000000000001E-2</v>
      </c>
      <c r="R62" s="47">
        <v>2.3199999999999998E-2</v>
      </c>
      <c r="S62" s="47">
        <v>2.4799999999999999E-2</v>
      </c>
      <c r="T62" s="47">
        <v>2.63E-2</v>
      </c>
      <c r="U62" s="47">
        <v>2.7900000000000001E-2</v>
      </c>
      <c r="V62" s="47">
        <v>2.9499999999999998E-2</v>
      </c>
      <c r="W62" s="47">
        <v>3.1099999999999999E-2</v>
      </c>
      <c r="X62" s="47">
        <v>3.27E-2</v>
      </c>
      <c r="Y62" s="47">
        <v>3.4299999999999997E-2</v>
      </c>
      <c r="Z62" s="47">
        <v>3.5799999999999998E-2</v>
      </c>
      <c r="AA62" s="47">
        <v>3.7400000000000003E-2</v>
      </c>
      <c r="AD62" s="44">
        <v>56</v>
      </c>
      <c r="AE62" s="47">
        <v>3.9E-2</v>
      </c>
      <c r="AF62" s="47">
        <v>4.0500000000000001E-2</v>
      </c>
      <c r="AG62" s="47">
        <v>4.2000000000000003E-2</v>
      </c>
      <c r="AH62" s="47">
        <v>4.3499999999999997E-2</v>
      </c>
      <c r="AI62" s="47">
        <v>4.4999999999999998E-2</v>
      </c>
      <c r="AJ62" s="47">
        <v>4.65E-2</v>
      </c>
      <c r="AK62" s="47">
        <v>4.8000000000000001E-2</v>
      </c>
      <c r="AL62" s="47">
        <v>4.9500000000000002E-2</v>
      </c>
      <c r="AM62" s="47">
        <v>5.0999999999999997E-2</v>
      </c>
      <c r="AN62" s="47">
        <v>5.2499999999999998E-2</v>
      </c>
      <c r="AO62" s="47">
        <v>5.3999999999999999E-2</v>
      </c>
      <c r="AP62" s="47">
        <v>5.5500000000000001E-2</v>
      </c>
      <c r="AS62" s="44">
        <v>56</v>
      </c>
      <c r="AT62" s="47">
        <v>5.7000000000000002E-2</v>
      </c>
    </row>
    <row r="63" spans="1:46" x14ac:dyDescent="0.2">
      <c r="A63" s="44">
        <v>57</v>
      </c>
      <c r="B63" s="47">
        <v>1.6999999999999999E-3</v>
      </c>
      <c r="C63" s="47">
        <v>3.3E-3</v>
      </c>
      <c r="D63" s="47">
        <v>5.0000000000000001E-3</v>
      </c>
      <c r="E63" s="47">
        <v>6.7000000000000002E-3</v>
      </c>
      <c r="F63" s="47">
        <v>8.3000000000000001E-3</v>
      </c>
      <c r="G63" s="47">
        <v>0.01</v>
      </c>
      <c r="H63" s="47">
        <v>1.17E-2</v>
      </c>
      <c r="I63" s="47">
        <v>1.3299999999999999E-2</v>
      </c>
      <c r="J63" s="47">
        <v>1.4999999999999999E-2</v>
      </c>
      <c r="K63" s="47">
        <v>1.67E-2</v>
      </c>
      <c r="L63" s="47">
        <v>1.83E-2</v>
      </c>
      <c r="O63" s="44">
        <v>57</v>
      </c>
      <c r="P63" s="47">
        <v>0.02</v>
      </c>
      <c r="Q63" s="47">
        <v>2.1600000000000001E-2</v>
      </c>
      <c r="R63" s="47">
        <v>2.3199999999999998E-2</v>
      </c>
      <c r="S63" s="47">
        <v>2.4799999999999999E-2</v>
      </c>
      <c r="T63" s="47">
        <v>2.63E-2</v>
      </c>
      <c r="U63" s="47">
        <v>2.7900000000000001E-2</v>
      </c>
      <c r="V63" s="47">
        <v>2.9499999999999998E-2</v>
      </c>
      <c r="W63" s="47">
        <v>3.1099999999999999E-2</v>
      </c>
      <c r="X63" s="47">
        <v>3.27E-2</v>
      </c>
      <c r="Y63" s="47">
        <v>3.4299999999999997E-2</v>
      </c>
      <c r="Z63" s="47">
        <v>3.5799999999999998E-2</v>
      </c>
      <c r="AA63" s="47">
        <v>3.7400000000000003E-2</v>
      </c>
      <c r="AD63" s="44">
        <v>57</v>
      </c>
      <c r="AE63" s="47">
        <v>3.9E-2</v>
      </c>
      <c r="AF63" s="47">
        <v>4.0599999999999997E-2</v>
      </c>
      <c r="AG63" s="47">
        <v>4.2200000000000001E-2</v>
      </c>
      <c r="AH63" s="47">
        <v>4.3799999999999999E-2</v>
      </c>
      <c r="AI63" s="47">
        <v>4.53E-2</v>
      </c>
      <c r="AJ63" s="47">
        <v>4.6899999999999997E-2</v>
      </c>
      <c r="AK63" s="47">
        <v>4.8500000000000001E-2</v>
      </c>
      <c r="AL63" s="47">
        <v>5.0099999999999999E-2</v>
      </c>
      <c r="AM63" s="47">
        <v>5.1700000000000003E-2</v>
      </c>
      <c r="AN63" s="47">
        <v>5.33E-2</v>
      </c>
      <c r="AO63" s="47">
        <v>5.4800000000000001E-2</v>
      </c>
      <c r="AP63" s="47">
        <v>5.6399999999999999E-2</v>
      </c>
      <c r="AS63" s="44">
        <v>57</v>
      </c>
      <c r="AT63" s="47">
        <v>5.8000000000000003E-2</v>
      </c>
    </row>
    <row r="64" spans="1:46" x14ac:dyDescent="0.2">
      <c r="A64" s="44">
        <v>58</v>
      </c>
      <c r="B64" s="47">
        <v>1.6999999999999999E-3</v>
      </c>
      <c r="C64" s="47">
        <v>3.3E-3</v>
      </c>
      <c r="D64" s="47">
        <v>5.0000000000000001E-3</v>
      </c>
      <c r="E64" s="47">
        <v>6.7000000000000002E-3</v>
      </c>
      <c r="F64" s="47">
        <v>8.3000000000000001E-3</v>
      </c>
      <c r="G64" s="47">
        <v>0.01</v>
      </c>
      <c r="H64" s="47">
        <v>1.17E-2</v>
      </c>
      <c r="I64" s="47">
        <v>1.3299999999999999E-2</v>
      </c>
      <c r="J64" s="47">
        <v>1.4999999999999999E-2</v>
      </c>
      <c r="K64" s="47">
        <v>1.67E-2</v>
      </c>
      <c r="L64" s="47">
        <v>1.83E-2</v>
      </c>
      <c r="O64" s="44">
        <v>58</v>
      </c>
      <c r="P64" s="47">
        <v>0.02</v>
      </c>
      <c r="Q64" s="47">
        <v>2.1700000000000001E-2</v>
      </c>
      <c r="R64" s="47">
        <v>2.3300000000000001E-2</v>
      </c>
      <c r="S64" s="47">
        <v>2.5000000000000001E-2</v>
      </c>
      <c r="T64" s="47">
        <v>2.6700000000000002E-2</v>
      </c>
      <c r="U64" s="47">
        <v>2.8299999999999999E-2</v>
      </c>
      <c r="V64" s="47">
        <v>0.03</v>
      </c>
      <c r="W64" s="47">
        <v>3.1699999999999999E-2</v>
      </c>
      <c r="X64" s="47">
        <v>3.3300000000000003E-2</v>
      </c>
      <c r="Y64" s="47">
        <v>3.5000000000000003E-2</v>
      </c>
      <c r="Z64" s="47">
        <v>3.6700000000000003E-2</v>
      </c>
      <c r="AA64" s="47">
        <v>3.8300000000000001E-2</v>
      </c>
      <c r="AD64" s="44">
        <v>58</v>
      </c>
      <c r="AE64" s="47">
        <v>0.04</v>
      </c>
      <c r="AF64" s="47">
        <v>4.1599999999999998E-2</v>
      </c>
      <c r="AG64" s="47">
        <v>4.3200000000000002E-2</v>
      </c>
      <c r="AH64" s="47">
        <v>4.48E-2</v>
      </c>
      <c r="AI64" s="47">
        <v>4.6300000000000001E-2</v>
      </c>
      <c r="AJ64" s="47">
        <v>4.7899999999999998E-2</v>
      </c>
      <c r="AK64" s="47">
        <v>4.9500000000000002E-2</v>
      </c>
      <c r="AL64" s="47">
        <v>5.11E-2</v>
      </c>
      <c r="AM64" s="47">
        <v>5.2699999999999997E-2</v>
      </c>
      <c r="AN64" s="47">
        <v>5.4300000000000001E-2</v>
      </c>
      <c r="AO64" s="47">
        <v>5.5800000000000002E-2</v>
      </c>
      <c r="AP64" s="47">
        <v>5.74E-2</v>
      </c>
      <c r="AS64" s="44">
        <v>58</v>
      </c>
      <c r="AT64" s="47">
        <v>5.8999999999999997E-2</v>
      </c>
    </row>
    <row r="65" spans="1:46" x14ac:dyDescent="0.2">
      <c r="A65" s="44">
        <v>59</v>
      </c>
      <c r="B65" s="47">
        <v>1.8E-3</v>
      </c>
      <c r="C65" s="47">
        <v>3.5000000000000001E-3</v>
      </c>
      <c r="D65" s="47">
        <v>5.3E-3</v>
      </c>
      <c r="E65" s="47">
        <v>7.0000000000000001E-3</v>
      </c>
      <c r="F65" s="47">
        <v>8.8000000000000005E-3</v>
      </c>
      <c r="G65" s="47">
        <v>1.0500000000000001E-2</v>
      </c>
      <c r="H65" s="47">
        <v>1.23E-2</v>
      </c>
      <c r="I65" s="47">
        <v>1.4E-2</v>
      </c>
      <c r="J65" s="47">
        <v>1.5800000000000002E-2</v>
      </c>
      <c r="K65" s="47">
        <v>1.7500000000000002E-2</v>
      </c>
      <c r="L65" s="47">
        <v>1.9300000000000001E-2</v>
      </c>
      <c r="O65" s="44">
        <v>59</v>
      </c>
      <c r="P65" s="47">
        <v>2.1000000000000001E-2</v>
      </c>
      <c r="Q65" s="47">
        <v>2.2700000000000001E-2</v>
      </c>
      <c r="R65" s="47">
        <v>2.4299999999999999E-2</v>
      </c>
      <c r="S65" s="47">
        <v>2.5999999999999999E-2</v>
      </c>
      <c r="T65" s="47">
        <v>2.7699999999999999E-2</v>
      </c>
      <c r="U65" s="47">
        <v>2.93E-2</v>
      </c>
      <c r="V65" s="47">
        <v>3.1E-2</v>
      </c>
      <c r="W65" s="47">
        <v>3.27E-2</v>
      </c>
      <c r="X65" s="47">
        <v>3.4299999999999997E-2</v>
      </c>
      <c r="Y65" s="47">
        <v>3.5999999999999997E-2</v>
      </c>
      <c r="Z65" s="47">
        <v>3.7699999999999997E-2</v>
      </c>
      <c r="AA65" s="47">
        <v>3.9300000000000002E-2</v>
      </c>
      <c r="AD65" s="44">
        <v>59</v>
      </c>
      <c r="AE65" s="47">
        <v>4.1000000000000002E-2</v>
      </c>
      <c r="AF65" s="47">
        <v>4.2700000000000002E-2</v>
      </c>
      <c r="AG65" s="47">
        <v>4.4299999999999999E-2</v>
      </c>
      <c r="AH65" s="47">
        <v>4.5999999999999999E-2</v>
      </c>
      <c r="AI65" s="47">
        <v>4.7699999999999999E-2</v>
      </c>
      <c r="AJ65" s="47">
        <v>4.9299999999999997E-2</v>
      </c>
      <c r="AK65" s="47">
        <v>5.0999999999999997E-2</v>
      </c>
      <c r="AL65" s="47">
        <v>5.2699999999999997E-2</v>
      </c>
      <c r="AM65" s="47">
        <v>5.4300000000000001E-2</v>
      </c>
      <c r="AN65" s="47">
        <v>5.6000000000000001E-2</v>
      </c>
      <c r="AO65" s="47">
        <v>5.7700000000000001E-2</v>
      </c>
      <c r="AP65" s="47">
        <v>5.9299999999999999E-2</v>
      </c>
      <c r="AS65" s="44">
        <v>59</v>
      </c>
      <c r="AT65" s="47">
        <v>6.0999999999999999E-2</v>
      </c>
    </row>
    <row r="66" spans="1:46" x14ac:dyDescent="0.2">
      <c r="A66" s="44">
        <v>60</v>
      </c>
      <c r="B66" s="47">
        <v>1.8E-3</v>
      </c>
      <c r="C66" s="47">
        <v>3.5000000000000001E-3</v>
      </c>
      <c r="D66" s="47">
        <v>5.3E-3</v>
      </c>
      <c r="E66" s="47">
        <v>7.0000000000000001E-3</v>
      </c>
      <c r="F66" s="47">
        <v>8.8000000000000005E-3</v>
      </c>
      <c r="G66" s="47">
        <v>1.0500000000000001E-2</v>
      </c>
      <c r="H66" s="47">
        <v>1.23E-2</v>
      </c>
      <c r="I66" s="47">
        <v>1.4E-2</v>
      </c>
      <c r="J66" s="47">
        <v>1.5800000000000002E-2</v>
      </c>
      <c r="K66" s="47">
        <v>1.7500000000000002E-2</v>
      </c>
      <c r="L66" s="47">
        <v>1.9300000000000001E-2</v>
      </c>
      <c r="O66" s="44">
        <v>60</v>
      </c>
      <c r="P66" s="47">
        <v>2.1000000000000001E-2</v>
      </c>
      <c r="Q66" s="47">
        <v>2.2800000000000001E-2</v>
      </c>
      <c r="R66" s="47">
        <v>2.4500000000000001E-2</v>
      </c>
      <c r="S66" s="47">
        <v>2.63E-2</v>
      </c>
      <c r="T66" s="47">
        <v>2.8000000000000001E-2</v>
      </c>
      <c r="U66" s="47">
        <v>2.98E-2</v>
      </c>
      <c r="V66" s="47">
        <v>3.15E-2</v>
      </c>
      <c r="W66" s="47">
        <v>3.3300000000000003E-2</v>
      </c>
      <c r="X66" s="47">
        <v>3.5000000000000003E-2</v>
      </c>
      <c r="Y66" s="47">
        <v>3.6799999999999999E-2</v>
      </c>
      <c r="Z66" s="47">
        <v>3.85E-2</v>
      </c>
      <c r="AA66" s="47">
        <v>4.0300000000000002E-2</v>
      </c>
      <c r="AD66" s="44">
        <v>60</v>
      </c>
      <c r="AE66" s="47">
        <v>4.2000000000000003E-2</v>
      </c>
      <c r="AF66" s="47">
        <v>4.3700000000000003E-2</v>
      </c>
      <c r="AG66" s="47">
        <v>4.53E-2</v>
      </c>
      <c r="AH66" s="47">
        <v>4.7E-2</v>
      </c>
      <c r="AI66" s="47">
        <v>4.87E-2</v>
      </c>
      <c r="AJ66" s="47">
        <v>5.0299999999999997E-2</v>
      </c>
      <c r="AK66" s="47">
        <v>5.1999999999999998E-2</v>
      </c>
      <c r="AL66" s="47">
        <v>5.3699999999999998E-2</v>
      </c>
      <c r="AM66" s="47">
        <v>5.5300000000000002E-2</v>
      </c>
      <c r="AN66" s="47">
        <v>5.7000000000000002E-2</v>
      </c>
      <c r="AO66" s="47">
        <v>5.8700000000000002E-2</v>
      </c>
      <c r="AP66" s="47">
        <v>6.0299999999999999E-2</v>
      </c>
      <c r="AS66" s="44">
        <v>60</v>
      </c>
      <c r="AT66" s="47">
        <v>6.2E-2</v>
      </c>
    </row>
    <row r="67" spans="1:46" x14ac:dyDescent="0.2">
      <c r="A67" s="44">
        <v>61</v>
      </c>
      <c r="B67" s="47">
        <v>1.8E-3</v>
      </c>
      <c r="C67" s="47">
        <v>3.7000000000000002E-3</v>
      </c>
      <c r="D67" s="47">
        <v>5.4999999999999997E-3</v>
      </c>
      <c r="E67" s="47">
        <v>7.3000000000000001E-3</v>
      </c>
      <c r="F67" s="47">
        <v>9.1999999999999998E-3</v>
      </c>
      <c r="G67" s="47">
        <v>1.0999999999999999E-2</v>
      </c>
      <c r="H67" s="47">
        <v>1.2800000000000001E-2</v>
      </c>
      <c r="I67" s="47">
        <v>1.47E-2</v>
      </c>
      <c r="J67" s="47">
        <v>1.6500000000000001E-2</v>
      </c>
      <c r="K67" s="47">
        <v>1.83E-2</v>
      </c>
      <c r="L67" s="47">
        <v>2.0199999999999999E-2</v>
      </c>
      <c r="O67" s="44">
        <v>61</v>
      </c>
      <c r="P67" s="47">
        <v>2.1999999999999999E-2</v>
      </c>
      <c r="Q67" s="47">
        <v>2.3800000000000002E-2</v>
      </c>
      <c r="R67" s="47">
        <v>2.5499999999999998E-2</v>
      </c>
      <c r="S67" s="47">
        <v>2.7300000000000001E-2</v>
      </c>
      <c r="T67" s="47">
        <v>2.9000000000000001E-2</v>
      </c>
      <c r="U67" s="47">
        <v>3.0800000000000001E-2</v>
      </c>
      <c r="V67" s="47">
        <v>3.2500000000000001E-2</v>
      </c>
      <c r="W67" s="47">
        <v>3.4299999999999997E-2</v>
      </c>
      <c r="X67" s="47">
        <v>3.5999999999999997E-2</v>
      </c>
      <c r="Y67" s="47">
        <v>3.78E-2</v>
      </c>
      <c r="Z67" s="47">
        <v>3.95E-2</v>
      </c>
      <c r="AA67" s="47">
        <v>4.1300000000000003E-2</v>
      </c>
      <c r="AD67" s="44">
        <v>61</v>
      </c>
      <c r="AE67" s="47">
        <v>4.2999999999999997E-2</v>
      </c>
      <c r="AF67" s="47">
        <v>4.4699999999999997E-2</v>
      </c>
      <c r="AG67" s="47">
        <v>4.6300000000000001E-2</v>
      </c>
      <c r="AH67" s="47">
        <v>4.8000000000000001E-2</v>
      </c>
      <c r="AI67" s="47">
        <v>4.9700000000000001E-2</v>
      </c>
      <c r="AJ67" s="47">
        <v>5.1299999999999998E-2</v>
      </c>
      <c r="AK67" s="47">
        <v>5.2999999999999999E-2</v>
      </c>
      <c r="AL67" s="47">
        <v>5.4699999999999999E-2</v>
      </c>
      <c r="AM67" s="47">
        <v>5.6300000000000003E-2</v>
      </c>
      <c r="AN67" s="47">
        <v>5.8000000000000003E-2</v>
      </c>
      <c r="AO67" s="47">
        <v>5.9700000000000003E-2</v>
      </c>
      <c r="AP67" s="47">
        <v>6.13E-2</v>
      </c>
      <c r="AS67" s="44">
        <v>61</v>
      </c>
      <c r="AT67" s="47">
        <v>6.3E-2</v>
      </c>
    </row>
    <row r="68" spans="1:46" x14ac:dyDescent="0.2">
      <c r="A68" s="44">
        <v>62</v>
      </c>
      <c r="B68" s="47">
        <v>1.8E-3</v>
      </c>
      <c r="C68" s="47">
        <v>3.7000000000000002E-3</v>
      </c>
      <c r="D68" s="47">
        <v>5.4999999999999997E-3</v>
      </c>
      <c r="E68" s="47">
        <v>7.3000000000000001E-3</v>
      </c>
      <c r="F68" s="47">
        <v>9.1999999999999998E-3</v>
      </c>
      <c r="G68" s="47">
        <v>1.0999999999999999E-2</v>
      </c>
      <c r="H68" s="47">
        <v>1.2800000000000001E-2</v>
      </c>
      <c r="I68" s="47">
        <v>1.47E-2</v>
      </c>
      <c r="J68" s="47">
        <v>1.6500000000000001E-2</v>
      </c>
      <c r="K68" s="47">
        <v>1.83E-2</v>
      </c>
      <c r="L68" s="47">
        <v>2.0199999999999999E-2</v>
      </c>
      <c r="O68" s="44">
        <v>62</v>
      </c>
      <c r="P68" s="47">
        <v>2.1999999999999999E-2</v>
      </c>
      <c r="Q68" s="47">
        <v>2.3800000000000002E-2</v>
      </c>
      <c r="R68" s="47">
        <v>2.5700000000000001E-2</v>
      </c>
      <c r="S68" s="47">
        <v>2.75E-2</v>
      </c>
      <c r="T68" s="47">
        <v>2.93E-2</v>
      </c>
      <c r="U68" s="47">
        <v>3.1199999999999999E-2</v>
      </c>
      <c r="V68" s="47">
        <v>3.3000000000000002E-2</v>
      </c>
      <c r="W68" s="47">
        <v>3.4799999999999998E-2</v>
      </c>
      <c r="X68" s="47">
        <v>3.6700000000000003E-2</v>
      </c>
      <c r="Y68" s="47">
        <v>3.85E-2</v>
      </c>
      <c r="Z68" s="47">
        <v>4.0300000000000002E-2</v>
      </c>
      <c r="AA68" s="47">
        <v>4.2200000000000001E-2</v>
      </c>
      <c r="AD68" s="44">
        <v>62</v>
      </c>
      <c r="AE68" s="47">
        <v>4.3999999999999997E-2</v>
      </c>
      <c r="AF68" s="47">
        <v>4.5699999999999998E-2</v>
      </c>
      <c r="AG68" s="47">
        <v>4.7300000000000002E-2</v>
      </c>
      <c r="AH68" s="47">
        <v>4.9000000000000002E-2</v>
      </c>
      <c r="AI68" s="47">
        <v>5.0700000000000002E-2</v>
      </c>
      <c r="AJ68" s="47">
        <v>5.2299999999999999E-2</v>
      </c>
      <c r="AK68" s="47">
        <v>5.3999999999999999E-2</v>
      </c>
      <c r="AL68" s="47">
        <v>5.57E-2</v>
      </c>
      <c r="AM68" s="47">
        <v>5.7299999999999997E-2</v>
      </c>
      <c r="AN68" s="47">
        <v>5.8999999999999997E-2</v>
      </c>
      <c r="AO68" s="47">
        <v>6.0699999999999997E-2</v>
      </c>
      <c r="AP68" s="47">
        <v>6.2300000000000001E-2</v>
      </c>
      <c r="AS68" s="44">
        <v>62</v>
      </c>
      <c r="AT68" s="47">
        <v>6.4000000000000001E-2</v>
      </c>
    </row>
    <row r="69" spans="1:46" x14ac:dyDescent="0.2">
      <c r="A69" s="44">
        <v>63</v>
      </c>
      <c r="B69" s="47">
        <v>1.8E-3</v>
      </c>
      <c r="C69" s="47">
        <v>3.7000000000000002E-3</v>
      </c>
      <c r="D69" s="47">
        <v>5.4999999999999997E-3</v>
      </c>
      <c r="E69" s="47">
        <v>7.3000000000000001E-3</v>
      </c>
      <c r="F69" s="47">
        <v>9.1999999999999998E-3</v>
      </c>
      <c r="G69" s="47">
        <v>1.0999999999999999E-2</v>
      </c>
      <c r="H69" s="47">
        <v>1.2800000000000001E-2</v>
      </c>
      <c r="I69" s="47">
        <v>1.47E-2</v>
      </c>
      <c r="J69" s="47">
        <v>1.6500000000000001E-2</v>
      </c>
      <c r="K69" s="47">
        <v>1.83E-2</v>
      </c>
      <c r="L69" s="47">
        <v>2.0199999999999999E-2</v>
      </c>
      <c r="O69" s="44">
        <v>63</v>
      </c>
      <c r="P69" s="47">
        <v>2.1999999999999999E-2</v>
      </c>
      <c r="Q69" s="47">
        <v>2.3800000000000002E-2</v>
      </c>
      <c r="R69" s="47">
        <v>2.5700000000000001E-2</v>
      </c>
      <c r="S69" s="47">
        <v>2.75E-2</v>
      </c>
      <c r="T69" s="47">
        <v>2.93E-2</v>
      </c>
      <c r="U69" s="47">
        <v>3.1199999999999999E-2</v>
      </c>
      <c r="V69" s="47">
        <v>3.3000000000000002E-2</v>
      </c>
      <c r="W69" s="47">
        <v>3.4799999999999998E-2</v>
      </c>
      <c r="X69" s="47">
        <v>3.6700000000000003E-2</v>
      </c>
      <c r="Y69" s="47">
        <v>3.85E-2</v>
      </c>
      <c r="Z69" s="47">
        <v>4.0300000000000002E-2</v>
      </c>
      <c r="AA69" s="47">
        <v>4.2200000000000001E-2</v>
      </c>
      <c r="AD69" s="44">
        <v>63</v>
      </c>
      <c r="AE69" s="47">
        <v>4.3999999999999997E-2</v>
      </c>
      <c r="AF69" s="47">
        <v>4.58E-2</v>
      </c>
      <c r="AG69" s="47">
        <v>4.7699999999999999E-2</v>
      </c>
      <c r="AH69" s="47">
        <v>4.9500000000000002E-2</v>
      </c>
      <c r="AI69" s="47">
        <v>5.1299999999999998E-2</v>
      </c>
      <c r="AJ69" s="47">
        <v>5.3199999999999997E-2</v>
      </c>
      <c r="AK69" s="47">
        <v>5.5E-2</v>
      </c>
      <c r="AL69" s="47">
        <v>5.6800000000000003E-2</v>
      </c>
      <c r="AM69" s="47">
        <v>5.8700000000000002E-2</v>
      </c>
      <c r="AN69" s="47">
        <v>6.0499999999999998E-2</v>
      </c>
      <c r="AO69" s="47">
        <v>6.2300000000000001E-2</v>
      </c>
      <c r="AP69" s="47">
        <v>6.4199999999999993E-2</v>
      </c>
      <c r="AS69" s="44">
        <v>63</v>
      </c>
      <c r="AT69" s="47">
        <v>6.6000000000000003E-2</v>
      </c>
    </row>
    <row r="70" spans="1:46" x14ac:dyDescent="0.2">
      <c r="A70" s="44">
        <v>64</v>
      </c>
      <c r="B70" s="47">
        <v>1.9E-3</v>
      </c>
      <c r="C70" s="47">
        <v>3.8E-3</v>
      </c>
      <c r="D70" s="47">
        <v>5.7999999999999996E-3</v>
      </c>
      <c r="E70" s="47">
        <v>7.7000000000000002E-3</v>
      </c>
      <c r="F70" s="47">
        <v>9.5999999999999992E-3</v>
      </c>
      <c r="G70" s="47">
        <v>1.15E-2</v>
      </c>
      <c r="H70" s="47">
        <v>1.34E-2</v>
      </c>
      <c r="I70" s="47">
        <v>1.5299999999999999E-2</v>
      </c>
      <c r="J70" s="47">
        <v>1.7299999999999999E-2</v>
      </c>
      <c r="K70" s="47">
        <v>1.9199999999999998E-2</v>
      </c>
      <c r="L70" s="47">
        <v>2.1100000000000001E-2</v>
      </c>
      <c r="O70" s="44">
        <v>64</v>
      </c>
      <c r="P70" s="47">
        <v>2.3E-2</v>
      </c>
      <c r="Q70" s="47">
        <v>2.4799999999999999E-2</v>
      </c>
      <c r="R70" s="47">
        <v>2.6700000000000002E-2</v>
      </c>
      <c r="S70" s="47">
        <v>2.8500000000000001E-2</v>
      </c>
      <c r="T70" s="47">
        <v>3.0300000000000001E-2</v>
      </c>
      <c r="U70" s="47">
        <v>3.2199999999999999E-2</v>
      </c>
      <c r="V70" s="47">
        <v>3.4000000000000002E-2</v>
      </c>
      <c r="W70" s="47">
        <v>3.5799999999999998E-2</v>
      </c>
      <c r="X70" s="47">
        <v>3.7699999999999997E-2</v>
      </c>
      <c r="Y70" s="47">
        <v>3.95E-2</v>
      </c>
      <c r="Z70" s="47">
        <v>4.1300000000000003E-2</v>
      </c>
      <c r="AA70" s="47">
        <v>4.3200000000000002E-2</v>
      </c>
      <c r="AD70" s="44">
        <v>64</v>
      </c>
      <c r="AE70" s="47">
        <v>4.4999999999999998E-2</v>
      </c>
      <c r="AF70" s="47">
        <v>4.6800000000000001E-2</v>
      </c>
      <c r="AG70" s="47">
        <v>4.87E-2</v>
      </c>
      <c r="AH70" s="47">
        <v>5.0500000000000003E-2</v>
      </c>
      <c r="AI70" s="47">
        <v>5.2299999999999999E-2</v>
      </c>
      <c r="AJ70" s="47">
        <v>5.4199999999999998E-2</v>
      </c>
      <c r="AK70" s="47">
        <v>5.6000000000000001E-2</v>
      </c>
      <c r="AL70" s="47">
        <v>5.7799999999999997E-2</v>
      </c>
      <c r="AM70" s="47">
        <v>5.9700000000000003E-2</v>
      </c>
      <c r="AN70" s="47">
        <v>6.1499999999999999E-2</v>
      </c>
      <c r="AO70" s="47">
        <v>6.3299999999999995E-2</v>
      </c>
      <c r="AP70" s="47">
        <v>6.5199999999999994E-2</v>
      </c>
      <c r="AS70" s="44">
        <v>64</v>
      </c>
      <c r="AT70" s="47">
        <v>6.7000000000000004E-2</v>
      </c>
    </row>
  </sheetData>
  <sheetProtection algorithmName="SHA-512" hashValue="tzneOZ15M0p92Uz4ml1gtCEiVb/zAIz3mA7AsdlqaOLCDHfxzu4nbh+MzPacmXjwwkh/pg0Yzh9Tc2QcpwP+dQ==" saltValue="cJukymvrXFC67bCe+OOGPg==" spinCount="100000" sheet="1" objects="1" scenarios="1"/>
  <conditionalFormatting sqref="A6:A21">
    <cfRule type="expression" dxfId="175" priority="13" stopIfTrue="1">
      <formula>MOD(ROW(),2)=0</formula>
    </cfRule>
    <cfRule type="expression" dxfId="174" priority="14" stopIfTrue="1">
      <formula>MOD(ROW(),2)&lt;&gt;0</formula>
    </cfRule>
  </conditionalFormatting>
  <conditionalFormatting sqref="A26:A70">
    <cfRule type="expression" dxfId="173" priority="17" stopIfTrue="1">
      <formula>MOD(ROW(),2)=0</formula>
    </cfRule>
    <cfRule type="expression" dxfId="172" priority="18" stopIfTrue="1">
      <formula>MOD(ROW(),2)&lt;&gt;0</formula>
    </cfRule>
  </conditionalFormatting>
  <conditionalFormatting sqref="B6:L21">
    <cfRule type="expression" dxfId="171" priority="15" stopIfTrue="1">
      <formula>MOD(ROW(),2)=0</formula>
    </cfRule>
    <cfRule type="expression" dxfId="170" priority="16" stopIfTrue="1">
      <formula>MOD(ROW(),2)&lt;&gt;0</formula>
    </cfRule>
  </conditionalFormatting>
  <conditionalFormatting sqref="B26:L70">
    <cfRule type="expression" dxfId="169" priority="19" stopIfTrue="1">
      <formula>MOD(ROW(),2)=0</formula>
    </cfRule>
    <cfRule type="expression" dxfId="168" priority="20" stopIfTrue="1">
      <formula>MOD(ROW(),2)&lt;&gt;0</formula>
    </cfRule>
  </conditionalFormatting>
  <conditionalFormatting sqref="O6:O21">
    <cfRule type="expression" dxfId="167" priority="21" stopIfTrue="1">
      <formula>MOD(ROW(),2)=0</formula>
    </cfRule>
    <cfRule type="expression" dxfId="166" priority="22" stopIfTrue="1">
      <formula>MOD(ROW(),2)&lt;&gt;0</formula>
    </cfRule>
  </conditionalFormatting>
  <conditionalFormatting sqref="O26:O70">
    <cfRule type="expression" dxfId="165" priority="25" stopIfTrue="1">
      <formula>MOD(ROW(),2)=0</formula>
    </cfRule>
    <cfRule type="expression" dxfId="164" priority="26" stopIfTrue="1">
      <formula>MOD(ROW(),2)&lt;&gt;0</formula>
    </cfRule>
  </conditionalFormatting>
  <conditionalFormatting sqref="P6:AA21">
    <cfRule type="expression" dxfId="163" priority="23" stopIfTrue="1">
      <formula>MOD(ROW(),2)=0</formula>
    </cfRule>
    <cfRule type="expression" dxfId="162" priority="24" stopIfTrue="1">
      <formula>MOD(ROW(),2)&lt;&gt;0</formula>
    </cfRule>
  </conditionalFormatting>
  <conditionalFormatting sqref="P26:AA70">
    <cfRule type="expression" dxfId="161" priority="27" stopIfTrue="1">
      <formula>MOD(ROW(),2)=0</formula>
    </cfRule>
    <cfRule type="expression" dxfId="160" priority="28" stopIfTrue="1">
      <formula>MOD(ROW(),2)&lt;&gt;0</formula>
    </cfRule>
  </conditionalFormatting>
  <conditionalFormatting sqref="AD6:AD21">
    <cfRule type="expression" dxfId="159" priority="29" stopIfTrue="1">
      <formula>MOD(ROW(),2)=0</formula>
    </cfRule>
    <cfRule type="expression" dxfId="158" priority="30" stopIfTrue="1">
      <formula>MOD(ROW(),2)&lt;&gt;0</formula>
    </cfRule>
  </conditionalFormatting>
  <conditionalFormatting sqref="AD26:AD70">
    <cfRule type="expression" dxfId="157" priority="33" stopIfTrue="1">
      <formula>MOD(ROW(),2)=0</formula>
    </cfRule>
    <cfRule type="expression" dxfId="156" priority="34" stopIfTrue="1">
      <formula>MOD(ROW(),2)&lt;&gt;0</formula>
    </cfRule>
  </conditionalFormatting>
  <conditionalFormatting sqref="AE6:AP21">
    <cfRule type="expression" dxfId="155" priority="31" stopIfTrue="1">
      <formula>MOD(ROW(),2)=0</formula>
    </cfRule>
    <cfRule type="expression" dxfId="154" priority="32" stopIfTrue="1">
      <formula>MOD(ROW(),2)&lt;&gt;0</formula>
    </cfRule>
  </conditionalFormatting>
  <conditionalFormatting sqref="AE26:AP70">
    <cfRule type="expression" dxfId="153" priority="35" stopIfTrue="1">
      <formula>MOD(ROW(),2)=0</formula>
    </cfRule>
    <cfRule type="expression" dxfId="152" priority="36" stopIfTrue="1">
      <formula>MOD(ROW(),2)&lt;&gt;0</formula>
    </cfRule>
  </conditionalFormatting>
  <conditionalFormatting sqref="AS6:AS21">
    <cfRule type="expression" dxfId="151" priority="37" stopIfTrue="1">
      <formula>MOD(ROW(),2)=0</formula>
    </cfRule>
    <cfRule type="expression" dxfId="150" priority="38" stopIfTrue="1">
      <formula>MOD(ROW(),2)&lt;&gt;0</formula>
    </cfRule>
  </conditionalFormatting>
  <conditionalFormatting sqref="AS26:AS70">
    <cfRule type="expression" dxfId="149" priority="41" stopIfTrue="1">
      <formula>MOD(ROW(),2)=0</formula>
    </cfRule>
    <cfRule type="expression" dxfId="148" priority="42" stopIfTrue="1">
      <formula>MOD(ROW(),2)&lt;&gt;0</formula>
    </cfRule>
  </conditionalFormatting>
  <conditionalFormatting sqref="AT6:AT21">
    <cfRule type="expression" dxfId="147" priority="39" stopIfTrue="1">
      <formula>MOD(ROW(),2)=0</formula>
    </cfRule>
    <cfRule type="expression" dxfId="146" priority="40" stopIfTrue="1">
      <formula>MOD(ROW(),2)&lt;&gt;0</formula>
    </cfRule>
  </conditionalFormatting>
  <conditionalFormatting sqref="AT26:AT70">
    <cfRule type="expression" dxfId="145" priority="43" stopIfTrue="1">
      <formula>MOD(ROW(),2)=0</formula>
    </cfRule>
    <cfRule type="expression" dxfId="144" priority="44" stopIfTrue="1">
      <formula>MOD(ROW(),2)&lt;&gt;0</formula>
    </cfRule>
  </conditionalFormatting>
  <pageMargins left="0.7" right="0.7" top="0.75" bottom="0.75" header="0.3" footer="0.3"/>
  <tableParts count="4">
    <tablePart r:id="rId1"/>
    <tablePart r:id="rId2"/>
    <tablePart r:id="rId3"/>
    <tablePart r:id="rId4"/>
  </tableParts>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8AFA3-F7C5-479C-AC57-822AC1ABAFB0}">
  <sheetPr codeName="Sheet105"/>
  <dimension ref="A1:B66"/>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EPA - x-734</v>
      </c>
    </row>
    <row r="6" spans="1:2" x14ac:dyDescent="0.2">
      <c r="A6" s="41" t="s">
        <v>540</v>
      </c>
      <c r="B6" s="49" t="s">
        <v>541</v>
      </c>
    </row>
    <row r="7" spans="1:2" ht="25.5" x14ac:dyDescent="0.2">
      <c r="A7" s="41" t="s">
        <v>542</v>
      </c>
      <c r="B7" s="49" t="s">
        <v>31</v>
      </c>
    </row>
    <row r="8" spans="1:2" x14ac:dyDescent="0.2">
      <c r="A8" s="41" t="s">
        <v>112</v>
      </c>
      <c r="B8" s="49" t="s">
        <v>125</v>
      </c>
    </row>
    <row r="9" spans="1:2" x14ac:dyDescent="0.2">
      <c r="A9" s="41" t="s">
        <v>113</v>
      </c>
      <c r="B9" s="49" t="s">
        <v>448</v>
      </c>
    </row>
    <row r="10" spans="1:2" ht="38.25" x14ac:dyDescent="0.2">
      <c r="A10" s="41" t="s">
        <v>6</v>
      </c>
      <c r="B10" s="49" t="s">
        <v>476</v>
      </c>
    </row>
    <row r="11" spans="1:2" x14ac:dyDescent="0.2">
      <c r="A11" s="41" t="s">
        <v>114</v>
      </c>
      <c r="B11" s="49" t="s">
        <v>165</v>
      </c>
    </row>
    <row r="12" spans="1:2" x14ac:dyDescent="0.2">
      <c r="A12" s="41" t="s">
        <v>115</v>
      </c>
      <c r="B12" s="49" t="s">
        <v>458</v>
      </c>
    </row>
    <row r="13" spans="1:2" x14ac:dyDescent="0.2">
      <c r="A13" s="41" t="s">
        <v>543</v>
      </c>
      <c r="B13" s="49">
        <v>0</v>
      </c>
    </row>
    <row r="14" spans="1:2" x14ac:dyDescent="0.2">
      <c r="A14" s="41" t="s">
        <v>117</v>
      </c>
      <c r="B14" s="49">
        <v>734</v>
      </c>
    </row>
    <row r="15" spans="1:2" x14ac:dyDescent="0.2">
      <c r="A15" s="41" t="s">
        <v>544</v>
      </c>
      <c r="B15" s="49" t="s">
        <v>477</v>
      </c>
    </row>
    <row r="16" spans="1:2" x14ac:dyDescent="0.2">
      <c r="A16" s="41" t="s">
        <v>119</v>
      </c>
      <c r="B16" s="49" t="s">
        <v>478</v>
      </c>
    </row>
    <row r="17" spans="1:2" x14ac:dyDescent="0.2">
      <c r="A17" s="42" t="s">
        <v>545</v>
      </c>
      <c r="B17" s="49"/>
    </row>
    <row r="18" spans="1:2" x14ac:dyDescent="0.2">
      <c r="A18" s="41" t="s">
        <v>121</v>
      </c>
      <c r="B18" s="50">
        <v>45184</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x14ac:dyDescent="0.2">
      <c r="A26" s="54" t="s">
        <v>174</v>
      </c>
      <c r="B26" s="54" t="s">
        <v>478</v>
      </c>
    </row>
    <row r="27" spans="1:2" x14ac:dyDescent="0.2">
      <c r="A27" s="44">
        <v>20</v>
      </c>
      <c r="B27" s="47">
        <v>5.5899999999999998E-2</v>
      </c>
    </row>
    <row r="28" spans="1:2" x14ac:dyDescent="0.2">
      <c r="A28" s="44">
        <v>21</v>
      </c>
      <c r="B28" s="47">
        <v>5.6800000000000003E-2</v>
      </c>
    </row>
    <row r="29" spans="1:2" x14ac:dyDescent="0.2">
      <c r="A29" s="44">
        <v>22</v>
      </c>
      <c r="B29" s="47">
        <v>5.7799999999999997E-2</v>
      </c>
    </row>
    <row r="30" spans="1:2" x14ac:dyDescent="0.2">
      <c r="A30" s="44">
        <v>23</v>
      </c>
      <c r="B30" s="47">
        <v>5.8700000000000002E-2</v>
      </c>
    </row>
    <row r="31" spans="1:2" x14ac:dyDescent="0.2">
      <c r="A31" s="44">
        <v>24</v>
      </c>
      <c r="B31" s="47">
        <v>5.9700000000000003E-2</v>
      </c>
    </row>
    <row r="32" spans="1:2" x14ac:dyDescent="0.2">
      <c r="A32" s="44">
        <v>25</v>
      </c>
      <c r="B32" s="47">
        <v>6.0699999999999997E-2</v>
      </c>
    </row>
    <row r="33" spans="1:2" x14ac:dyDescent="0.2">
      <c r="A33" s="44">
        <v>26</v>
      </c>
      <c r="B33" s="47">
        <v>6.1699999999999998E-2</v>
      </c>
    </row>
    <row r="34" spans="1:2" x14ac:dyDescent="0.2">
      <c r="A34" s="44">
        <v>27</v>
      </c>
      <c r="B34" s="47">
        <v>6.2799999999999995E-2</v>
      </c>
    </row>
    <row r="35" spans="1:2" x14ac:dyDescent="0.2">
      <c r="A35" s="44">
        <v>28</v>
      </c>
      <c r="B35" s="47">
        <v>6.3799999999999996E-2</v>
      </c>
    </row>
    <row r="36" spans="1:2" x14ac:dyDescent="0.2">
      <c r="A36" s="44">
        <v>29</v>
      </c>
      <c r="B36" s="47">
        <v>6.4899999999999999E-2</v>
      </c>
    </row>
    <row r="37" spans="1:2" x14ac:dyDescent="0.2">
      <c r="A37" s="44">
        <v>30</v>
      </c>
      <c r="B37" s="47">
        <v>6.6000000000000003E-2</v>
      </c>
    </row>
    <row r="38" spans="1:2" x14ac:dyDescent="0.2">
      <c r="A38" s="44">
        <v>31</v>
      </c>
      <c r="B38" s="47">
        <v>6.7100000000000007E-2</v>
      </c>
    </row>
    <row r="39" spans="1:2" x14ac:dyDescent="0.2">
      <c r="A39" s="44">
        <v>32</v>
      </c>
      <c r="B39" s="47">
        <v>6.83E-2</v>
      </c>
    </row>
    <row r="40" spans="1:2" x14ac:dyDescent="0.2">
      <c r="A40" s="44">
        <v>33</v>
      </c>
      <c r="B40" s="47">
        <v>6.9400000000000003E-2</v>
      </c>
    </row>
    <row r="41" spans="1:2" x14ac:dyDescent="0.2">
      <c r="A41" s="44">
        <v>34</v>
      </c>
      <c r="B41" s="47">
        <v>7.0599999999999996E-2</v>
      </c>
    </row>
    <row r="42" spans="1:2" x14ac:dyDescent="0.2">
      <c r="A42" s="44">
        <v>35</v>
      </c>
      <c r="B42" s="47">
        <v>7.1800000000000003E-2</v>
      </c>
    </row>
    <row r="43" spans="1:2" x14ac:dyDescent="0.2">
      <c r="A43" s="44">
        <v>36</v>
      </c>
      <c r="B43" s="47">
        <v>7.3099999999999998E-2</v>
      </c>
    </row>
    <row r="44" spans="1:2" x14ac:dyDescent="0.2">
      <c r="A44" s="44">
        <v>37</v>
      </c>
      <c r="B44" s="47">
        <v>7.4300000000000005E-2</v>
      </c>
    </row>
    <row r="45" spans="1:2" x14ac:dyDescent="0.2">
      <c r="A45" s="44">
        <v>38</v>
      </c>
      <c r="B45" s="47">
        <v>7.5600000000000001E-2</v>
      </c>
    </row>
    <row r="46" spans="1:2" x14ac:dyDescent="0.2">
      <c r="A46" s="44">
        <v>39</v>
      </c>
      <c r="B46" s="47">
        <v>7.6899999999999996E-2</v>
      </c>
    </row>
    <row r="47" spans="1:2" x14ac:dyDescent="0.2">
      <c r="A47" s="44">
        <v>40</v>
      </c>
      <c r="B47" s="47">
        <v>7.8200000000000006E-2</v>
      </c>
    </row>
    <row r="48" spans="1:2" x14ac:dyDescent="0.2">
      <c r="A48" s="44">
        <v>41</v>
      </c>
      <c r="B48" s="47">
        <v>7.9600000000000004E-2</v>
      </c>
    </row>
    <row r="49" spans="1:2" x14ac:dyDescent="0.2">
      <c r="A49" s="44">
        <v>42</v>
      </c>
      <c r="B49" s="47">
        <v>8.1000000000000003E-2</v>
      </c>
    </row>
    <row r="50" spans="1:2" x14ac:dyDescent="0.2">
      <c r="A50" s="44">
        <v>43</v>
      </c>
      <c r="B50" s="47">
        <v>8.2400000000000001E-2</v>
      </c>
    </row>
    <row r="51" spans="1:2" x14ac:dyDescent="0.2">
      <c r="A51" s="44">
        <v>44</v>
      </c>
      <c r="B51" s="47">
        <v>8.3900000000000002E-2</v>
      </c>
    </row>
    <row r="52" spans="1:2" x14ac:dyDescent="0.2">
      <c r="A52" s="44">
        <v>45</v>
      </c>
      <c r="B52" s="47">
        <v>8.5300000000000001E-2</v>
      </c>
    </row>
    <row r="53" spans="1:2" x14ac:dyDescent="0.2">
      <c r="A53" s="44">
        <v>46</v>
      </c>
      <c r="B53" s="47">
        <v>8.6900000000000005E-2</v>
      </c>
    </row>
    <row r="54" spans="1:2" x14ac:dyDescent="0.2">
      <c r="A54" s="44">
        <v>47</v>
      </c>
      <c r="B54" s="47">
        <v>8.8400000000000006E-2</v>
      </c>
    </row>
    <row r="55" spans="1:2" x14ac:dyDescent="0.2">
      <c r="A55" s="44">
        <v>48</v>
      </c>
      <c r="B55" s="47">
        <v>0.09</v>
      </c>
    </row>
    <row r="56" spans="1:2" x14ac:dyDescent="0.2">
      <c r="A56" s="44">
        <v>49</v>
      </c>
      <c r="B56" s="47">
        <v>9.1600000000000001E-2</v>
      </c>
    </row>
    <row r="57" spans="1:2" x14ac:dyDescent="0.2">
      <c r="A57" s="44">
        <v>50</v>
      </c>
      <c r="B57" s="47">
        <v>9.3299999999999994E-2</v>
      </c>
    </row>
    <row r="58" spans="1:2" x14ac:dyDescent="0.2">
      <c r="A58" s="44">
        <v>51</v>
      </c>
      <c r="B58" s="47">
        <v>9.5000000000000001E-2</v>
      </c>
    </row>
    <row r="59" spans="1:2" x14ac:dyDescent="0.2">
      <c r="A59" s="44">
        <v>52</v>
      </c>
      <c r="B59" s="47">
        <v>9.6799999999999997E-2</v>
      </c>
    </row>
    <row r="60" spans="1:2" x14ac:dyDescent="0.2">
      <c r="A60" s="44">
        <v>53</v>
      </c>
      <c r="B60" s="47">
        <v>9.8599999999999993E-2</v>
      </c>
    </row>
    <row r="61" spans="1:2" x14ac:dyDescent="0.2">
      <c r="A61" s="44">
        <v>54</v>
      </c>
      <c r="B61" s="47">
        <v>0.10050000000000001</v>
      </c>
    </row>
    <row r="62" spans="1:2" x14ac:dyDescent="0.2">
      <c r="A62" s="44">
        <v>55</v>
      </c>
      <c r="B62" s="47">
        <v>0.1024</v>
      </c>
    </row>
    <row r="63" spans="1:2" x14ac:dyDescent="0.2">
      <c r="A63" s="44">
        <v>56</v>
      </c>
      <c r="B63" s="47">
        <v>0.1043</v>
      </c>
    </row>
    <row r="64" spans="1:2" x14ac:dyDescent="0.2">
      <c r="A64" s="44">
        <v>57</v>
      </c>
      <c r="B64" s="47">
        <v>0.10639999999999999</v>
      </c>
    </row>
    <row r="65" spans="1:2" x14ac:dyDescent="0.2">
      <c r="A65" s="44">
        <v>58</v>
      </c>
      <c r="B65" s="47">
        <v>0.1085</v>
      </c>
    </row>
    <row r="66" spans="1:2" x14ac:dyDescent="0.2">
      <c r="A66" s="44">
        <v>59</v>
      </c>
      <c r="B66" s="47">
        <v>0.11070000000000001</v>
      </c>
    </row>
  </sheetData>
  <sheetProtection algorithmName="SHA-512" hashValue="3qB7jU+G6YZiDBov3dxI3QuHB1VskDde1S+I9wvxnqYSbqAxaRp622xksFrBRra+A/LQhkQ48mIyNH9uQ6kONw==" saltValue="vICB3ru8aBHViAMoUoJ2ow==" spinCount="100000" sheet="1" objects="1" scenarios="1"/>
  <conditionalFormatting sqref="A6:A21">
    <cfRule type="expression" dxfId="143" priority="1" stopIfTrue="1">
      <formula>MOD(ROW(),2)=0</formula>
    </cfRule>
    <cfRule type="expression" dxfId="142" priority="2" stopIfTrue="1">
      <formula>MOD(ROW(),2)&lt;&gt;0</formula>
    </cfRule>
  </conditionalFormatting>
  <conditionalFormatting sqref="A26:A66">
    <cfRule type="expression" dxfId="141" priority="5" stopIfTrue="1">
      <formula>MOD(ROW(),2)=0</formula>
    </cfRule>
    <cfRule type="expression" dxfId="140" priority="6" stopIfTrue="1">
      <formula>MOD(ROW(),2)&lt;&gt;0</formula>
    </cfRule>
  </conditionalFormatting>
  <conditionalFormatting sqref="B6:B21">
    <cfRule type="expression" dxfId="139" priority="3" stopIfTrue="1">
      <formula>MOD(ROW(),2)=0</formula>
    </cfRule>
    <cfRule type="expression" dxfId="138" priority="4" stopIfTrue="1">
      <formula>MOD(ROW(),2)&lt;&gt;0</formula>
    </cfRule>
  </conditionalFormatting>
  <conditionalFormatting sqref="B26:B66">
    <cfRule type="expression" dxfId="137" priority="7" stopIfTrue="1">
      <formula>MOD(ROW(),2)=0</formula>
    </cfRule>
    <cfRule type="expression" dxfId="136" priority="8" stopIfTrue="1">
      <formula>MOD(ROW(),2)&lt;&gt;0</formula>
    </cfRule>
  </conditionalFormatting>
  <pageMargins left="0.7" right="0.7" top="0.75" bottom="0.75" header="0.3" footer="0.3"/>
  <tableParts count="1">
    <tablePart r:id="rId1"/>
  </tablePart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91A7E-F242-4369-A51B-7B44E6446674}">
  <sheetPr codeName="Sheet106"/>
  <dimension ref="A1:M77"/>
  <sheetViews>
    <sheetView showGridLines="0" workbookViewId="0">
      <selection activeCell="A6" sqref="A6"/>
    </sheetView>
  </sheetViews>
  <sheetFormatPr defaultRowHeight="12.75" x14ac:dyDescent="0.2"/>
  <cols>
    <col min="1" max="1" width="31.5703125" customWidth="1"/>
    <col min="2" max="13" width="22.5703125"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EPA and EEPA - x-735</v>
      </c>
    </row>
    <row r="6" spans="1:13" x14ac:dyDescent="0.2">
      <c r="A6" s="41" t="s">
        <v>540</v>
      </c>
      <c r="B6" s="49" t="s">
        <v>541</v>
      </c>
      <c r="C6" s="49"/>
      <c r="D6" s="49"/>
      <c r="E6" s="49"/>
      <c r="F6" s="49"/>
      <c r="G6" s="49"/>
      <c r="H6" s="49"/>
      <c r="I6" s="49"/>
      <c r="J6" s="49"/>
      <c r="K6" s="49"/>
      <c r="L6" s="49"/>
      <c r="M6" s="49"/>
    </row>
    <row r="7" spans="1:13" x14ac:dyDescent="0.2">
      <c r="A7" s="41" t="s">
        <v>542</v>
      </c>
      <c r="B7" s="49" t="s">
        <v>31</v>
      </c>
      <c r="C7" s="49"/>
      <c r="D7" s="49"/>
      <c r="E7" s="49"/>
      <c r="F7" s="49"/>
      <c r="G7" s="49"/>
      <c r="H7" s="49"/>
      <c r="I7" s="49"/>
      <c r="J7" s="49"/>
      <c r="K7" s="49"/>
      <c r="L7" s="49"/>
      <c r="M7" s="49"/>
    </row>
    <row r="8" spans="1:13" x14ac:dyDescent="0.2">
      <c r="A8" s="41" t="s">
        <v>112</v>
      </c>
      <c r="B8" s="49" t="s">
        <v>125</v>
      </c>
      <c r="C8" s="49"/>
      <c r="D8" s="49"/>
      <c r="E8" s="49"/>
      <c r="F8" s="49"/>
      <c r="G8" s="49"/>
      <c r="H8" s="49"/>
      <c r="I8" s="49"/>
      <c r="J8" s="49"/>
      <c r="K8" s="49"/>
      <c r="L8" s="49"/>
      <c r="M8" s="49"/>
    </row>
    <row r="9" spans="1:13" x14ac:dyDescent="0.2">
      <c r="A9" s="41" t="s">
        <v>113</v>
      </c>
      <c r="B9" s="49" t="s">
        <v>479</v>
      </c>
      <c r="C9" s="49"/>
      <c r="D9" s="49"/>
      <c r="E9" s="49"/>
      <c r="F9" s="49"/>
      <c r="G9" s="49"/>
      <c r="H9" s="49"/>
      <c r="I9" s="49"/>
      <c r="J9" s="49"/>
      <c r="K9" s="49"/>
      <c r="L9" s="49"/>
      <c r="M9" s="49"/>
    </row>
    <row r="10" spans="1:13" ht="25.5" x14ac:dyDescent="0.2">
      <c r="A10" s="41" t="s">
        <v>6</v>
      </c>
      <c r="B10" s="49" t="s">
        <v>480</v>
      </c>
      <c r="C10" s="49"/>
      <c r="D10" s="49"/>
      <c r="E10" s="49"/>
      <c r="F10" s="49"/>
      <c r="G10" s="49"/>
      <c r="H10" s="49"/>
      <c r="I10" s="49"/>
      <c r="J10" s="49"/>
      <c r="K10" s="49"/>
      <c r="L10" s="49"/>
      <c r="M10" s="49"/>
    </row>
    <row r="11" spans="1:13" x14ac:dyDescent="0.2">
      <c r="A11" s="41" t="s">
        <v>114</v>
      </c>
      <c r="B11" s="49" t="s">
        <v>165</v>
      </c>
      <c r="C11" s="49"/>
      <c r="D11" s="49"/>
      <c r="E11" s="49"/>
      <c r="F11" s="49"/>
      <c r="G11" s="49"/>
      <c r="H11" s="49"/>
      <c r="I11" s="49"/>
      <c r="J11" s="49"/>
      <c r="K11" s="49"/>
      <c r="L11" s="49"/>
      <c r="M11" s="49"/>
    </row>
    <row r="12" spans="1:13" x14ac:dyDescent="0.2">
      <c r="A12" s="41" t="s">
        <v>115</v>
      </c>
      <c r="B12" s="49" t="s">
        <v>481</v>
      </c>
      <c r="C12" s="49"/>
      <c r="D12" s="49"/>
      <c r="E12" s="49"/>
      <c r="F12" s="49"/>
      <c r="G12" s="49"/>
      <c r="H12" s="49"/>
      <c r="I12" s="49"/>
      <c r="J12" s="49"/>
      <c r="K12" s="49"/>
      <c r="L12" s="49"/>
      <c r="M12" s="49"/>
    </row>
    <row r="13" spans="1:13" x14ac:dyDescent="0.2">
      <c r="A13" s="41" t="s">
        <v>543</v>
      </c>
      <c r="B13" s="49">
        <v>0</v>
      </c>
      <c r="C13" s="49"/>
      <c r="D13" s="49"/>
      <c r="E13" s="49"/>
      <c r="F13" s="49"/>
      <c r="G13" s="49"/>
      <c r="H13" s="49"/>
      <c r="I13" s="49"/>
      <c r="J13" s="49"/>
      <c r="K13" s="49"/>
      <c r="L13" s="49"/>
      <c r="M13" s="49"/>
    </row>
    <row r="14" spans="1:13" x14ac:dyDescent="0.2">
      <c r="A14" s="41" t="s">
        <v>117</v>
      </c>
      <c r="B14" s="49">
        <v>735</v>
      </c>
      <c r="C14" s="49"/>
      <c r="D14" s="49"/>
      <c r="E14" s="49"/>
      <c r="F14" s="49"/>
      <c r="G14" s="49"/>
      <c r="H14" s="49"/>
      <c r="I14" s="49"/>
      <c r="J14" s="49"/>
      <c r="K14" s="49"/>
      <c r="L14" s="49"/>
      <c r="M14" s="49"/>
    </row>
    <row r="15" spans="1:13" x14ac:dyDescent="0.2">
      <c r="A15" s="41" t="s">
        <v>544</v>
      </c>
      <c r="B15" s="49" t="s">
        <v>482</v>
      </c>
      <c r="C15" s="49"/>
      <c r="D15" s="49"/>
      <c r="E15" s="49"/>
      <c r="F15" s="49"/>
      <c r="G15" s="49"/>
      <c r="H15" s="49"/>
      <c r="I15" s="49"/>
      <c r="J15" s="49"/>
      <c r="K15" s="49"/>
      <c r="L15" s="49"/>
      <c r="M15" s="49"/>
    </row>
    <row r="16" spans="1:13" x14ac:dyDescent="0.2">
      <c r="A16" s="41" t="s">
        <v>119</v>
      </c>
      <c r="B16" s="49" t="s">
        <v>483</v>
      </c>
      <c r="C16" s="49"/>
      <c r="D16" s="49"/>
      <c r="E16" s="49"/>
      <c r="F16" s="49"/>
      <c r="G16" s="49"/>
      <c r="H16" s="49"/>
      <c r="I16" s="49"/>
      <c r="J16" s="49"/>
      <c r="K16" s="49"/>
      <c r="L16" s="49"/>
      <c r="M16" s="49"/>
    </row>
    <row r="17" spans="1:13" x14ac:dyDescent="0.2">
      <c r="A17" s="42" t="s">
        <v>545</v>
      </c>
      <c r="B17" s="49"/>
      <c r="C17" s="49"/>
      <c r="D17" s="49"/>
      <c r="E17" s="49"/>
      <c r="F17" s="49"/>
      <c r="G17" s="49"/>
      <c r="H17" s="49"/>
      <c r="I17" s="49"/>
      <c r="J17" s="49"/>
      <c r="K17" s="49"/>
      <c r="L17" s="49"/>
      <c r="M17" s="49"/>
    </row>
    <row r="18" spans="1:13" x14ac:dyDescent="0.2">
      <c r="A18" s="41" t="s">
        <v>121</v>
      </c>
      <c r="B18" s="50">
        <v>45184</v>
      </c>
      <c r="C18" s="50"/>
      <c r="D18" s="50"/>
      <c r="E18" s="50"/>
      <c r="F18" s="50"/>
      <c r="G18" s="50"/>
      <c r="H18" s="50"/>
      <c r="I18" s="50"/>
      <c r="J18" s="50"/>
      <c r="K18" s="50"/>
      <c r="L18" s="50"/>
      <c r="M18" s="50"/>
    </row>
    <row r="19" spans="1:13" x14ac:dyDescent="0.2">
      <c r="A19" s="41" t="s">
        <v>122</v>
      </c>
      <c r="B19" s="49"/>
      <c r="C19" s="49"/>
      <c r="D19" s="49"/>
      <c r="E19" s="49"/>
      <c r="F19" s="49"/>
      <c r="G19" s="49"/>
      <c r="H19" s="49"/>
      <c r="I19" s="49"/>
      <c r="J19" s="49"/>
      <c r="K19" s="49"/>
      <c r="L19" s="49"/>
      <c r="M19" s="49"/>
    </row>
    <row r="20" spans="1:13" x14ac:dyDescent="0.2">
      <c r="A20" s="41" t="s">
        <v>123</v>
      </c>
      <c r="B20" s="49" t="s">
        <v>132</v>
      </c>
      <c r="C20" s="49"/>
      <c r="D20" s="49"/>
      <c r="E20" s="49"/>
      <c r="F20" s="49"/>
      <c r="G20" s="49"/>
      <c r="H20" s="49"/>
      <c r="I20" s="49"/>
      <c r="J20" s="49"/>
      <c r="K20" s="49"/>
      <c r="L20" s="49"/>
      <c r="M20" s="49"/>
    </row>
    <row r="21" spans="1:13" x14ac:dyDescent="0.2">
      <c r="A21" s="41" t="s">
        <v>546</v>
      </c>
      <c r="B21" s="49" t="s">
        <v>46</v>
      </c>
      <c r="C21" s="49"/>
      <c r="D21" s="49"/>
      <c r="E21" s="49"/>
      <c r="F21" s="49"/>
      <c r="G21" s="49"/>
      <c r="H21" s="49"/>
      <c r="I21" s="49"/>
      <c r="J21" s="49"/>
      <c r="K21" s="49"/>
      <c r="L21" s="49"/>
      <c r="M21" s="49"/>
    </row>
    <row r="23" spans="1:13" x14ac:dyDescent="0.2">
      <c r="A23" s="23" t="str">
        <f>HYPERLINK("#'Factor List'!A1", "Back to Factor List")</f>
        <v>Back to Factor List</v>
      </c>
      <c r="B23" s="23" t="str">
        <f>HYPERLINK("#'Assumptions'!A1", "Assumptions")</f>
        <v>Assumptions</v>
      </c>
    </row>
    <row r="26" spans="1:13" s="55" customFormat="1" x14ac:dyDescent="0.2">
      <c r="A26" s="54" t="s">
        <v>710</v>
      </c>
      <c r="B26" s="54">
        <v>0</v>
      </c>
      <c r="C26" s="54">
        <v>1</v>
      </c>
      <c r="D26" s="54">
        <v>2</v>
      </c>
      <c r="E26" s="54">
        <v>3</v>
      </c>
      <c r="F26" s="54">
        <v>4</v>
      </c>
      <c r="G26" s="54">
        <v>5</v>
      </c>
      <c r="H26" s="54">
        <v>6</v>
      </c>
      <c r="I26" s="54">
        <v>7</v>
      </c>
      <c r="J26" s="54">
        <v>8</v>
      </c>
      <c r="K26" s="54">
        <v>9</v>
      </c>
      <c r="L26" s="54">
        <v>10</v>
      </c>
      <c r="M26" s="54">
        <v>11</v>
      </c>
    </row>
    <row r="27" spans="1:13" x14ac:dyDescent="0.2">
      <c r="A27" s="44">
        <v>0</v>
      </c>
      <c r="B27" s="45">
        <v>0</v>
      </c>
      <c r="C27" s="45">
        <v>0</v>
      </c>
      <c r="D27" s="45">
        <v>0</v>
      </c>
      <c r="E27" s="45">
        <v>0.01</v>
      </c>
      <c r="F27" s="45">
        <v>0.01</v>
      </c>
      <c r="G27" s="45">
        <v>0.01</v>
      </c>
      <c r="H27" s="45">
        <v>0.01</v>
      </c>
      <c r="I27" s="45">
        <v>0.01</v>
      </c>
      <c r="J27" s="45">
        <v>0.02</v>
      </c>
      <c r="K27" s="45">
        <v>0.02</v>
      </c>
      <c r="L27" s="45">
        <v>0.02</v>
      </c>
      <c r="M27" s="45">
        <v>0.02</v>
      </c>
    </row>
    <row r="28" spans="1:13" x14ac:dyDescent="0.2">
      <c r="A28" s="44">
        <v>1</v>
      </c>
      <c r="B28" s="45">
        <v>0.02</v>
      </c>
      <c r="C28" s="45">
        <v>0.03</v>
      </c>
      <c r="D28" s="45">
        <v>0.03</v>
      </c>
      <c r="E28" s="45">
        <v>0.03</v>
      </c>
      <c r="F28" s="45">
        <v>0.03</v>
      </c>
      <c r="G28" s="45">
        <v>0.03</v>
      </c>
      <c r="H28" s="45">
        <v>0.04</v>
      </c>
      <c r="I28" s="45">
        <v>0.04</v>
      </c>
      <c r="J28" s="45">
        <v>0.04</v>
      </c>
      <c r="K28" s="45">
        <v>0.04</v>
      </c>
      <c r="L28" s="45">
        <v>0.04</v>
      </c>
      <c r="M28" s="45">
        <v>0.05</v>
      </c>
    </row>
    <row r="29" spans="1:13" x14ac:dyDescent="0.2">
      <c r="A29" s="44">
        <v>2</v>
      </c>
      <c r="B29" s="45">
        <v>0.05</v>
      </c>
      <c r="C29" s="45">
        <v>0.05</v>
      </c>
      <c r="D29" s="45">
        <v>0.05</v>
      </c>
      <c r="E29" s="45">
        <v>0.06</v>
      </c>
      <c r="F29" s="45">
        <v>0.06</v>
      </c>
      <c r="G29" s="45">
        <v>0.06</v>
      </c>
      <c r="H29" s="45">
        <v>0.06</v>
      </c>
      <c r="I29" s="45">
        <v>0.06</v>
      </c>
      <c r="J29" s="45">
        <v>7.0000000000000007E-2</v>
      </c>
      <c r="K29" s="45">
        <v>7.0000000000000007E-2</v>
      </c>
      <c r="L29" s="45">
        <v>7.0000000000000007E-2</v>
      </c>
      <c r="M29" s="45">
        <v>7.0000000000000007E-2</v>
      </c>
    </row>
    <row r="30" spans="1:13" x14ac:dyDescent="0.2">
      <c r="A30" s="44">
        <v>3</v>
      </c>
      <c r="B30" s="45">
        <v>0.08</v>
      </c>
      <c r="C30" s="45">
        <v>0.08</v>
      </c>
      <c r="D30" s="45">
        <v>0.08</v>
      </c>
      <c r="E30" s="45">
        <v>0.08</v>
      </c>
      <c r="F30" s="45">
        <v>0.08</v>
      </c>
      <c r="G30" s="45">
        <v>0.09</v>
      </c>
      <c r="H30" s="45">
        <v>0.09</v>
      </c>
      <c r="I30" s="45">
        <v>0.09</v>
      </c>
      <c r="J30" s="45">
        <v>0.09</v>
      </c>
      <c r="K30" s="45">
        <v>0.1</v>
      </c>
      <c r="L30" s="45">
        <v>0.1</v>
      </c>
      <c r="M30" s="45">
        <v>0.1</v>
      </c>
    </row>
    <row r="31" spans="1:13" x14ac:dyDescent="0.2">
      <c r="A31" s="44">
        <v>4</v>
      </c>
      <c r="B31" s="45">
        <v>0.1</v>
      </c>
      <c r="C31" s="45">
        <v>0.11</v>
      </c>
      <c r="D31" s="45">
        <v>0.11</v>
      </c>
      <c r="E31" s="45">
        <v>0.11</v>
      </c>
      <c r="F31" s="45">
        <v>0.11</v>
      </c>
      <c r="G31" s="45">
        <v>0.12</v>
      </c>
      <c r="H31" s="45">
        <v>0.12</v>
      </c>
      <c r="I31" s="45">
        <v>0.12</v>
      </c>
      <c r="J31" s="45">
        <v>0.12</v>
      </c>
      <c r="K31" s="45">
        <v>0.13</v>
      </c>
      <c r="L31" s="45">
        <v>0.13</v>
      </c>
      <c r="M31" s="45">
        <v>0.13</v>
      </c>
    </row>
    <row r="32" spans="1:13" x14ac:dyDescent="0.2">
      <c r="A32" s="44">
        <v>5</v>
      </c>
      <c r="B32" s="45">
        <v>0.13</v>
      </c>
      <c r="C32" s="45">
        <v>0.14000000000000001</v>
      </c>
      <c r="D32" s="45">
        <v>0.14000000000000001</v>
      </c>
      <c r="E32" s="45">
        <v>0.14000000000000001</v>
      </c>
      <c r="F32" s="45">
        <v>0.14000000000000001</v>
      </c>
      <c r="G32" s="45">
        <v>0.15</v>
      </c>
      <c r="H32" s="45">
        <v>0.15</v>
      </c>
      <c r="I32" s="45">
        <v>0.15</v>
      </c>
      <c r="J32" s="45">
        <v>0.15</v>
      </c>
      <c r="K32" s="45">
        <v>0.16</v>
      </c>
      <c r="L32" s="45">
        <v>0.16</v>
      </c>
      <c r="M32" s="45">
        <v>0.16</v>
      </c>
    </row>
    <row r="33" spans="1:13" x14ac:dyDescent="0.2">
      <c r="A33" s="44">
        <v>6</v>
      </c>
      <c r="B33" s="45">
        <v>0.16</v>
      </c>
      <c r="C33" s="45">
        <v>0.17</v>
      </c>
      <c r="D33" s="45">
        <v>0.17</v>
      </c>
      <c r="E33" s="45">
        <v>0.17</v>
      </c>
      <c r="F33" s="45">
        <v>0.17</v>
      </c>
      <c r="G33" s="45">
        <v>0.18</v>
      </c>
      <c r="H33" s="45">
        <v>0.18</v>
      </c>
      <c r="I33" s="45">
        <v>0.18</v>
      </c>
      <c r="J33" s="45">
        <v>0.19</v>
      </c>
      <c r="K33" s="45">
        <v>0.19</v>
      </c>
      <c r="L33" s="45">
        <v>0.19</v>
      </c>
      <c r="M33" s="45">
        <v>0.19</v>
      </c>
    </row>
    <row r="34" spans="1:13" x14ac:dyDescent="0.2">
      <c r="A34" s="44">
        <v>7</v>
      </c>
      <c r="B34" s="45">
        <v>0.2</v>
      </c>
      <c r="C34" s="45">
        <v>0.2</v>
      </c>
      <c r="D34" s="45">
        <v>0.2</v>
      </c>
      <c r="E34" s="45">
        <v>0.21</v>
      </c>
      <c r="F34" s="45">
        <v>0.21</v>
      </c>
      <c r="G34" s="45">
        <v>0.21</v>
      </c>
      <c r="H34" s="45">
        <v>0.21</v>
      </c>
      <c r="I34" s="45">
        <v>0.22</v>
      </c>
      <c r="J34" s="45">
        <v>0.22</v>
      </c>
      <c r="K34" s="45">
        <v>0.22</v>
      </c>
      <c r="L34" s="45">
        <v>0.23</v>
      </c>
      <c r="M34" s="45">
        <v>0.23</v>
      </c>
    </row>
    <row r="35" spans="1:13" x14ac:dyDescent="0.2">
      <c r="A35" s="44">
        <v>8</v>
      </c>
      <c r="B35" s="45">
        <v>0.23</v>
      </c>
      <c r="C35" s="45">
        <v>0.23</v>
      </c>
      <c r="D35" s="45">
        <v>0.24</v>
      </c>
      <c r="E35" s="45">
        <v>0.24</v>
      </c>
      <c r="F35" s="45">
        <v>0.24</v>
      </c>
      <c r="G35" s="45">
        <v>0.25</v>
      </c>
      <c r="H35" s="45">
        <v>0.25</v>
      </c>
      <c r="I35" s="45">
        <v>0.25</v>
      </c>
      <c r="J35" s="45">
        <v>0.26</v>
      </c>
      <c r="K35" s="45">
        <v>0.26</v>
      </c>
      <c r="L35" s="45">
        <v>0.26</v>
      </c>
      <c r="M35" s="45">
        <v>0.26</v>
      </c>
    </row>
    <row r="36" spans="1:13" x14ac:dyDescent="0.2">
      <c r="A36" s="44">
        <v>9</v>
      </c>
      <c r="B36" s="45">
        <v>0.27</v>
      </c>
      <c r="C36" s="45">
        <v>0.27</v>
      </c>
      <c r="D36" s="45">
        <v>0.27</v>
      </c>
      <c r="E36" s="45">
        <v>0.28000000000000003</v>
      </c>
      <c r="F36" s="45">
        <v>0.28000000000000003</v>
      </c>
      <c r="G36" s="45">
        <v>0.28000000000000003</v>
      </c>
      <c r="H36" s="45">
        <v>0.28999999999999998</v>
      </c>
      <c r="I36" s="45">
        <v>0.28999999999999998</v>
      </c>
      <c r="J36" s="45">
        <v>0.28999999999999998</v>
      </c>
      <c r="K36" s="45">
        <v>0.3</v>
      </c>
      <c r="L36" s="45">
        <v>0.3</v>
      </c>
      <c r="M36" s="45">
        <v>0.3</v>
      </c>
    </row>
    <row r="37" spans="1:13" x14ac:dyDescent="0.2">
      <c r="A37" s="44">
        <v>10</v>
      </c>
      <c r="B37" s="45">
        <v>0.31</v>
      </c>
      <c r="C37" s="45">
        <v>0.31</v>
      </c>
      <c r="D37" s="45">
        <v>0.31</v>
      </c>
      <c r="E37" s="45">
        <v>0.32</v>
      </c>
      <c r="F37" s="45">
        <v>0.32</v>
      </c>
      <c r="G37" s="45">
        <v>0.32</v>
      </c>
      <c r="H37" s="45">
        <v>0.33</v>
      </c>
      <c r="I37" s="45">
        <v>0.33</v>
      </c>
      <c r="J37" s="45">
        <v>0.33</v>
      </c>
      <c r="K37" s="45">
        <v>0.34</v>
      </c>
      <c r="L37" s="45">
        <v>0.34</v>
      </c>
      <c r="M37" s="45">
        <v>0.34</v>
      </c>
    </row>
    <row r="38" spans="1:13" x14ac:dyDescent="0.2">
      <c r="A38" s="44">
        <v>11</v>
      </c>
      <c r="B38" s="45">
        <v>0.35</v>
      </c>
      <c r="C38" s="45">
        <v>0.35</v>
      </c>
      <c r="D38" s="45">
        <v>0.35</v>
      </c>
      <c r="E38" s="45">
        <v>0.36</v>
      </c>
      <c r="F38" s="45">
        <v>0.36</v>
      </c>
      <c r="G38" s="45">
        <v>0.36</v>
      </c>
      <c r="H38" s="45">
        <v>0.37</v>
      </c>
      <c r="I38" s="45">
        <v>0.37</v>
      </c>
      <c r="J38" s="45">
        <v>0.37</v>
      </c>
      <c r="K38" s="45">
        <v>0.38</v>
      </c>
      <c r="L38" s="45">
        <v>0.38</v>
      </c>
      <c r="M38" s="45">
        <v>0.39</v>
      </c>
    </row>
    <row r="39" spans="1:13" x14ac:dyDescent="0.2">
      <c r="A39" s="44">
        <v>12</v>
      </c>
      <c r="B39" s="45">
        <v>0.39</v>
      </c>
      <c r="C39" s="45">
        <v>0.39</v>
      </c>
      <c r="D39" s="45">
        <v>0.4</v>
      </c>
      <c r="E39" s="45">
        <v>0.4</v>
      </c>
      <c r="F39" s="45">
        <v>0.4</v>
      </c>
      <c r="G39" s="45">
        <v>0.41</v>
      </c>
      <c r="H39" s="45">
        <v>0.41</v>
      </c>
      <c r="I39" s="45">
        <v>0.42</v>
      </c>
      <c r="J39" s="45">
        <v>0.42</v>
      </c>
      <c r="K39" s="45">
        <v>0.42</v>
      </c>
      <c r="L39" s="45">
        <v>0.43</v>
      </c>
      <c r="M39" s="45">
        <v>0.43</v>
      </c>
    </row>
    <row r="40" spans="1:13" x14ac:dyDescent="0.2">
      <c r="A40" s="44">
        <v>13</v>
      </c>
      <c r="B40" s="45">
        <v>0.43</v>
      </c>
      <c r="C40" s="45">
        <v>0.44</v>
      </c>
      <c r="D40" s="45">
        <v>0.44</v>
      </c>
      <c r="E40" s="45">
        <v>0.45</v>
      </c>
      <c r="F40" s="45">
        <v>0.45</v>
      </c>
      <c r="G40" s="45">
        <v>0.45</v>
      </c>
      <c r="H40" s="45">
        <v>0.46</v>
      </c>
      <c r="I40" s="45">
        <v>0.46</v>
      </c>
      <c r="J40" s="45">
        <v>0.47</v>
      </c>
      <c r="K40" s="45">
        <v>0.47</v>
      </c>
      <c r="L40" s="45">
        <v>0.47</v>
      </c>
      <c r="M40" s="45">
        <v>0.48</v>
      </c>
    </row>
    <row r="41" spans="1:13" x14ac:dyDescent="0.2">
      <c r="A41" s="44">
        <v>14</v>
      </c>
      <c r="B41" s="45">
        <v>0.48</v>
      </c>
      <c r="C41" s="45">
        <v>0.48</v>
      </c>
      <c r="D41" s="45">
        <v>0.49</v>
      </c>
      <c r="E41" s="45">
        <v>0.49</v>
      </c>
      <c r="F41" s="45">
        <v>0.5</v>
      </c>
      <c r="G41" s="45">
        <v>0.5</v>
      </c>
      <c r="H41" s="45">
        <v>0.51</v>
      </c>
      <c r="I41" s="45">
        <v>0.51</v>
      </c>
      <c r="J41" s="45">
        <v>0.51</v>
      </c>
      <c r="K41" s="45">
        <v>0.52</v>
      </c>
      <c r="L41" s="45">
        <v>0.52</v>
      </c>
      <c r="M41" s="45">
        <v>0.53</v>
      </c>
    </row>
    <row r="42" spans="1:13" x14ac:dyDescent="0.2">
      <c r="A42" s="44">
        <v>15</v>
      </c>
      <c r="B42" s="45">
        <v>0.53</v>
      </c>
      <c r="C42" s="45">
        <v>0.53</v>
      </c>
      <c r="D42" s="45">
        <v>0.54</v>
      </c>
      <c r="E42" s="45">
        <v>0.54</v>
      </c>
      <c r="F42" s="45">
        <v>0.55000000000000004</v>
      </c>
      <c r="G42" s="45">
        <v>0.55000000000000004</v>
      </c>
      <c r="H42" s="45">
        <v>0.56000000000000005</v>
      </c>
      <c r="I42" s="45">
        <v>0.56000000000000005</v>
      </c>
      <c r="J42" s="45">
        <v>0.56000000000000005</v>
      </c>
      <c r="K42" s="45">
        <v>0.56999999999999995</v>
      </c>
      <c r="L42" s="45">
        <v>0.56999999999999995</v>
      </c>
      <c r="M42" s="45">
        <v>0.57999999999999996</v>
      </c>
    </row>
    <row r="43" spans="1:13" x14ac:dyDescent="0.2">
      <c r="A43" s="44">
        <v>16</v>
      </c>
      <c r="B43" s="45">
        <v>0.57999999999999996</v>
      </c>
      <c r="C43" s="45">
        <v>0.59</v>
      </c>
      <c r="D43" s="45">
        <v>0.59</v>
      </c>
      <c r="E43" s="45">
        <v>0.6</v>
      </c>
      <c r="F43" s="45">
        <v>0.6</v>
      </c>
      <c r="G43" s="45">
        <v>0.6</v>
      </c>
      <c r="H43" s="45">
        <v>0.61</v>
      </c>
      <c r="I43" s="45">
        <v>0.61</v>
      </c>
      <c r="J43" s="45">
        <v>0.62</v>
      </c>
      <c r="K43" s="45">
        <v>0.62</v>
      </c>
      <c r="L43" s="45">
        <v>0.63</v>
      </c>
      <c r="M43" s="45">
        <v>0.63</v>
      </c>
    </row>
    <row r="44" spans="1:13" x14ac:dyDescent="0.2">
      <c r="A44" s="44">
        <v>17</v>
      </c>
      <c r="B44" s="45">
        <v>0.64</v>
      </c>
      <c r="C44" s="45">
        <v>0.64</v>
      </c>
      <c r="D44" s="45">
        <v>0.65</v>
      </c>
      <c r="E44" s="45">
        <v>0.65</v>
      </c>
      <c r="F44" s="45">
        <v>0.66</v>
      </c>
      <c r="G44" s="45">
        <v>0.66</v>
      </c>
      <c r="H44" s="45">
        <v>0.67</v>
      </c>
      <c r="I44" s="45">
        <v>0.67</v>
      </c>
      <c r="J44" s="45">
        <v>0.68</v>
      </c>
      <c r="K44" s="45">
        <v>0.68</v>
      </c>
      <c r="L44" s="45">
        <v>0.68</v>
      </c>
      <c r="M44" s="45">
        <v>0.69</v>
      </c>
    </row>
    <row r="45" spans="1:13" x14ac:dyDescent="0.2">
      <c r="A45" s="44">
        <v>18</v>
      </c>
      <c r="B45" s="45">
        <v>0.69</v>
      </c>
      <c r="C45" s="45">
        <v>0.7</v>
      </c>
      <c r="D45" s="45">
        <v>0.7</v>
      </c>
      <c r="E45" s="45">
        <v>0.71</v>
      </c>
      <c r="F45" s="45">
        <v>0.71</v>
      </c>
      <c r="G45" s="45">
        <v>0.72</v>
      </c>
      <c r="H45" s="45">
        <v>0.72</v>
      </c>
      <c r="I45" s="45">
        <v>0.73</v>
      </c>
      <c r="J45" s="45">
        <v>0.73</v>
      </c>
      <c r="K45" s="45">
        <v>0.74</v>
      </c>
      <c r="L45" s="45">
        <v>0.74</v>
      </c>
      <c r="M45" s="45">
        <v>0.75</v>
      </c>
    </row>
    <row r="46" spans="1:13" x14ac:dyDescent="0.2">
      <c r="A46" s="44">
        <v>19</v>
      </c>
      <c r="B46" s="45">
        <v>0.75</v>
      </c>
      <c r="C46" s="45">
        <v>0.76</v>
      </c>
      <c r="D46" s="45">
        <v>0.76</v>
      </c>
      <c r="E46" s="45">
        <v>0.77</v>
      </c>
      <c r="F46" s="45">
        <v>0.78</v>
      </c>
      <c r="G46" s="45">
        <v>0.78</v>
      </c>
      <c r="H46" s="45">
        <v>0.79</v>
      </c>
      <c r="I46" s="45">
        <v>0.79</v>
      </c>
      <c r="J46" s="45">
        <v>0.8</v>
      </c>
      <c r="K46" s="45">
        <v>0.8</v>
      </c>
      <c r="L46" s="45">
        <v>0.81</v>
      </c>
      <c r="M46" s="45">
        <v>0.81</v>
      </c>
    </row>
    <row r="47" spans="1:13" x14ac:dyDescent="0.2">
      <c r="A47" s="44">
        <v>20</v>
      </c>
      <c r="B47" s="45">
        <v>0.82</v>
      </c>
      <c r="C47" s="45">
        <v>0.82</v>
      </c>
      <c r="D47" s="45">
        <v>0.83</v>
      </c>
      <c r="E47" s="45">
        <v>0.83</v>
      </c>
      <c r="F47" s="45">
        <v>0.84</v>
      </c>
      <c r="G47" s="45">
        <v>0.84</v>
      </c>
      <c r="H47" s="45">
        <v>0.85</v>
      </c>
      <c r="I47" s="45">
        <v>0.86</v>
      </c>
      <c r="J47" s="45">
        <v>0.86</v>
      </c>
      <c r="K47" s="45">
        <v>0.87</v>
      </c>
      <c r="L47" s="45">
        <v>0.87</v>
      </c>
      <c r="M47" s="45">
        <v>0.88</v>
      </c>
    </row>
    <row r="48" spans="1:13" x14ac:dyDescent="0.2">
      <c r="A48" s="44">
        <v>21</v>
      </c>
      <c r="B48" s="45">
        <v>0.88</v>
      </c>
      <c r="C48" s="45">
        <v>0.89</v>
      </c>
      <c r="D48" s="45">
        <v>0.9</v>
      </c>
      <c r="E48" s="45">
        <v>0.9</v>
      </c>
      <c r="F48" s="45">
        <v>0.91</v>
      </c>
      <c r="G48" s="45">
        <v>0.91</v>
      </c>
      <c r="H48" s="45">
        <v>0.92</v>
      </c>
      <c r="I48" s="45">
        <v>0.92</v>
      </c>
      <c r="J48" s="45">
        <v>0.93</v>
      </c>
      <c r="K48" s="45">
        <v>0.94</v>
      </c>
      <c r="L48" s="45">
        <v>0.94</v>
      </c>
      <c r="M48" s="45">
        <v>0.95</v>
      </c>
    </row>
    <row r="49" spans="1:13" x14ac:dyDescent="0.2">
      <c r="A49" s="44">
        <v>22</v>
      </c>
      <c r="B49" s="45">
        <v>0.95</v>
      </c>
      <c r="C49" s="45">
        <v>0.96</v>
      </c>
      <c r="D49" s="45">
        <v>0.97</v>
      </c>
      <c r="E49" s="45">
        <v>0.97</v>
      </c>
      <c r="F49" s="45">
        <v>0.98</v>
      </c>
      <c r="G49" s="45">
        <v>0.98</v>
      </c>
      <c r="H49" s="45">
        <v>0.99</v>
      </c>
      <c r="I49" s="45">
        <v>1</v>
      </c>
      <c r="J49" s="45">
        <v>1</v>
      </c>
      <c r="K49" s="45">
        <v>1.01</v>
      </c>
      <c r="L49" s="45">
        <v>1.01</v>
      </c>
      <c r="M49" s="45">
        <v>1.02</v>
      </c>
    </row>
    <row r="50" spans="1:13" x14ac:dyDescent="0.2">
      <c r="A50" s="44">
        <v>23</v>
      </c>
      <c r="B50" s="45">
        <v>1.03</v>
      </c>
      <c r="C50" s="45">
        <v>1.03</v>
      </c>
      <c r="D50" s="45">
        <v>1.04</v>
      </c>
      <c r="E50" s="45">
        <v>1.04</v>
      </c>
      <c r="F50" s="45">
        <v>1.05</v>
      </c>
      <c r="G50" s="45">
        <v>1.06</v>
      </c>
      <c r="H50" s="45">
        <v>1.06</v>
      </c>
      <c r="I50" s="45">
        <v>1.07</v>
      </c>
      <c r="J50" s="45">
        <v>1.08</v>
      </c>
      <c r="K50" s="45">
        <v>1.08</v>
      </c>
      <c r="L50" s="45">
        <v>1.0900000000000001</v>
      </c>
      <c r="M50" s="45">
        <v>1.1000000000000001</v>
      </c>
    </row>
    <row r="51" spans="1:13" x14ac:dyDescent="0.2">
      <c r="A51" s="44">
        <v>24</v>
      </c>
      <c r="B51" s="45">
        <v>1.1000000000000001</v>
      </c>
      <c r="C51" s="45">
        <v>1.1100000000000001</v>
      </c>
      <c r="D51" s="45">
        <v>1.1200000000000001</v>
      </c>
      <c r="E51" s="45">
        <v>1.1200000000000001</v>
      </c>
      <c r="F51" s="45">
        <v>1.1299999999999999</v>
      </c>
      <c r="G51" s="45">
        <v>1.1399999999999999</v>
      </c>
      <c r="H51" s="45">
        <v>1.1399999999999999</v>
      </c>
      <c r="I51" s="45">
        <v>1.1499999999999999</v>
      </c>
      <c r="J51" s="45">
        <v>1.1599999999999999</v>
      </c>
      <c r="K51" s="45">
        <v>1.1599999999999999</v>
      </c>
      <c r="L51" s="45">
        <v>1.17</v>
      </c>
      <c r="M51" s="45">
        <v>1.18</v>
      </c>
    </row>
    <row r="52" spans="1:13" x14ac:dyDescent="0.2">
      <c r="A52" s="44">
        <v>25</v>
      </c>
      <c r="B52" s="45">
        <v>1.18</v>
      </c>
      <c r="C52" s="45">
        <v>1.19</v>
      </c>
      <c r="D52" s="45">
        <v>1.2</v>
      </c>
      <c r="E52" s="45">
        <v>1.2</v>
      </c>
      <c r="F52" s="45">
        <v>1.21</v>
      </c>
      <c r="G52" s="45">
        <v>1.22</v>
      </c>
      <c r="H52" s="45">
        <v>1.22</v>
      </c>
      <c r="I52" s="45">
        <v>1.23</v>
      </c>
      <c r="J52" s="45">
        <v>1.24</v>
      </c>
      <c r="K52" s="45">
        <v>1.24</v>
      </c>
      <c r="L52" s="45">
        <v>1.25</v>
      </c>
      <c r="M52" s="45">
        <v>1.26</v>
      </c>
    </row>
    <row r="53" spans="1:13" x14ac:dyDescent="0.2">
      <c r="A53" s="44">
        <v>26</v>
      </c>
      <c r="B53" s="45">
        <v>1.27</v>
      </c>
      <c r="C53" s="45">
        <v>1.27</v>
      </c>
      <c r="D53" s="45">
        <v>1.28</v>
      </c>
      <c r="E53" s="45">
        <v>1.29</v>
      </c>
      <c r="F53" s="45">
        <v>1.29</v>
      </c>
      <c r="G53" s="45">
        <v>1.3</v>
      </c>
      <c r="H53" s="45">
        <v>1.31</v>
      </c>
      <c r="I53" s="45">
        <v>1.32</v>
      </c>
      <c r="J53" s="45">
        <v>1.32</v>
      </c>
      <c r="K53" s="45">
        <v>1.33</v>
      </c>
      <c r="L53" s="45">
        <v>1.34</v>
      </c>
      <c r="M53" s="45">
        <v>1.35</v>
      </c>
    </row>
    <row r="54" spans="1:13" x14ac:dyDescent="0.2">
      <c r="A54" s="44">
        <v>27</v>
      </c>
      <c r="B54" s="45">
        <v>1.35</v>
      </c>
      <c r="C54" s="45">
        <v>1.36</v>
      </c>
      <c r="D54" s="45">
        <v>1.37</v>
      </c>
      <c r="E54" s="45">
        <v>1.38</v>
      </c>
      <c r="F54" s="45">
        <v>1.38</v>
      </c>
      <c r="G54" s="45">
        <v>1.39</v>
      </c>
      <c r="H54" s="45">
        <v>1.4</v>
      </c>
      <c r="I54" s="45">
        <v>1.41</v>
      </c>
      <c r="J54" s="45">
        <v>1.41</v>
      </c>
      <c r="K54" s="45">
        <v>1.42</v>
      </c>
      <c r="L54" s="45">
        <v>1.43</v>
      </c>
      <c r="M54" s="45">
        <v>1.44</v>
      </c>
    </row>
    <row r="55" spans="1:13" x14ac:dyDescent="0.2">
      <c r="A55" s="44">
        <v>28</v>
      </c>
      <c r="B55" s="45">
        <v>1.44</v>
      </c>
      <c r="C55" s="45">
        <v>1.45</v>
      </c>
      <c r="D55" s="45">
        <v>1.46</v>
      </c>
      <c r="E55" s="45">
        <v>1.47</v>
      </c>
      <c r="F55" s="45">
        <v>1.48</v>
      </c>
      <c r="G55" s="45">
        <v>1.48</v>
      </c>
      <c r="H55" s="45">
        <v>1.49</v>
      </c>
      <c r="I55" s="45">
        <v>1.5</v>
      </c>
      <c r="J55" s="45">
        <v>1.51</v>
      </c>
      <c r="K55" s="45">
        <v>1.52</v>
      </c>
      <c r="L55" s="45">
        <v>1.52</v>
      </c>
      <c r="M55" s="45">
        <v>1.53</v>
      </c>
    </row>
    <row r="56" spans="1:13" x14ac:dyDescent="0.2">
      <c r="A56" s="44">
        <v>29</v>
      </c>
      <c r="B56" s="45">
        <v>1.54</v>
      </c>
      <c r="C56" s="45">
        <v>1.55</v>
      </c>
      <c r="D56" s="45">
        <v>1.56</v>
      </c>
      <c r="E56" s="45">
        <v>1.57</v>
      </c>
      <c r="F56" s="45">
        <v>1.57</v>
      </c>
      <c r="G56" s="45">
        <v>1.58</v>
      </c>
      <c r="H56" s="45">
        <v>1.59</v>
      </c>
      <c r="I56" s="45">
        <v>1.6</v>
      </c>
      <c r="J56" s="45">
        <v>1.61</v>
      </c>
      <c r="K56" s="45">
        <v>1.62</v>
      </c>
      <c r="L56" s="45">
        <v>1.62</v>
      </c>
      <c r="M56" s="45">
        <v>1.63</v>
      </c>
    </row>
    <row r="57" spans="1:13" x14ac:dyDescent="0.2">
      <c r="A57" s="44">
        <v>30</v>
      </c>
      <c r="B57" s="45">
        <v>1.64</v>
      </c>
      <c r="C57" s="45">
        <v>1.65</v>
      </c>
      <c r="D57" s="45">
        <v>1.66</v>
      </c>
      <c r="E57" s="45">
        <v>1.67</v>
      </c>
      <c r="F57" s="45">
        <v>1.68</v>
      </c>
      <c r="G57" s="45">
        <v>1.69</v>
      </c>
      <c r="H57" s="45">
        <v>1.69</v>
      </c>
      <c r="I57" s="45">
        <v>1.7</v>
      </c>
      <c r="J57" s="45">
        <v>1.71</v>
      </c>
      <c r="K57" s="45">
        <v>1.72</v>
      </c>
      <c r="L57" s="45">
        <v>1.73</v>
      </c>
      <c r="M57" s="45">
        <v>1.74</v>
      </c>
    </row>
    <row r="58" spans="1:13" x14ac:dyDescent="0.2">
      <c r="A58" s="44">
        <v>31</v>
      </c>
      <c r="B58" s="45">
        <v>1.75</v>
      </c>
      <c r="C58" s="45">
        <v>1.76</v>
      </c>
      <c r="D58" s="45">
        <v>1.77</v>
      </c>
      <c r="E58" s="45">
        <v>1.77</v>
      </c>
      <c r="F58" s="45">
        <v>1.78</v>
      </c>
      <c r="G58" s="45">
        <v>1.79</v>
      </c>
      <c r="H58" s="45">
        <v>1.8</v>
      </c>
      <c r="I58" s="45">
        <v>1.81</v>
      </c>
      <c r="J58" s="45">
        <v>1.82</v>
      </c>
      <c r="K58" s="45">
        <v>1.83</v>
      </c>
      <c r="L58" s="45">
        <v>1.84</v>
      </c>
      <c r="M58" s="45">
        <v>1.85</v>
      </c>
    </row>
    <row r="59" spans="1:13" x14ac:dyDescent="0.2">
      <c r="A59" s="44">
        <v>32</v>
      </c>
      <c r="B59" s="45">
        <v>1.86</v>
      </c>
      <c r="C59" s="45">
        <v>1.87</v>
      </c>
      <c r="D59" s="45">
        <v>1.88</v>
      </c>
      <c r="E59" s="45">
        <v>1.89</v>
      </c>
      <c r="F59" s="45">
        <v>1.9</v>
      </c>
      <c r="G59" s="45">
        <v>1.9</v>
      </c>
      <c r="H59" s="45">
        <v>1.91</v>
      </c>
      <c r="I59" s="45">
        <v>1.92</v>
      </c>
      <c r="J59" s="45">
        <v>1.93</v>
      </c>
      <c r="K59" s="45">
        <v>1.94</v>
      </c>
      <c r="L59" s="45">
        <v>1.95</v>
      </c>
      <c r="M59" s="45">
        <v>1.96</v>
      </c>
    </row>
    <row r="60" spans="1:13" x14ac:dyDescent="0.2">
      <c r="A60" s="44">
        <v>33</v>
      </c>
      <c r="B60" s="45">
        <v>1.97</v>
      </c>
      <c r="C60" s="45">
        <v>1.98</v>
      </c>
      <c r="D60" s="45">
        <v>1.99</v>
      </c>
      <c r="E60" s="45">
        <v>2</v>
      </c>
      <c r="F60" s="45">
        <v>2.0099999999999998</v>
      </c>
      <c r="G60" s="45">
        <v>2.02</v>
      </c>
      <c r="H60" s="45">
        <v>2.0299999999999998</v>
      </c>
      <c r="I60" s="45">
        <v>2.04</v>
      </c>
      <c r="J60" s="45">
        <v>2.0499999999999998</v>
      </c>
      <c r="K60" s="45">
        <v>2.06</v>
      </c>
      <c r="L60" s="45">
        <v>2.0699999999999998</v>
      </c>
      <c r="M60" s="45">
        <v>2.08</v>
      </c>
    </row>
    <row r="61" spans="1:13" x14ac:dyDescent="0.2">
      <c r="A61" s="44">
        <v>34</v>
      </c>
      <c r="B61" s="45">
        <v>2.09</v>
      </c>
      <c r="C61" s="45">
        <v>2.1</v>
      </c>
      <c r="D61" s="45">
        <v>2.11</v>
      </c>
      <c r="E61" s="45">
        <v>2.12</v>
      </c>
      <c r="F61" s="45">
        <v>2.13</v>
      </c>
      <c r="G61" s="45">
        <v>2.14</v>
      </c>
      <c r="H61" s="45">
        <v>2.16</v>
      </c>
      <c r="I61" s="45">
        <v>2.17</v>
      </c>
      <c r="J61" s="45">
        <v>2.1800000000000002</v>
      </c>
      <c r="K61" s="45">
        <v>2.19</v>
      </c>
      <c r="L61" s="45">
        <v>2.2000000000000002</v>
      </c>
      <c r="M61" s="45">
        <v>2.21</v>
      </c>
    </row>
    <row r="62" spans="1:13" x14ac:dyDescent="0.2">
      <c r="A62" s="44">
        <v>35</v>
      </c>
      <c r="B62" s="45">
        <v>2.2200000000000002</v>
      </c>
      <c r="C62" s="45">
        <v>2.23</v>
      </c>
      <c r="D62" s="45">
        <v>2.2400000000000002</v>
      </c>
      <c r="E62" s="45">
        <v>2.25</v>
      </c>
      <c r="F62" s="45">
        <v>2.2599999999999998</v>
      </c>
      <c r="G62" s="45">
        <v>2.27</v>
      </c>
      <c r="H62" s="45">
        <v>2.2799999999999998</v>
      </c>
      <c r="I62" s="45">
        <v>2.29</v>
      </c>
      <c r="J62" s="45">
        <v>2.31</v>
      </c>
      <c r="K62" s="45">
        <v>2.3199999999999998</v>
      </c>
      <c r="L62" s="45">
        <v>2.33</v>
      </c>
      <c r="M62" s="45">
        <v>2.34</v>
      </c>
    </row>
    <row r="63" spans="1:13" x14ac:dyDescent="0.2">
      <c r="A63" s="44">
        <v>36</v>
      </c>
      <c r="B63" s="45">
        <v>2.35</v>
      </c>
      <c r="C63" s="45">
        <v>2.36</v>
      </c>
      <c r="D63" s="45">
        <v>2.37</v>
      </c>
      <c r="E63" s="45">
        <v>2.38</v>
      </c>
      <c r="F63" s="45">
        <v>2.4</v>
      </c>
      <c r="G63" s="45">
        <v>2.41</v>
      </c>
      <c r="H63" s="45">
        <v>2.42</v>
      </c>
      <c r="I63" s="45">
        <v>2.4300000000000002</v>
      </c>
      <c r="J63" s="45">
        <v>2.44</v>
      </c>
      <c r="K63" s="45">
        <v>2.4500000000000002</v>
      </c>
      <c r="L63" s="45">
        <v>2.46</v>
      </c>
      <c r="M63" s="45">
        <v>2.48</v>
      </c>
    </row>
    <row r="64" spans="1:13" x14ac:dyDescent="0.2">
      <c r="A64" s="44">
        <v>37</v>
      </c>
      <c r="B64" s="45">
        <v>2.4900000000000002</v>
      </c>
      <c r="C64" s="45">
        <v>2.5</v>
      </c>
      <c r="D64" s="45">
        <v>2.5099999999999998</v>
      </c>
      <c r="E64" s="45">
        <v>2.52</v>
      </c>
      <c r="F64" s="45">
        <v>2.5299999999999998</v>
      </c>
      <c r="G64" s="45">
        <v>2.5499999999999998</v>
      </c>
      <c r="H64" s="45">
        <v>2.56</v>
      </c>
      <c r="I64" s="45">
        <v>2.57</v>
      </c>
      <c r="J64" s="45">
        <v>2.58</v>
      </c>
      <c r="K64" s="45">
        <v>2.59</v>
      </c>
      <c r="L64" s="45">
        <v>2.61</v>
      </c>
      <c r="M64" s="45">
        <v>2.62</v>
      </c>
    </row>
    <row r="65" spans="1:13" x14ac:dyDescent="0.2">
      <c r="A65" s="44">
        <v>38</v>
      </c>
      <c r="B65" s="45">
        <v>2.63</v>
      </c>
      <c r="C65" s="45">
        <v>2.64</v>
      </c>
      <c r="D65" s="45">
        <v>2.66</v>
      </c>
      <c r="E65" s="45">
        <v>2.67</v>
      </c>
      <c r="F65" s="45">
        <v>2.68</v>
      </c>
      <c r="G65" s="45">
        <v>2.69</v>
      </c>
      <c r="H65" s="45">
        <v>2.71</v>
      </c>
      <c r="I65" s="45">
        <v>2.72</v>
      </c>
      <c r="J65" s="45">
        <v>2.73</v>
      </c>
      <c r="K65" s="45">
        <v>2.74</v>
      </c>
      <c r="L65" s="45">
        <v>2.76</v>
      </c>
      <c r="M65" s="45">
        <v>2.77</v>
      </c>
    </row>
    <row r="66" spans="1:13" x14ac:dyDescent="0.2">
      <c r="A66" s="44">
        <v>39</v>
      </c>
      <c r="B66" s="45">
        <v>2.78</v>
      </c>
      <c r="C66" s="45">
        <v>2.79</v>
      </c>
      <c r="D66" s="45">
        <v>2.81</v>
      </c>
      <c r="E66" s="45">
        <v>2.82</v>
      </c>
      <c r="F66" s="45">
        <v>2.83</v>
      </c>
      <c r="G66" s="45">
        <v>2.85</v>
      </c>
      <c r="H66" s="45">
        <v>2.86</v>
      </c>
      <c r="I66" s="45">
        <v>2.87</v>
      </c>
      <c r="J66" s="45">
        <v>2.89</v>
      </c>
      <c r="K66" s="45">
        <v>2.9</v>
      </c>
      <c r="L66" s="45">
        <v>2.91</v>
      </c>
      <c r="M66" s="45">
        <v>2.92</v>
      </c>
    </row>
    <row r="67" spans="1:13" x14ac:dyDescent="0.2">
      <c r="A67" s="44">
        <v>40</v>
      </c>
      <c r="B67" s="45">
        <v>2.94</v>
      </c>
      <c r="C67" s="45">
        <v>2.95</v>
      </c>
      <c r="D67" s="45">
        <v>2.97</v>
      </c>
      <c r="E67" s="45">
        <v>2.98</v>
      </c>
      <c r="F67" s="45">
        <v>2.99</v>
      </c>
      <c r="G67" s="45">
        <v>3.01</v>
      </c>
      <c r="H67" s="45">
        <v>3.02</v>
      </c>
      <c r="I67" s="45">
        <v>3.03</v>
      </c>
      <c r="J67" s="45">
        <v>3.05</v>
      </c>
      <c r="K67" s="45">
        <v>3.06</v>
      </c>
      <c r="L67" s="45">
        <v>3.07</v>
      </c>
      <c r="M67" s="45">
        <v>3.09</v>
      </c>
    </row>
    <row r="68" spans="1:13" x14ac:dyDescent="0.2">
      <c r="A68" s="44">
        <v>41</v>
      </c>
      <c r="B68" s="45">
        <v>3.1</v>
      </c>
      <c r="C68" s="45">
        <v>3.12</v>
      </c>
      <c r="D68" s="45">
        <v>3.13</v>
      </c>
      <c r="E68" s="45">
        <v>3.14</v>
      </c>
      <c r="F68" s="45">
        <v>3.16</v>
      </c>
      <c r="G68" s="45">
        <v>3.17</v>
      </c>
      <c r="H68" s="45">
        <v>3.19</v>
      </c>
      <c r="I68" s="45">
        <v>3.2</v>
      </c>
      <c r="J68" s="45">
        <v>3.22</v>
      </c>
      <c r="K68" s="45">
        <v>3.23</v>
      </c>
      <c r="L68" s="45">
        <v>3.24</v>
      </c>
      <c r="M68" s="45">
        <v>3.26</v>
      </c>
    </row>
    <row r="69" spans="1:13" x14ac:dyDescent="0.2">
      <c r="A69" s="44">
        <v>42</v>
      </c>
      <c r="B69" s="45">
        <v>3.27</v>
      </c>
      <c r="C69" s="45">
        <v>3.29</v>
      </c>
      <c r="D69" s="45">
        <v>3.3</v>
      </c>
      <c r="E69" s="45">
        <v>3.32</v>
      </c>
      <c r="F69" s="45">
        <v>3.33</v>
      </c>
      <c r="G69" s="45">
        <v>3.35</v>
      </c>
      <c r="H69" s="45">
        <v>3.36</v>
      </c>
      <c r="I69" s="45">
        <v>3.38</v>
      </c>
      <c r="J69" s="45">
        <v>3.39</v>
      </c>
      <c r="K69" s="45">
        <v>3.41</v>
      </c>
      <c r="L69" s="45">
        <v>3.42</v>
      </c>
      <c r="M69" s="45">
        <v>3.44</v>
      </c>
    </row>
    <row r="70" spans="1:13" x14ac:dyDescent="0.2">
      <c r="A70" s="44">
        <v>43</v>
      </c>
      <c r="B70" s="45">
        <v>3.45</v>
      </c>
      <c r="C70" s="45">
        <v>3.47</v>
      </c>
      <c r="D70" s="45">
        <v>3.48</v>
      </c>
      <c r="E70" s="45">
        <v>3.5</v>
      </c>
      <c r="F70" s="45">
        <v>3.51</v>
      </c>
      <c r="G70" s="45">
        <v>3.53</v>
      </c>
      <c r="H70" s="45">
        <v>3.54</v>
      </c>
      <c r="I70" s="45">
        <v>3.56</v>
      </c>
      <c r="J70" s="45">
        <v>3.58</v>
      </c>
      <c r="K70" s="45">
        <v>3.59</v>
      </c>
      <c r="L70" s="45">
        <v>3.61</v>
      </c>
      <c r="M70" s="45">
        <v>3.62</v>
      </c>
    </row>
    <row r="71" spans="1:13" x14ac:dyDescent="0.2">
      <c r="A71" s="44">
        <v>44</v>
      </c>
      <c r="B71" s="45">
        <v>3.64</v>
      </c>
      <c r="C71" s="45">
        <v>3.65</v>
      </c>
      <c r="D71" s="45">
        <v>3.67</v>
      </c>
      <c r="E71" s="45">
        <v>3.69</v>
      </c>
      <c r="F71" s="45">
        <v>3.7</v>
      </c>
      <c r="G71" s="45">
        <v>3.72</v>
      </c>
      <c r="H71" s="45">
        <v>3.74</v>
      </c>
      <c r="I71" s="45">
        <v>3.75</v>
      </c>
      <c r="J71" s="45">
        <v>3.77</v>
      </c>
      <c r="K71" s="45">
        <v>3.78</v>
      </c>
      <c r="L71" s="45">
        <v>3.8</v>
      </c>
      <c r="M71" s="45">
        <v>3.82</v>
      </c>
    </row>
    <row r="72" spans="1:13" x14ac:dyDescent="0.2">
      <c r="A72" s="44">
        <v>45</v>
      </c>
      <c r="B72" s="45">
        <v>3.83</v>
      </c>
      <c r="C72" s="45">
        <v>3.85</v>
      </c>
      <c r="D72" s="45">
        <v>3.87</v>
      </c>
      <c r="E72" s="45">
        <v>3.88</v>
      </c>
      <c r="F72" s="45">
        <v>3.9</v>
      </c>
      <c r="G72" s="45">
        <v>3.92</v>
      </c>
      <c r="H72" s="45">
        <v>3.93</v>
      </c>
      <c r="I72" s="45">
        <v>3.95</v>
      </c>
      <c r="J72" s="45">
        <v>3.97</v>
      </c>
      <c r="K72" s="45">
        <v>3.99</v>
      </c>
      <c r="L72" s="45">
        <v>4</v>
      </c>
      <c r="M72" s="45">
        <v>4.0199999999999996</v>
      </c>
    </row>
    <row r="73" spans="1:13" x14ac:dyDescent="0.2">
      <c r="A73" s="44">
        <v>46</v>
      </c>
      <c r="B73" s="45">
        <v>4.04</v>
      </c>
      <c r="C73" s="45">
        <v>4.05</v>
      </c>
      <c r="D73" s="45">
        <v>4.07</v>
      </c>
      <c r="E73" s="45">
        <v>4.09</v>
      </c>
      <c r="F73" s="45">
        <v>4.1100000000000003</v>
      </c>
      <c r="G73" s="45">
        <v>4.12</v>
      </c>
      <c r="H73" s="45">
        <v>4.1399999999999997</v>
      </c>
      <c r="I73" s="45">
        <v>4.16</v>
      </c>
      <c r="J73" s="45">
        <v>4.18</v>
      </c>
      <c r="K73" s="45">
        <v>4.1900000000000004</v>
      </c>
      <c r="L73" s="45">
        <v>4.21</v>
      </c>
      <c r="M73" s="45">
        <v>4.2300000000000004</v>
      </c>
    </row>
    <row r="74" spans="1:13" x14ac:dyDescent="0.2">
      <c r="A74" s="44">
        <v>47</v>
      </c>
      <c r="B74" s="45">
        <v>4.25</v>
      </c>
      <c r="C74" s="45">
        <v>4.2699999999999996</v>
      </c>
      <c r="D74" s="45">
        <v>4.28</v>
      </c>
      <c r="E74" s="45">
        <v>4.3</v>
      </c>
      <c r="F74" s="45">
        <v>4.32</v>
      </c>
      <c r="G74" s="45">
        <v>4.34</v>
      </c>
      <c r="H74" s="45">
        <v>4.3600000000000003</v>
      </c>
      <c r="I74" s="45">
        <v>4.38</v>
      </c>
      <c r="J74" s="45">
        <v>4.4000000000000004</v>
      </c>
      <c r="K74" s="45">
        <v>4.41</v>
      </c>
      <c r="L74" s="45">
        <v>4.43</v>
      </c>
      <c r="M74" s="45">
        <v>4.45</v>
      </c>
    </row>
    <row r="75" spans="1:13" x14ac:dyDescent="0.2">
      <c r="A75" s="44">
        <v>48</v>
      </c>
      <c r="B75" s="45">
        <v>4.47</v>
      </c>
      <c r="C75" s="45">
        <v>4.49</v>
      </c>
      <c r="D75" s="45">
        <v>4.51</v>
      </c>
      <c r="E75" s="45">
        <v>4.53</v>
      </c>
      <c r="F75" s="45">
        <v>4.55</v>
      </c>
      <c r="G75" s="45">
        <v>4.57</v>
      </c>
      <c r="H75" s="45">
        <v>4.58</v>
      </c>
      <c r="I75" s="45">
        <v>4.5999999999999996</v>
      </c>
      <c r="J75" s="45">
        <v>4.62</v>
      </c>
      <c r="K75" s="45">
        <v>4.6399999999999997</v>
      </c>
      <c r="L75" s="45">
        <v>4.66</v>
      </c>
      <c r="M75" s="45">
        <v>4.68</v>
      </c>
    </row>
    <row r="76" spans="1:13" x14ac:dyDescent="0.2">
      <c r="A76" s="44">
        <v>49</v>
      </c>
      <c r="B76" s="45">
        <v>4.7</v>
      </c>
      <c r="C76" s="45">
        <v>4.72</v>
      </c>
      <c r="D76" s="45">
        <v>4.74</v>
      </c>
      <c r="E76" s="45">
        <v>4.76</v>
      </c>
      <c r="F76" s="45">
        <v>4.78</v>
      </c>
      <c r="G76" s="45">
        <v>4.8</v>
      </c>
      <c r="H76" s="45">
        <v>4.82</v>
      </c>
      <c r="I76" s="45">
        <v>4.84</v>
      </c>
      <c r="J76" s="45">
        <v>4.8600000000000003</v>
      </c>
      <c r="K76" s="45">
        <v>4.88</v>
      </c>
      <c r="L76" s="45">
        <v>4.9000000000000004</v>
      </c>
      <c r="M76" s="45">
        <v>4.92</v>
      </c>
    </row>
    <row r="77" spans="1:13" x14ac:dyDescent="0.2">
      <c r="A77" s="44">
        <v>50</v>
      </c>
      <c r="B77" s="45">
        <v>4.9400000000000004</v>
      </c>
      <c r="C77" s="45">
        <v>4.96</v>
      </c>
      <c r="D77" s="45">
        <v>4.9800000000000004</v>
      </c>
      <c r="E77" s="45">
        <v>5</v>
      </c>
      <c r="F77" s="45">
        <v>5.03</v>
      </c>
      <c r="G77" s="45">
        <v>5.05</v>
      </c>
      <c r="H77" s="45">
        <v>5.07</v>
      </c>
      <c r="I77" s="45">
        <v>5.09</v>
      </c>
      <c r="J77" s="45">
        <v>5.1100000000000003</v>
      </c>
      <c r="K77" s="45">
        <v>5.13</v>
      </c>
      <c r="L77" s="45">
        <v>5.15</v>
      </c>
      <c r="M77" s="45">
        <v>5.17</v>
      </c>
    </row>
  </sheetData>
  <sheetProtection algorithmName="SHA-512" hashValue="bf+RTu4JuQsbW9dpu6te0m3FFDxiSC1IkkkcfBCK4k8denv55OPTycZBbKFZ3SI19SexS3mWyiW09gXttFOvKQ==" saltValue="MNQkTX0c95t/FiFrGSBT4Q==" spinCount="100000" sheet="1" objects="1" scenarios="1"/>
  <conditionalFormatting sqref="A6:A21">
    <cfRule type="expression" dxfId="135" priority="1" stopIfTrue="1">
      <formula>MOD(ROW(),2)=0</formula>
    </cfRule>
    <cfRule type="expression" dxfId="134" priority="2" stopIfTrue="1">
      <formula>MOD(ROW(),2)&lt;&gt;0</formula>
    </cfRule>
  </conditionalFormatting>
  <conditionalFormatting sqref="A26:A77">
    <cfRule type="expression" dxfId="133" priority="5" stopIfTrue="1">
      <formula>MOD(ROW(),2)=0</formula>
    </cfRule>
    <cfRule type="expression" dxfId="132" priority="6" stopIfTrue="1">
      <formula>MOD(ROW(),2)&lt;&gt;0</formula>
    </cfRule>
  </conditionalFormatting>
  <conditionalFormatting sqref="B6:M21">
    <cfRule type="expression" dxfId="131" priority="3" stopIfTrue="1">
      <formula>MOD(ROW(),2)=0</formula>
    </cfRule>
    <cfRule type="expression" dxfId="130" priority="4" stopIfTrue="1">
      <formula>MOD(ROW(),2)&lt;&gt;0</formula>
    </cfRule>
  </conditionalFormatting>
  <conditionalFormatting sqref="B26:M77">
    <cfRule type="expression" dxfId="129" priority="7" stopIfTrue="1">
      <formula>MOD(ROW(),2)=0</formula>
    </cfRule>
    <cfRule type="expression" dxfId="128" priority="8" stopIfTrue="1">
      <formula>MOD(ROW(),2)&lt;&gt;0</formula>
    </cfRule>
  </conditionalFormatting>
  <pageMargins left="0.7" right="0.7" top="0.75" bottom="0.75" header="0.3" footer="0.3"/>
  <tableParts count="1">
    <tablePart r:id="rId1"/>
  </tablePart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31A3F-7C9D-413F-BA68-C30010E2E86D}">
  <sheetPr codeName="Sheet107"/>
  <dimension ref="A1:B77"/>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EPA and EEPA - x-736</v>
      </c>
    </row>
    <row r="6" spans="1:2" x14ac:dyDescent="0.2">
      <c r="A6" s="41" t="s">
        <v>540</v>
      </c>
      <c r="B6" s="49" t="s">
        <v>541</v>
      </c>
    </row>
    <row r="7" spans="1:2" ht="25.5" x14ac:dyDescent="0.2">
      <c r="A7" s="41" t="s">
        <v>542</v>
      </c>
      <c r="B7" s="49" t="s">
        <v>31</v>
      </c>
    </row>
    <row r="8" spans="1:2" x14ac:dyDescent="0.2">
      <c r="A8" s="41" t="s">
        <v>112</v>
      </c>
      <c r="B8" s="49" t="s">
        <v>125</v>
      </c>
    </row>
    <row r="9" spans="1:2" x14ac:dyDescent="0.2">
      <c r="A9" s="41" t="s">
        <v>113</v>
      </c>
      <c r="B9" s="49" t="s">
        <v>479</v>
      </c>
    </row>
    <row r="10" spans="1:2" x14ac:dyDescent="0.2">
      <c r="A10" s="41" t="s">
        <v>6</v>
      </c>
      <c r="B10" s="49" t="s">
        <v>484</v>
      </c>
    </row>
    <row r="11" spans="1:2" x14ac:dyDescent="0.2">
      <c r="A11" s="41" t="s">
        <v>114</v>
      </c>
      <c r="B11" s="49" t="s">
        <v>165</v>
      </c>
    </row>
    <row r="12" spans="1:2" ht="38.25" x14ac:dyDescent="0.2">
      <c r="A12" s="41" t="s">
        <v>115</v>
      </c>
      <c r="B12" s="49" t="s">
        <v>485</v>
      </c>
    </row>
    <row r="13" spans="1:2" x14ac:dyDescent="0.2">
      <c r="A13" s="41" t="s">
        <v>543</v>
      </c>
      <c r="B13" s="49">
        <v>0</v>
      </c>
    </row>
    <row r="14" spans="1:2" x14ac:dyDescent="0.2">
      <c r="A14" s="41" t="s">
        <v>117</v>
      </c>
      <c r="B14" s="49">
        <v>736</v>
      </c>
    </row>
    <row r="15" spans="1:2" x14ac:dyDescent="0.2">
      <c r="A15" s="41" t="s">
        <v>544</v>
      </c>
      <c r="B15" s="49" t="s">
        <v>486</v>
      </c>
    </row>
    <row r="16" spans="1:2" x14ac:dyDescent="0.2">
      <c r="A16" s="41" t="s">
        <v>119</v>
      </c>
      <c r="B16" s="49" t="s">
        <v>487</v>
      </c>
    </row>
    <row r="17" spans="1:2" x14ac:dyDescent="0.2">
      <c r="A17" s="42" t="s">
        <v>545</v>
      </c>
      <c r="B17" s="49"/>
    </row>
    <row r="18" spans="1:2" x14ac:dyDescent="0.2">
      <c r="A18" s="41" t="s">
        <v>121</v>
      </c>
      <c r="B18" s="50">
        <v>45184</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ht="51" x14ac:dyDescent="0.2">
      <c r="A26" s="54" t="s">
        <v>485</v>
      </c>
      <c r="B26" s="54" t="s">
        <v>564</v>
      </c>
    </row>
    <row r="27" spans="1:2" x14ac:dyDescent="0.2">
      <c r="A27" s="44">
        <v>0</v>
      </c>
      <c r="B27" s="45">
        <v>1</v>
      </c>
    </row>
    <row r="28" spans="1:2" x14ac:dyDescent="0.2">
      <c r="A28" s="44">
        <v>1</v>
      </c>
      <c r="B28" s="45">
        <v>1.02</v>
      </c>
    </row>
    <row r="29" spans="1:2" x14ac:dyDescent="0.2">
      <c r="A29" s="44">
        <v>2</v>
      </c>
      <c r="B29" s="45">
        <v>1.04</v>
      </c>
    </row>
    <row r="30" spans="1:2" x14ac:dyDescent="0.2">
      <c r="A30" s="44">
        <v>3</v>
      </c>
      <c r="B30" s="45">
        <v>1.06</v>
      </c>
    </row>
    <row r="31" spans="1:2" x14ac:dyDescent="0.2">
      <c r="A31" s="44">
        <v>4</v>
      </c>
      <c r="B31" s="45">
        <v>1.08</v>
      </c>
    </row>
    <row r="32" spans="1:2" x14ac:dyDescent="0.2">
      <c r="A32" s="44">
        <v>5</v>
      </c>
      <c r="B32" s="45">
        <v>1.1000000000000001</v>
      </c>
    </row>
    <row r="33" spans="1:2" x14ac:dyDescent="0.2">
      <c r="A33" s="44">
        <v>6</v>
      </c>
      <c r="B33" s="45">
        <v>1.1299999999999999</v>
      </c>
    </row>
    <row r="34" spans="1:2" x14ac:dyDescent="0.2">
      <c r="A34" s="44">
        <v>7</v>
      </c>
      <c r="B34" s="45">
        <v>1.1499999999999999</v>
      </c>
    </row>
    <row r="35" spans="1:2" x14ac:dyDescent="0.2">
      <c r="A35" s="44">
        <v>8</v>
      </c>
      <c r="B35" s="45">
        <v>1.17</v>
      </c>
    </row>
    <row r="36" spans="1:2" x14ac:dyDescent="0.2">
      <c r="A36" s="44">
        <v>9</v>
      </c>
      <c r="B36" s="45">
        <v>1.2</v>
      </c>
    </row>
    <row r="37" spans="1:2" x14ac:dyDescent="0.2">
      <c r="A37" s="44">
        <v>10</v>
      </c>
      <c r="B37" s="45">
        <v>1.22</v>
      </c>
    </row>
    <row r="38" spans="1:2" x14ac:dyDescent="0.2">
      <c r="A38" s="44">
        <v>11</v>
      </c>
      <c r="B38" s="45">
        <v>1.24</v>
      </c>
    </row>
    <row r="39" spans="1:2" x14ac:dyDescent="0.2">
      <c r="A39" s="44">
        <v>12</v>
      </c>
      <c r="B39" s="45">
        <v>1.27</v>
      </c>
    </row>
    <row r="40" spans="1:2" x14ac:dyDescent="0.2">
      <c r="A40" s="44">
        <v>13</v>
      </c>
      <c r="B40" s="45">
        <v>1.29</v>
      </c>
    </row>
    <row r="41" spans="1:2" x14ac:dyDescent="0.2">
      <c r="A41" s="44">
        <v>14</v>
      </c>
      <c r="B41" s="45">
        <v>1.32</v>
      </c>
    </row>
    <row r="42" spans="1:2" x14ac:dyDescent="0.2">
      <c r="A42" s="44">
        <v>15</v>
      </c>
      <c r="B42" s="45">
        <v>1.35</v>
      </c>
    </row>
    <row r="43" spans="1:2" x14ac:dyDescent="0.2">
      <c r="A43" s="44">
        <v>16</v>
      </c>
      <c r="B43" s="45">
        <v>1.37</v>
      </c>
    </row>
    <row r="44" spans="1:2" x14ac:dyDescent="0.2">
      <c r="A44" s="44">
        <v>17</v>
      </c>
      <c r="B44" s="45">
        <v>1.4</v>
      </c>
    </row>
    <row r="45" spans="1:2" x14ac:dyDescent="0.2">
      <c r="A45" s="44">
        <v>18</v>
      </c>
      <c r="B45" s="45">
        <v>1.43</v>
      </c>
    </row>
    <row r="46" spans="1:2" x14ac:dyDescent="0.2">
      <c r="A46" s="44">
        <v>19</v>
      </c>
      <c r="B46" s="45">
        <v>1.46</v>
      </c>
    </row>
    <row r="47" spans="1:2" x14ac:dyDescent="0.2">
      <c r="A47" s="44">
        <v>20</v>
      </c>
      <c r="B47" s="45">
        <v>1.49</v>
      </c>
    </row>
    <row r="48" spans="1:2" x14ac:dyDescent="0.2">
      <c r="A48" s="44">
        <v>21</v>
      </c>
      <c r="B48" s="45">
        <v>1.52</v>
      </c>
    </row>
    <row r="49" spans="1:2" x14ac:dyDescent="0.2">
      <c r="A49" s="44">
        <v>22</v>
      </c>
      <c r="B49" s="45">
        <v>1.55</v>
      </c>
    </row>
    <row r="50" spans="1:2" x14ac:dyDescent="0.2">
      <c r="A50" s="44">
        <v>23</v>
      </c>
      <c r="B50" s="45">
        <v>1.58</v>
      </c>
    </row>
    <row r="51" spans="1:2" x14ac:dyDescent="0.2">
      <c r="A51" s="44">
        <v>24</v>
      </c>
      <c r="B51" s="45">
        <v>1.61</v>
      </c>
    </row>
    <row r="52" spans="1:2" x14ac:dyDescent="0.2">
      <c r="A52" s="44">
        <v>25</v>
      </c>
      <c r="B52" s="45">
        <v>1.64</v>
      </c>
    </row>
    <row r="53" spans="1:2" x14ac:dyDescent="0.2">
      <c r="A53" s="44">
        <v>26</v>
      </c>
      <c r="B53" s="45">
        <v>1.67</v>
      </c>
    </row>
    <row r="54" spans="1:2" x14ac:dyDescent="0.2">
      <c r="A54" s="44">
        <v>27</v>
      </c>
      <c r="B54" s="45">
        <v>1.71</v>
      </c>
    </row>
    <row r="55" spans="1:2" x14ac:dyDescent="0.2">
      <c r="A55" s="44">
        <v>28</v>
      </c>
      <c r="B55" s="45">
        <v>1.74</v>
      </c>
    </row>
    <row r="56" spans="1:2" x14ac:dyDescent="0.2">
      <c r="A56" s="44">
        <v>29</v>
      </c>
      <c r="B56" s="45">
        <v>1.78</v>
      </c>
    </row>
    <row r="57" spans="1:2" x14ac:dyDescent="0.2">
      <c r="A57" s="44">
        <v>30</v>
      </c>
      <c r="B57" s="45">
        <v>1.81</v>
      </c>
    </row>
    <row r="58" spans="1:2" x14ac:dyDescent="0.2">
      <c r="A58" s="44">
        <v>31</v>
      </c>
      <c r="B58" s="45">
        <v>1.85</v>
      </c>
    </row>
    <row r="59" spans="1:2" x14ac:dyDescent="0.2">
      <c r="A59" s="44">
        <v>32</v>
      </c>
      <c r="B59" s="45">
        <v>1.88</v>
      </c>
    </row>
    <row r="60" spans="1:2" x14ac:dyDescent="0.2">
      <c r="A60" s="44">
        <v>33</v>
      </c>
      <c r="B60" s="45">
        <v>1.92</v>
      </c>
    </row>
    <row r="61" spans="1:2" x14ac:dyDescent="0.2">
      <c r="A61" s="44">
        <v>34</v>
      </c>
      <c r="B61" s="45">
        <v>1.96</v>
      </c>
    </row>
    <row r="62" spans="1:2" x14ac:dyDescent="0.2">
      <c r="A62" s="44">
        <v>35</v>
      </c>
      <c r="B62" s="45">
        <v>2</v>
      </c>
    </row>
    <row r="63" spans="1:2" x14ac:dyDescent="0.2">
      <c r="A63" s="44">
        <v>36</v>
      </c>
      <c r="B63" s="45">
        <v>2.04</v>
      </c>
    </row>
    <row r="64" spans="1:2" x14ac:dyDescent="0.2">
      <c r="A64" s="44">
        <v>37</v>
      </c>
      <c r="B64" s="45">
        <v>2.08</v>
      </c>
    </row>
    <row r="65" spans="1:2" x14ac:dyDescent="0.2">
      <c r="A65" s="44">
        <v>38</v>
      </c>
      <c r="B65" s="45">
        <v>2.12</v>
      </c>
    </row>
    <row r="66" spans="1:2" x14ac:dyDescent="0.2">
      <c r="A66" s="44">
        <v>39</v>
      </c>
      <c r="B66" s="45">
        <v>2.16</v>
      </c>
    </row>
    <row r="67" spans="1:2" x14ac:dyDescent="0.2">
      <c r="A67" s="44">
        <v>40</v>
      </c>
      <c r="B67" s="45">
        <v>2.21</v>
      </c>
    </row>
    <row r="68" spans="1:2" x14ac:dyDescent="0.2">
      <c r="A68" s="44">
        <v>41</v>
      </c>
      <c r="B68" s="45">
        <v>2.25</v>
      </c>
    </row>
    <row r="69" spans="1:2" x14ac:dyDescent="0.2">
      <c r="A69" s="44">
        <v>42</v>
      </c>
      <c r="B69" s="45">
        <v>2.2999999999999998</v>
      </c>
    </row>
    <row r="70" spans="1:2" x14ac:dyDescent="0.2">
      <c r="A70" s="44">
        <v>43</v>
      </c>
      <c r="B70" s="45">
        <v>2.34</v>
      </c>
    </row>
    <row r="71" spans="1:2" x14ac:dyDescent="0.2">
      <c r="A71" s="44">
        <v>44</v>
      </c>
      <c r="B71" s="45">
        <v>2.39</v>
      </c>
    </row>
    <row r="72" spans="1:2" x14ac:dyDescent="0.2">
      <c r="A72" s="44">
        <v>45</v>
      </c>
      <c r="B72" s="45">
        <v>2.44</v>
      </c>
    </row>
    <row r="73" spans="1:2" x14ac:dyDescent="0.2">
      <c r="A73" s="44">
        <v>46</v>
      </c>
      <c r="B73" s="45">
        <v>2.4900000000000002</v>
      </c>
    </row>
    <row r="74" spans="1:2" x14ac:dyDescent="0.2">
      <c r="A74" s="44">
        <v>47</v>
      </c>
      <c r="B74" s="45">
        <v>2.54</v>
      </c>
    </row>
    <row r="75" spans="1:2" x14ac:dyDescent="0.2">
      <c r="A75" s="44">
        <v>48</v>
      </c>
      <c r="B75" s="45">
        <v>2.59</v>
      </c>
    </row>
    <row r="76" spans="1:2" x14ac:dyDescent="0.2">
      <c r="A76" s="44">
        <v>49</v>
      </c>
      <c r="B76" s="45">
        <v>2.64</v>
      </c>
    </row>
    <row r="77" spans="1:2" x14ac:dyDescent="0.2">
      <c r="A77" s="44">
        <v>50</v>
      </c>
      <c r="B77" s="45">
        <v>2.69</v>
      </c>
    </row>
  </sheetData>
  <sheetProtection algorithmName="SHA-512" hashValue="MmnNXwdBY7S/8hZTgpQQzTTl6uvy5ccyf7OFqFIESL/tuIhAgdpzCDn1AShoc278yRrj/bo0chj53nDlwO6Jqw==" saltValue="ru+SwLc2lqvv7Wu2IyUjhA==" spinCount="100000" sheet="1" objects="1" scenarios="1"/>
  <conditionalFormatting sqref="A6:A21">
    <cfRule type="expression" dxfId="127" priority="1" stopIfTrue="1">
      <formula>MOD(ROW(),2)=0</formula>
    </cfRule>
    <cfRule type="expression" dxfId="126" priority="2" stopIfTrue="1">
      <formula>MOD(ROW(),2)&lt;&gt;0</formula>
    </cfRule>
  </conditionalFormatting>
  <conditionalFormatting sqref="A26:A77">
    <cfRule type="expression" dxfId="125" priority="5" stopIfTrue="1">
      <formula>MOD(ROW(),2)=0</formula>
    </cfRule>
    <cfRule type="expression" dxfId="124" priority="6" stopIfTrue="1">
      <formula>MOD(ROW(),2)&lt;&gt;0</formula>
    </cfRule>
  </conditionalFormatting>
  <conditionalFormatting sqref="B6:B21">
    <cfRule type="expression" dxfId="123" priority="3" stopIfTrue="1">
      <formula>MOD(ROW(),2)=0</formula>
    </cfRule>
    <cfRule type="expression" dxfId="122" priority="4" stopIfTrue="1">
      <formula>MOD(ROW(),2)&lt;&gt;0</formula>
    </cfRule>
  </conditionalFormatting>
  <conditionalFormatting sqref="B26:B77">
    <cfRule type="expression" dxfId="121" priority="7" stopIfTrue="1">
      <formula>MOD(ROW(),2)=0</formula>
    </cfRule>
    <cfRule type="expression" dxfId="120" priority="8" stopIfTrue="1">
      <formula>MOD(ROW(),2)&lt;&gt;0</formula>
    </cfRule>
  </conditionalFormatting>
  <pageMargins left="0.7" right="0.7" top="0.75" bottom="0.75" header="0.3" footer="0.3"/>
  <tableParts count="1">
    <tablePart r:id="rId1"/>
  </tableParts>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6A3B0-43ED-418E-AB61-64F597AC4EBB}">
  <sheetPr codeName="Sheet108"/>
  <dimension ref="A1:AE92"/>
  <sheetViews>
    <sheetView showGridLines="0" workbookViewId="0">
      <selection activeCell="A6" sqref="A6"/>
    </sheetView>
  </sheetViews>
  <sheetFormatPr defaultRowHeight="12.75" x14ac:dyDescent="0.2"/>
  <cols>
    <col min="1" max="1" width="31.5703125" customWidth="1"/>
    <col min="2" max="2" width="22.5703125" customWidth="1"/>
    <col min="3" max="3" width="10.28515625" customWidth="1"/>
    <col min="4" max="4" width="10"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Allocation - x-801</v>
      </c>
    </row>
    <row r="6" spans="1:13" x14ac:dyDescent="0.2">
      <c r="A6" s="41" t="s">
        <v>540</v>
      </c>
      <c r="B6" s="49" t="s">
        <v>541</v>
      </c>
      <c r="C6" s="49"/>
      <c r="D6" s="49"/>
      <c r="E6" s="49"/>
      <c r="F6" s="49"/>
      <c r="G6" s="49"/>
      <c r="H6" s="49"/>
      <c r="I6" s="49"/>
      <c r="J6" s="49"/>
      <c r="K6" s="49"/>
      <c r="L6" s="49"/>
      <c r="M6" s="49"/>
    </row>
    <row r="7" spans="1:13" x14ac:dyDescent="0.2">
      <c r="A7" s="41" t="s">
        <v>542</v>
      </c>
      <c r="B7" s="49" t="s">
        <v>31</v>
      </c>
      <c r="C7" s="49"/>
      <c r="D7" s="49"/>
      <c r="E7" s="49"/>
      <c r="F7" s="49"/>
      <c r="G7" s="49"/>
      <c r="H7" s="49"/>
      <c r="I7" s="49"/>
      <c r="J7" s="49"/>
      <c r="K7" s="49"/>
      <c r="L7" s="49"/>
      <c r="M7" s="49"/>
    </row>
    <row r="8" spans="1:13" x14ac:dyDescent="0.2">
      <c r="A8" s="41" t="s">
        <v>112</v>
      </c>
      <c r="B8" s="49" t="s">
        <v>125</v>
      </c>
      <c r="C8" s="49"/>
      <c r="D8" s="49"/>
      <c r="E8" s="49"/>
      <c r="F8" s="49"/>
      <c r="G8" s="49"/>
      <c r="H8" s="49"/>
      <c r="I8" s="49"/>
      <c r="J8" s="49"/>
      <c r="K8" s="49"/>
      <c r="L8" s="49"/>
      <c r="M8" s="49"/>
    </row>
    <row r="9" spans="1:13" x14ac:dyDescent="0.2">
      <c r="A9" s="41" t="s">
        <v>113</v>
      </c>
      <c r="B9" s="49" t="s">
        <v>488</v>
      </c>
      <c r="C9" s="49"/>
      <c r="D9" s="49"/>
      <c r="E9" s="49"/>
      <c r="F9" s="49"/>
      <c r="G9" s="49"/>
      <c r="H9" s="49"/>
      <c r="I9" s="49"/>
      <c r="J9" s="49"/>
      <c r="K9" s="49"/>
      <c r="L9" s="49"/>
      <c r="M9" s="49"/>
    </row>
    <row r="10" spans="1:13" x14ac:dyDescent="0.2">
      <c r="A10" s="41" t="s">
        <v>6</v>
      </c>
      <c r="B10" s="49" t="s">
        <v>489</v>
      </c>
      <c r="C10" s="49"/>
      <c r="D10" s="49"/>
      <c r="E10" s="49"/>
      <c r="F10" s="49"/>
      <c r="G10" s="49"/>
      <c r="H10" s="49"/>
      <c r="I10" s="49"/>
      <c r="J10" s="49"/>
      <c r="K10" s="49"/>
      <c r="L10" s="49"/>
      <c r="M10" s="49"/>
    </row>
    <row r="11" spans="1:13" x14ac:dyDescent="0.2">
      <c r="A11" s="41" t="s">
        <v>114</v>
      </c>
      <c r="B11" s="49" t="s">
        <v>205</v>
      </c>
      <c r="C11" s="49"/>
      <c r="D11" s="49"/>
      <c r="E11" s="49"/>
      <c r="F11" s="49"/>
      <c r="G11" s="49"/>
      <c r="H11" s="49"/>
      <c r="I11" s="49"/>
      <c r="J11" s="49"/>
      <c r="K11" s="49"/>
      <c r="L11" s="49"/>
      <c r="M11" s="49"/>
    </row>
    <row r="12" spans="1:13" x14ac:dyDescent="0.2">
      <c r="A12" s="41" t="s">
        <v>115</v>
      </c>
      <c r="B12" s="49" t="s">
        <v>490</v>
      </c>
      <c r="C12" s="49"/>
      <c r="D12" s="49"/>
      <c r="E12" s="49"/>
      <c r="F12" s="49"/>
      <c r="G12" s="49"/>
      <c r="H12" s="49"/>
      <c r="I12" s="49"/>
      <c r="J12" s="49"/>
      <c r="K12" s="49"/>
      <c r="L12" s="49"/>
      <c r="M12" s="49"/>
    </row>
    <row r="13" spans="1:13" x14ac:dyDescent="0.2">
      <c r="A13" s="41" t="s">
        <v>543</v>
      </c>
      <c r="B13" s="49">
        <v>0</v>
      </c>
      <c r="C13" s="49"/>
      <c r="D13" s="49"/>
      <c r="E13" s="49"/>
      <c r="F13" s="49"/>
      <c r="G13" s="49"/>
      <c r="H13" s="49"/>
      <c r="I13" s="49"/>
      <c r="J13" s="49"/>
      <c r="K13" s="49"/>
      <c r="L13" s="49"/>
      <c r="M13" s="49"/>
    </row>
    <row r="14" spans="1:13" x14ac:dyDescent="0.2">
      <c r="A14" s="41" t="s">
        <v>117</v>
      </c>
      <c r="B14" s="49">
        <v>801</v>
      </c>
      <c r="C14" s="49"/>
      <c r="D14" s="49"/>
      <c r="E14" s="49"/>
      <c r="F14" s="49"/>
      <c r="G14" s="49"/>
      <c r="H14" s="49"/>
      <c r="I14" s="49"/>
      <c r="J14" s="49"/>
      <c r="K14" s="49"/>
      <c r="L14" s="49"/>
      <c r="M14" s="49"/>
    </row>
    <row r="15" spans="1:13" x14ac:dyDescent="0.2">
      <c r="A15" s="41" t="s">
        <v>544</v>
      </c>
      <c r="B15" s="49" t="s">
        <v>491</v>
      </c>
      <c r="C15" s="49"/>
      <c r="D15" s="49"/>
      <c r="E15" s="49"/>
      <c r="F15" s="49"/>
      <c r="G15" s="49"/>
      <c r="H15" s="49"/>
      <c r="I15" s="49"/>
      <c r="J15" s="49"/>
      <c r="K15" s="49"/>
      <c r="L15" s="49"/>
      <c r="M15" s="49"/>
    </row>
    <row r="16" spans="1:13" x14ac:dyDescent="0.2">
      <c r="A16" s="41" t="s">
        <v>119</v>
      </c>
      <c r="B16" s="49" t="s">
        <v>492</v>
      </c>
      <c r="C16" s="49"/>
      <c r="D16" s="49"/>
      <c r="E16" s="49"/>
      <c r="F16" s="49"/>
      <c r="G16" s="49"/>
      <c r="H16" s="49"/>
      <c r="I16" s="49"/>
      <c r="J16" s="49"/>
      <c r="K16" s="49"/>
      <c r="L16" s="49"/>
      <c r="M16" s="49"/>
    </row>
    <row r="17" spans="1:31" x14ac:dyDescent="0.2">
      <c r="A17" s="42" t="s">
        <v>545</v>
      </c>
      <c r="B17" s="49"/>
      <c r="C17" s="49"/>
      <c r="D17" s="49"/>
      <c r="E17" s="49"/>
      <c r="F17" s="49"/>
      <c r="G17" s="49"/>
      <c r="H17" s="49"/>
      <c r="I17" s="49"/>
      <c r="J17" s="49"/>
      <c r="K17" s="49"/>
      <c r="L17" s="49"/>
      <c r="M17" s="49"/>
    </row>
    <row r="18" spans="1:31" x14ac:dyDescent="0.2">
      <c r="A18" s="41" t="s">
        <v>121</v>
      </c>
      <c r="B18" s="50">
        <v>45184</v>
      </c>
      <c r="C18" s="50"/>
      <c r="D18" s="50"/>
      <c r="E18" s="50"/>
      <c r="F18" s="50"/>
      <c r="G18" s="50"/>
      <c r="H18" s="50"/>
      <c r="I18" s="50"/>
      <c r="J18" s="50"/>
      <c r="K18" s="50"/>
      <c r="L18" s="50"/>
      <c r="M18" s="50"/>
    </row>
    <row r="19" spans="1:31" x14ac:dyDescent="0.2">
      <c r="A19" s="41" t="s">
        <v>122</v>
      </c>
      <c r="B19" s="49"/>
      <c r="C19" s="49"/>
      <c r="D19" s="49"/>
      <c r="E19" s="49"/>
      <c r="F19" s="49"/>
      <c r="G19" s="49"/>
      <c r="H19" s="49"/>
      <c r="I19" s="49"/>
      <c r="J19" s="49"/>
      <c r="K19" s="49"/>
      <c r="L19" s="49"/>
      <c r="M19" s="49"/>
    </row>
    <row r="20" spans="1:31" x14ac:dyDescent="0.2">
      <c r="A20" s="41" t="s">
        <v>123</v>
      </c>
      <c r="B20" s="49" t="s">
        <v>132</v>
      </c>
      <c r="C20" s="49"/>
      <c r="D20" s="49"/>
      <c r="E20" s="49"/>
      <c r="F20" s="49"/>
      <c r="G20" s="49"/>
      <c r="H20" s="49"/>
      <c r="I20" s="49"/>
      <c r="J20" s="49"/>
      <c r="K20" s="49"/>
      <c r="L20" s="49"/>
      <c r="M20" s="49"/>
    </row>
    <row r="21" spans="1:31" x14ac:dyDescent="0.2">
      <c r="A21" s="41" t="s">
        <v>546</v>
      </c>
      <c r="B21" s="49" t="s">
        <v>46</v>
      </c>
      <c r="C21" s="49"/>
      <c r="D21" s="49"/>
      <c r="E21" s="49"/>
      <c r="F21" s="49"/>
      <c r="G21" s="49"/>
      <c r="H21" s="49"/>
      <c r="I21" s="49"/>
      <c r="J21" s="49"/>
      <c r="K21" s="49"/>
      <c r="L21" s="49"/>
      <c r="M21" s="49"/>
    </row>
    <row r="23" spans="1:31" x14ac:dyDescent="0.2">
      <c r="A23" s="23" t="str">
        <f>HYPERLINK("#'Factor List'!A1", "Back to Factor List")</f>
        <v>Back to Factor List</v>
      </c>
      <c r="B23" s="23" t="str">
        <f>HYPERLINK("#'Assumptions'!A1", "Assumptions")</f>
        <v>Assumptions</v>
      </c>
    </row>
    <row r="26" spans="1:31" s="55" customFormat="1" ht="25.5" x14ac:dyDescent="0.2">
      <c r="A26" s="56" t="s">
        <v>711</v>
      </c>
      <c r="B26" s="54">
        <v>50</v>
      </c>
      <c r="C26" s="54">
        <v>51</v>
      </c>
      <c r="D26" s="54">
        <v>52</v>
      </c>
      <c r="E26" s="54">
        <v>53</v>
      </c>
      <c r="F26" s="54">
        <v>54</v>
      </c>
      <c r="G26" s="54">
        <v>55</v>
      </c>
      <c r="H26" s="54">
        <v>56</v>
      </c>
      <c r="I26" s="54">
        <v>57</v>
      </c>
      <c r="J26" s="54">
        <v>58</v>
      </c>
      <c r="K26" s="54">
        <v>59</v>
      </c>
      <c r="L26" s="54">
        <v>60</v>
      </c>
      <c r="M26" s="54">
        <v>61</v>
      </c>
      <c r="N26" s="54">
        <v>62</v>
      </c>
      <c r="O26" s="54">
        <v>63</v>
      </c>
      <c r="P26" s="54">
        <v>64</v>
      </c>
      <c r="Q26" s="54">
        <v>65</v>
      </c>
      <c r="R26" s="54">
        <v>66</v>
      </c>
      <c r="S26" s="54">
        <v>67</v>
      </c>
      <c r="T26" s="54">
        <v>68</v>
      </c>
      <c r="U26" s="54">
        <v>69</v>
      </c>
      <c r="V26" s="54">
        <v>70</v>
      </c>
      <c r="W26" s="54">
        <v>71</v>
      </c>
      <c r="X26" s="54">
        <v>72</v>
      </c>
      <c r="Y26" s="54">
        <v>73</v>
      </c>
      <c r="Z26" s="54">
        <v>74</v>
      </c>
      <c r="AA26" s="54">
        <v>75</v>
      </c>
      <c r="AB26" s="54">
        <v>76</v>
      </c>
      <c r="AC26" s="54">
        <v>77</v>
      </c>
      <c r="AD26" s="54">
        <v>78</v>
      </c>
      <c r="AE26" s="54">
        <v>79</v>
      </c>
    </row>
    <row r="27" spans="1:31" x14ac:dyDescent="0.2">
      <c r="A27" s="44">
        <v>20</v>
      </c>
      <c r="B27" s="46">
        <v>2.1120000000000001</v>
      </c>
      <c r="C27" s="46">
        <v>1.9890000000000001</v>
      </c>
      <c r="D27" s="46">
        <v>1.873</v>
      </c>
      <c r="E27" s="46">
        <v>1.7649999999999999</v>
      </c>
      <c r="F27" s="46">
        <v>1.6619999999999999</v>
      </c>
      <c r="G27" s="46">
        <v>1.5660000000000001</v>
      </c>
      <c r="H27" s="46">
        <v>1.4750000000000001</v>
      </c>
      <c r="I27" s="46">
        <v>1.389</v>
      </c>
      <c r="J27" s="46">
        <v>1.3080000000000001</v>
      </c>
      <c r="K27" s="46">
        <v>1.232</v>
      </c>
      <c r="L27" s="46">
        <v>1.159</v>
      </c>
      <c r="M27" s="46">
        <v>1.091</v>
      </c>
      <c r="N27" s="46">
        <v>1.026</v>
      </c>
      <c r="O27" s="46">
        <v>0.96499999999999997</v>
      </c>
      <c r="P27" s="46">
        <v>0.90700000000000003</v>
      </c>
      <c r="Q27" s="46">
        <v>0.85199999999999998</v>
      </c>
      <c r="R27" s="46">
        <v>0.8</v>
      </c>
      <c r="S27" s="46">
        <v>0.751</v>
      </c>
      <c r="T27" s="46">
        <v>0.70399999999999996</v>
      </c>
      <c r="U27" s="46">
        <v>0.65900000000000003</v>
      </c>
      <c r="V27" s="46">
        <v>0.61699999999999999</v>
      </c>
      <c r="W27" s="46">
        <v>0.57699999999999996</v>
      </c>
      <c r="X27" s="46">
        <v>0.54</v>
      </c>
      <c r="Y27" s="46">
        <v>0.504</v>
      </c>
      <c r="Z27" s="46">
        <v>0.47099999999999997</v>
      </c>
      <c r="AA27" s="46">
        <v>0.439</v>
      </c>
      <c r="AB27" s="46">
        <v>0.40899999999999997</v>
      </c>
      <c r="AC27" s="46">
        <v>0.38200000000000001</v>
      </c>
      <c r="AD27" s="46">
        <v>0.35599999999999998</v>
      </c>
      <c r="AE27" s="46">
        <v>0.33100000000000002</v>
      </c>
    </row>
    <row r="28" spans="1:31" x14ac:dyDescent="0.2">
      <c r="A28" s="44">
        <v>21</v>
      </c>
      <c r="B28" s="46">
        <v>2.1669999999999998</v>
      </c>
      <c r="C28" s="46">
        <v>2.0390000000000001</v>
      </c>
      <c r="D28" s="46">
        <v>1.919</v>
      </c>
      <c r="E28" s="46">
        <v>1.806</v>
      </c>
      <c r="F28" s="46">
        <v>1.7</v>
      </c>
      <c r="G28" s="46">
        <v>1.601</v>
      </c>
      <c r="H28" s="46">
        <v>1.5069999999999999</v>
      </c>
      <c r="I28" s="46">
        <v>1.4179999999999999</v>
      </c>
      <c r="J28" s="46">
        <v>1.335</v>
      </c>
      <c r="K28" s="46">
        <v>1.256</v>
      </c>
      <c r="L28" s="46">
        <v>1.181</v>
      </c>
      <c r="M28" s="46">
        <v>1.111</v>
      </c>
      <c r="N28" s="46">
        <v>1.0449999999999999</v>
      </c>
      <c r="O28" s="46">
        <v>0.98199999999999998</v>
      </c>
      <c r="P28" s="46">
        <v>0.92200000000000004</v>
      </c>
      <c r="Q28" s="46">
        <v>0.86599999999999999</v>
      </c>
      <c r="R28" s="46">
        <v>0.81299999999999994</v>
      </c>
      <c r="S28" s="46">
        <v>0.76200000000000001</v>
      </c>
      <c r="T28" s="46">
        <v>0.71399999999999997</v>
      </c>
      <c r="U28" s="46">
        <v>0.66900000000000004</v>
      </c>
      <c r="V28" s="46">
        <v>0.626</v>
      </c>
      <c r="W28" s="46">
        <v>0.58499999999999996</v>
      </c>
      <c r="X28" s="46">
        <v>0.54700000000000004</v>
      </c>
      <c r="Y28" s="46">
        <v>0.51100000000000001</v>
      </c>
      <c r="Z28" s="46">
        <v>0.47699999999999998</v>
      </c>
      <c r="AA28" s="46">
        <v>0.44500000000000001</v>
      </c>
      <c r="AB28" s="46">
        <v>0.41499999999999998</v>
      </c>
      <c r="AC28" s="46">
        <v>0.38600000000000001</v>
      </c>
      <c r="AD28" s="46">
        <v>0.36</v>
      </c>
      <c r="AE28" s="46">
        <v>0.33500000000000002</v>
      </c>
    </row>
    <row r="29" spans="1:31" x14ac:dyDescent="0.2">
      <c r="A29" s="44">
        <v>22</v>
      </c>
      <c r="B29" s="46">
        <v>2.226</v>
      </c>
      <c r="C29" s="46">
        <v>2.0920000000000001</v>
      </c>
      <c r="D29" s="46">
        <v>1.968</v>
      </c>
      <c r="E29" s="46">
        <v>1.85</v>
      </c>
      <c r="F29" s="46">
        <v>1.7410000000000001</v>
      </c>
      <c r="G29" s="46">
        <v>1.637</v>
      </c>
      <c r="H29" s="46">
        <v>1.54</v>
      </c>
      <c r="I29" s="46">
        <v>1.4490000000000001</v>
      </c>
      <c r="J29" s="46">
        <v>1.3620000000000001</v>
      </c>
      <c r="K29" s="46">
        <v>1.2809999999999999</v>
      </c>
      <c r="L29" s="46">
        <v>1.2050000000000001</v>
      </c>
      <c r="M29" s="46">
        <v>1.1319999999999999</v>
      </c>
      <c r="N29" s="46">
        <v>1.0640000000000001</v>
      </c>
      <c r="O29" s="46">
        <v>0.999</v>
      </c>
      <c r="P29" s="46">
        <v>0.93799999999999994</v>
      </c>
      <c r="Q29" s="46">
        <v>0.88100000000000001</v>
      </c>
      <c r="R29" s="46">
        <v>0.82599999999999996</v>
      </c>
      <c r="S29" s="46">
        <v>0.77500000000000002</v>
      </c>
      <c r="T29" s="46">
        <v>0.72599999999999998</v>
      </c>
      <c r="U29" s="46">
        <v>0.67900000000000005</v>
      </c>
      <c r="V29" s="46">
        <v>0.63600000000000001</v>
      </c>
      <c r="W29" s="46">
        <v>0.59399999999999997</v>
      </c>
      <c r="X29" s="46">
        <v>0.55500000000000005</v>
      </c>
      <c r="Y29" s="46">
        <v>0.51800000000000002</v>
      </c>
      <c r="Z29" s="46">
        <v>0.48299999999999998</v>
      </c>
      <c r="AA29" s="46">
        <v>0.45100000000000001</v>
      </c>
      <c r="AB29" s="46">
        <v>0.42</v>
      </c>
      <c r="AC29" s="46">
        <v>0.39100000000000001</v>
      </c>
      <c r="AD29" s="46">
        <v>0.36399999999999999</v>
      </c>
      <c r="AE29" s="46">
        <v>0.33900000000000002</v>
      </c>
    </row>
    <row r="30" spans="1:31" x14ac:dyDescent="0.2">
      <c r="A30" s="44">
        <v>23</v>
      </c>
      <c r="B30" s="46">
        <v>2.2879999999999998</v>
      </c>
      <c r="C30" s="46">
        <v>2.149</v>
      </c>
      <c r="D30" s="46">
        <v>2.0190000000000001</v>
      </c>
      <c r="E30" s="46">
        <v>1.897</v>
      </c>
      <c r="F30" s="46">
        <v>1.7829999999999999</v>
      </c>
      <c r="G30" s="46">
        <v>1.6759999999999999</v>
      </c>
      <c r="H30" s="46">
        <v>1.575</v>
      </c>
      <c r="I30" s="46">
        <v>1.4810000000000001</v>
      </c>
      <c r="J30" s="46">
        <v>1.3919999999999999</v>
      </c>
      <c r="K30" s="46">
        <v>1.3080000000000001</v>
      </c>
      <c r="L30" s="46">
        <v>1.2290000000000001</v>
      </c>
      <c r="M30" s="46">
        <v>1.155</v>
      </c>
      <c r="N30" s="46">
        <v>1.0840000000000001</v>
      </c>
      <c r="O30" s="46">
        <v>1.018</v>
      </c>
      <c r="P30" s="46">
        <v>0.95499999999999996</v>
      </c>
      <c r="Q30" s="46">
        <v>0.89600000000000002</v>
      </c>
      <c r="R30" s="46">
        <v>0.84</v>
      </c>
      <c r="S30" s="46">
        <v>0.78800000000000003</v>
      </c>
      <c r="T30" s="46">
        <v>0.73699999999999999</v>
      </c>
      <c r="U30" s="46">
        <v>0.69</v>
      </c>
      <c r="V30" s="46">
        <v>0.64500000000000002</v>
      </c>
      <c r="W30" s="46">
        <v>0.60299999999999998</v>
      </c>
      <c r="X30" s="46">
        <v>0.56299999999999994</v>
      </c>
      <c r="Y30" s="46">
        <v>0.52600000000000002</v>
      </c>
      <c r="Z30" s="46">
        <v>0.49</v>
      </c>
      <c r="AA30" s="46">
        <v>0.45700000000000002</v>
      </c>
      <c r="AB30" s="46">
        <v>0.42599999999999999</v>
      </c>
      <c r="AC30" s="46">
        <v>0.39700000000000002</v>
      </c>
      <c r="AD30" s="46">
        <v>0.36899999999999999</v>
      </c>
      <c r="AE30" s="46">
        <v>0.34399999999999997</v>
      </c>
    </row>
    <row r="31" spans="1:31" x14ac:dyDescent="0.2">
      <c r="A31" s="44">
        <v>24</v>
      </c>
      <c r="B31" s="46">
        <v>2.355</v>
      </c>
      <c r="C31" s="46">
        <v>2.21</v>
      </c>
      <c r="D31" s="46">
        <v>2.0739999999999998</v>
      </c>
      <c r="E31" s="46">
        <v>1.9470000000000001</v>
      </c>
      <c r="F31" s="46">
        <v>1.8280000000000001</v>
      </c>
      <c r="G31" s="46">
        <v>1.7170000000000001</v>
      </c>
      <c r="H31" s="46">
        <v>1.613</v>
      </c>
      <c r="I31" s="46">
        <v>1.5149999999999999</v>
      </c>
      <c r="J31" s="46">
        <v>1.423</v>
      </c>
      <c r="K31" s="46">
        <v>1.3360000000000001</v>
      </c>
      <c r="L31" s="46">
        <v>1.2549999999999999</v>
      </c>
      <c r="M31" s="46">
        <v>1.1779999999999999</v>
      </c>
      <c r="N31" s="46">
        <v>1.1060000000000001</v>
      </c>
      <c r="O31" s="46">
        <v>1.038</v>
      </c>
      <c r="P31" s="46">
        <v>0.97299999999999998</v>
      </c>
      <c r="Q31" s="46">
        <v>0.91300000000000003</v>
      </c>
      <c r="R31" s="46">
        <v>0.85499999999999998</v>
      </c>
      <c r="S31" s="46">
        <v>0.80100000000000005</v>
      </c>
      <c r="T31" s="46">
        <v>0.75</v>
      </c>
      <c r="U31" s="46">
        <v>0.70099999999999996</v>
      </c>
      <c r="V31" s="46">
        <v>0.65600000000000003</v>
      </c>
      <c r="W31" s="46">
        <v>0.61199999999999999</v>
      </c>
      <c r="X31" s="46">
        <v>0.57199999999999995</v>
      </c>
      <c r="Y31" s="46">
        <v>0.53300000000000003</v>
      </c>
      <c r="Z31" s="46">
        <v>0.497</v>
      </c>
      <c r="AA31" s="46">
        <v>0.46300000000000002</v>
      </c>
      <c r="AB31" s="46">
        <v>0.432</v>
      </c>
      <c r="AC31" s="46">
        <v>0.40200000000000002</v>
      </c>
      <c r="AD31" s="46">
        <v>0.374</v>
      </c>
      <c r="AE31" s="46">
        <v>0.34799999999999998</v>
      </c>
    </row>
    <row r="32" spans="1:31" x14ac:dyDescent="0.2">
      <c r="A32" s="44">
        <v>25</v>
      </c>
      <c r="B32" s="46">
        <v>2.427</v>
      </c>
      <c r="C32" s="46">
        <v>2.2749999999999999</v>
      </c>
      <c r="D32" s="46">
        <v>2.133</v>
      </c>
      <c r="E32" s="46">
        <v>2</v>
      </c>
      <c r="F32" s="46">
        <v>1.877</v>
      </c>
      <c r="G32" s="46">
        <v>1.7609999999999999</v>
      </c>
      <c r="H32" s="46">
        <v>1.653</v>
      </c>
      <c r="I32" s="46">
        <v>1.5509999999999999</v>
      </c>
      <c r="J32" s="46">
        <v>1.456</v>
      </c>
      <c r="K32" s="46">
        <v>1.3660000000000001</v>
      </c>
      <c r="L32" s="46">
        <v>1.282</v>
      </c>
      <c r="M32" s="46">
        <v>1.2030000000000001</v>
      </c>
      <c r="N32" s="46">
        <v>1.1279999999999999</v>
      </c>
      <c r="O32" s="46">
        <v>1.0580000000000001</v>
      </c>
      <c r="P32" s="46">
        <v>0.99199999999999999</v>
      </c>
      <c r="Q32" s="46">
        <v>0.93</v>
      </c>
      <c r="R32" s="46">
        <v>0.871</v>
      </c>
      <c r="S32" s="46">
        <v>0.81499999999999995</v>
      </c>
      <c r="T32" s="46">
        <v>0.76300000000000001</v>
      </c>
      <c r="U32" s="46">
        <v>0.71299999999999997</v>
      </c>
      <c r="V32" s="46">
        <v>0.66600000000000004</v>
      </c>
      <c r="W32" s="46">
        <v>0.622</v>
      </c>
      <c r="X32" s="46">
        <v>0.58099999999999996</v>
      </c>
      <c r="Y32" s="46">
        <v>0.54100000000000004</v>
      </c>
      <c r="Z32" s="46">
        <v>0.505</v>
      </c>
      <c r="AA32" s="46">
        <v>0.47</v>
      </c>
      <c r="AB32" s="46">
        <v>0.438</v>
      </c>
      <c r="AC32" s="46">
        <v>0.40799999999999997</v>
      </c>
      <c r="AD32" s="46">
        <v>0.379</v>
      </c>
      <c r="AE32" s="46">
        <v>0.35299999999999998</v>
      </c>
    </row>
    <row r="33" spans="1:31" x14ac:dyDescent="0.2">
      <c r="A33" s="44">
        <v>26</v>
      </c>
      <c r="B33" s="46">
        <v>2.5030000000000001</v>
      </c>
      <c r="C33" s="46">
        <v>2.3439999999999999</v>
      </c>
      <c r="D33" s="46">
        <v>2.1949999999999998</v>
      </c>
      <c r="E33" s="46">
        <v>2.0569999999999999</v>
      </c>
      <c r="F33" s="46">
        <v>1.9279999999999999</v>
      </c>
      <c r="G33" s="46">
        <v>1.8080000000000001</v>
      </c>
      <c r="H33" s="46">
        <v>1.6950000000000001</v>
      </c>
      <c r="I33" s="46">
        <v>1.589</v>
      </c>
      <c r="J33" s="46">
        <v>1.4910000000000001</v>
      </c>
      <c r="K33" s="46">
        <v>1.3979999999999999</v>
      </c>
      <c r="L33" s="46">
        <v>1.3109999999999999</v>
      </c>
      <c r="M33" s="46">
        <v>1.2290000000000001</v>
      </c>
      <c r="N33" s="46">
        <v>1.1519999999999999</v>
      </c>
      <c r="O33" s="46">
        <v>1.08</v>
      </c>
      <c r="P33" s="46">
        <v>1.012</v>
      </c>
      <c r="Q33" s="46">
        <v>0.94799999999999995</v>
      </c>
      <c r="R33" s="46">
        <v>0.88700000000000001</v>
      </c>
      <c r="S33" s="46">
        <v>0.83</v>
      </c>
      <c r="T33" s="46">
        <v>0.77600000000000002</v>
      </c>
      <c r="U33" s="46">
        <v>0.72599999999999998</v>
      </c>
      <c r="V33" s="46">
        <v>0.67800000000000005</v>
      </c>
      <c r="W33" s="46">
        <v>0.63200000000000001</v>
      </c>
      <c r="X33" s="46">
        <v>0.59</v>
      </c>
      <c r="Y33" s="46">
        <v>0.55000000000000004</v>
      </c>
      <c r="Z33" s="46">
        <v>0.51300000000000001</v>
      </c>
      <c r="AA33" s="46">
        <v>0.47699999999999998</v>
      </c>
      <c r="AB33" s="46">
        <v>0.44400000000000001</v>
      </c>
      <c r="AC33" s="46">
        <v>0.41299999999999998</v>
      </c>
      <c r="AD33" s="46">
        <v>0.38500000000000001</v>
      </c>
      <c r="AE33" s="46">
        <v>0.35799999999999998</v>
      </c>
    </row>
    <row r="34" spans="1:31" x14ac:dyDescent="0.2">
      <c r="A34" s="44">
        <v>27</v>
      </c>
      <c r="B34" s="46">
        <v>2.5859999999999999</v>
      </c>
      <c r="C34" s="46">
        <v>2.4180000000000001</v>
      </c>
      <c r="D34" s="46">
        <v>2.2629999999999999</v>
      </c>
      <c r="E34" s="46">
        <v>2.1179999999999999</v>
      </c>
      <c r="F34" s="46">
        <v>1.9830000000000001</v>
      </c>
      <c r="G34" s="46">
        <v>1.857</v>
      </c>
      <c r="H34" s="46">
        <v>1.74</v>
      </c>
      <c r="I34" s="46">
        <v>1.63</v>
      </c>
      <c r="J34" s="46">
        <v>1.528</v>
      </c>
      <c r="K34" s="46">
        <v>1.4319999999999999</v>
      </c>
      <c r="L34" s="46">
        <v>1.341</v>
      </c>
      <c r="M34" s="46">
        <v>1.2569999999999999</v>
      </c>
      <c r="N34" s="46">
        <v>1.177</v>
      </c>
      <c r="O34" s="46">
        <v>1.103</v>
      </c>
      <c r="P34" s="46">
        <v>1.0329999999999999</v>
      </c>
      <c r="Q34" s="46">
        <v>0.96699999999999997</v>
      </c>
      <c r="R34" s="46">
        <v>0.90500000000000003</v>
      </c>
      <c r="S34" s="46">
        <v>0.84599999999999997</v>
      </c>
      <c r="T34" s="46">
        <v>0.79100000000000004</v>
      </c>
      <c r="U34" s="46">
        <v>0.73899999999999999</v>
      </c>
      <c r="V34" s="46">
        <v>0.69</v>
      </c>
      <c r="W34" s="46">
        <v>0.64300000000000002</v>
      </c>
      <c r="X34" s="46">
        <v>0.6</v>
      </c>
      <c r="Y34" s="46">
        <v>0.55900000000000005</v>
      </c>
      <c r="Z34" s="46">
        <v>0.52100000000000002</v>
      </c>
      <c r="AA34" s="46">
        <v>0.48499999999999999</v>
      </c>
      <c r="AB34" s="46">
        <v>0.45100000000000001</v>
      </c>
      <c r="AC34" s="46">
        <v>0.42</v>
      </c>
      <c r="AD34" s="46">
        <v>0.39</v>
      </c>
      <c r="AE34" s="46">
        <v>0.36299999999999999</v>
      </c>
    </row>
    <row r="35" spans="1:31" x14ac:dyDescent="0.2">
      <c r="A35" s="44">
        <v>28</v>
      </c>
      <c r="B35" s="46">
        <v>2.6739999999999999</v>
      </c>
      <c r="C35" s="46">
        <v>2.4980000000000002</v>
      </c>
      <c r="D35" s="46">
        <v>2.3340000000000001</v>
      </c>
      <c r="E35" s="46">
        <v>2.1829999999999998</v>
      </c>
      <c r="F35" s="46">
        <v>2.0419999999999998</v>
      </c>
      <c r="G35" s="46">
        <v>1.91</v>
      </c>
      <c r="H35" s="46">
        <v>1.788</v>
      </c>
      <c r="I35" s="46">
        <v>1.6739999999999999</v>
      </c>
      <c r="J35" s="46">
        <v>1.5669999999999999</v>
      </c>
      <c r="K35" s="46">
        <v>1.4670000000000001</v>
      </c>
      <c r="L35" s="46">
        <v>1.3740000000000001</v>
      </c>
      <c r="M35" s="46">
        <v>1.286</v>
      </c>
      <c r="N35" s="46">
        <v>1.204</v>
      </c>
      <c r="O35" s="46">
        <v>1.127</v>
      </c>
      <c r="P35" s="46">
        <v>1.0549999999999999</v>
      </c>
      <c r="Q35" s="46">
        <v>0.98699999999999999</v>
      </c>
      <c r="R35" s="46">
        <v>0.92300000000000004</v>
      </c>
      <c r="S35" s="46">
        <v>0.86299999999999999</v>
      </c>
      <c r="T35" s="46">
        <v>0.80600000000000005</v>
      </c>
      <c r="U35" s="46">
        <v>0.752</v>
      </c>
      <c r="V35" s="46">
        <v>0.70199999999999996</v>
      </c>
      <c r="W35" s="46">
        <v>0.65500000000000003</v>
      </c>
      <c r="X35" s="46">
        <v>0.61</v>
      </c>
      <c r="Y35" s="46">
        <v>0.56799999999999995</v>
      </c>
      <c r="Z35" s="46">
        <v>0.52900000000000003</v>
      </c>
      <c r="AA35" s="46">
        <v>0.49199999999999999</v>
      </c>
      <c r="AB35" s="46">
        <v>0.45800000000000002</v>
      </c>
      <c r="AC35" s="46">
        <v>0.42599999999999999</v>
      </c>
      <c r="AD35" s="46">
        <v>0.39600000000000002</v>
      </c>
      <c r="AE35" s="46">
        <v>0.36799999999999999</v>
      </c>
    </row>
    <row r="36" spans="1:31" x14ac:dyDescent="0.2">
      <c r="A36" s="44">
        <v>29</v>
      </c>
      <c r="B36" s="46">
        <v>2.77</v>
      </c>
      <c r="C36" s="46">
        <v>2.5840000000000001</v>
      </c>
      <c r="D36" s="46">
        <v>2.4119999999999999</v>
      </c>
      <c r="E36" s="46">
        <v>2.2519999999999998</v>
      </c>
      <c r="F36" s="46">
        <v>2.1040000000000001</v>
      </c>
      <c r="G36" s="46">
        <v>1.9670000000000001</v>
      </c>
      <c r="H36" s="46">
        <v>1.839</v>
      </c>
      <c r="I36" s="46">
        <v>1.72</v>
      </c>
      <c r="J36" s="46">
        <v>1.609</v>
      </c>
      <c r="K36" s="46">
        <v>1.5049999999999999</v>
      </c>
      <c r="L36" s="46">
        <v>1.4079999999999999</v>
      </c>
      <c r="M36" s="46">
        <v>1.3169999999999999</v>
      </c>
      <c r="N36" s="46">
        <v>1.232</v>
      </c>
      <c r="O36" s="46">
        <v>1.153</v>
      </c>
      <c r="P36" s="46">
        <v>1.0780000000000001</v>
      </c>
      <c r="Q36" s="46">
        <v>1.008</v>
      </c>
      <c r="R36" s="46">
        <v>0.94199999999999995</v>
      </c>
      <c r="S36" s="46">
        <v>0.88</v>
      </c>
      <c r="T36" s="46">
        <v>0.82199999999999995</v>
      </c>
      <c r="U36" s="46">
        <v>0.76700000000000002</v>
      </c>
      <c r="V36" s="46">
        <v>0.71499999999999997</v>
      </c>
      <c r="W36" s="46">
        <v>0.66600000000000004</v>
      </c>
      <c r="X36" s="46">
        <v>0.621</v>
      </c>
      <c r="Y36" s="46">
        <v>0.57799999999999996</v>
      </c>
      <c r="Z36" s="46">
        <v>0.53800000000000003</v>
      </c>
      <c r="AA36" s="46">
        <v>0.501</v>
      </c>
      <c r="AB36" s="46">
        <v>0.46500000000000002</v>
      </c>
      <c r="AC36" s="46">
        <v>0.433</v>
      </c>
      <c r="AD36" s="46">
        <v>0.40200000000000002</v>
      </c>
      <c r="AE36" s="46">
        <v>0.374</v>
      </c>
    </row>
    <row r="37" spans="1:31" x14ac:dyDescent="0.2">
      <c r="A37" s="44">
        <v>30</v>
      </c>
      <c r="B37" s="46">
        <v>2.8719999999999999</v>
      </c>
      <c r="C37" s="46">
        <v>2.6760000000000002</v>
      </c>
      <c r="D37" s="46">
        <v>2.4950000000000001</v>
      </c>
      <c r="E37" s="46">
        <v>2.327</v>
      </c>
      <c r="F37" s="46">
        <v>2.1720000000000002</v>
      </c>
      <c r="G37" s="46">
        <v>2.028</v>
      </c>
      <c r="H37" s="46">
        <v>1.8939999999999999</v>
      </c>
      <c r="I37" s="46">
        <v>1.7689999999999999</v>
      </c>
      <c r="J37" s="46">
        <v>1.6539999999999999</v>
      </c>
      <c r="K37" s="46">
        <v>1.546</v>
      </c>
      <c r="L37" s="46">
        <v>1.4450000000000001</v>
      </c>
      <c r="M37" s="46">
        <v>1.351</v>
      </c>
      <c r="N37" s="46">
        <v>1.262</v>
      </c>
      <c r="O37" s="46">
        <v>1.18</v>
      </c>
      <c r="P37" s="46">
        <v>1.103</v>
      </c>
      <c r="Q37" s="46">
        <v>1.03</v>
      </c>
      <c r="R37" s="46">
        <v>0.96199999999999997</v>
      </c>
      <c r="S37" s="46">
        <v>0.89800000000000002</v>
      </c>
      <c r="T37" s="46">
        <v>0.83799999999999997</v>
      </c>
      <c r="U37" s="46">
        <v>0.78200000000000003</v>
      </c>
      <c r="V37" s="46">
        <v>0.72899999999999998</v>
      </c>
      <c r="W37" s="46">
        <v>0.67900000000000005</v>
      </c>
      <c r="X37" s="46">
        <v>0.63200000000000001</v>
      </c>
      <c r="Y37" s="46">
        <v>0.58799999999999997</v>
      </c>
      <c r="Z37" s="46">
        <v>0.54700000000000004</v>
      </c>
      <c r="AA37" s="46">
        <v>0.50900000000000001</v>
      </c>
      <c r="AB37" s="46">
        <v>0.47299999999999998</v>
      </c>
      <c r="AC37" s="46">
        <v>0.44</v>
      </c>
      <c r="AD37" s="46">
        <v>0.40899999999999997</v>
      </c>
      <c r="AE37" s="46">
        <v>0.38</v>
      </c>
    </row>
    <row r="38" spans="1:31" x14ac:dyDescent="0.2">
      <c r="A38" s="44">
        <v>31</v>
      </c>
      <c r="B38" s="46">
        <v>2.984</v>
      </c>
      <c r="C38" s="46">
        <v>2.7759999999999998</v>
      </c>
      <c r="D38" s="46">
        <v>2.5840000000000001</v>
      </c>
      <c r="E38" s="46">
        <v>2.407</v>
      </c>
      <c r="F38" s="46">
        <v>2.2440000000000002</v>
      </c>
      <c r="G38" s="46">
        <v>2.093</v>
      </c>
      <c r="H38" s="46">
        <v>1.952</v>
      </c>
      <c r="I38" s="46">
        <v>1.8220000000000001</v>
      </c>
      <c r="J38" s="46">
        <v>1.7010000000000001</v>
      </c>
      <c r="K38" s="46">
        <v>1.589</v>
      </c>
      <c r="L38" s="46">
        <v>1.484</v>
      </c>
      <c r="M38" s="46">
        <v>1.3859999999999999</v>
      </c>
      <c r="N38" s="46">
        <v>1.294</v>
      </c>
      <c r="O38" s="46">
        <v>1.2090000000000001</v>
      </c>
      <c r="P38" s="46">
        <v>1.129</v>
      </c>
      <c r="Q38" s="46">
        <v>1.054</v>
      </c>
      <c r="R38" s="46">
        <v>0.98399999999999999</v>
      </c>
      <c r="S38" s="46">
        <v>0.91800000000000004</v>
      </c>
      <c r="T38" s="46">
        <v>0.85599999999999998</v>
      </c>
      <c r="U38" s="46">
        <v>0.79800000000000004</v>
      </c>
      <c r="V38" s="46">
        <v>0.74299999999999999</v>
      </c>
      <c r="W38" s="46">
        <v>0.69199999999999995</v>
      </c>
      <c r="X38" s="46">
        <v>0.64400000000000002</v>
      </c>
      <c r="Y38" s="46">
        <v>0.59899999999999998</v>
      </c>
      <c r="Z38" s="46">
        <v>0.55700000000000005</v>
      </c>
      <c r="AA38" s="46">
        <v>0.51800000000000002</v>
      </c>
      <c r="AB38" s="46">
        <v>0.48099999999999998</v>
      </c>
      <c r="AC38" s="46">
        <v>0.44700000000000001</v>
      </c>
      <c r="AD38" s="46">
        <v>0.41499999999999998</v>
      </c>
      <c r="AE38" s="46">
        <v>0.38600000000000001</v>
      </c>
    </row>
    <row r="39" spans="1:31" x14ac:dyDescent="0.2">
      <c r="A39" s="44">
        <v>32</v>
      </c>
      <c r="B39" s="46">
        <v>3.1040000000000001</v>
      </c>
      <c r="C39" s="46">
        <v>2.883</v>
      </c>
      <c r="D39" s="46">
        <v>2.681</v>
      </c>
      <c r="E39" s="46">
        <v>2.4940000000000002</v>
      </c>
      <c r="F39" s="46">
        <v>2.3220000000000001</v>
      </c>
      <c r="G39" s="46">
        <v>2.1619999999999999</v>
      </c>
      <c r="H39" s="46">
        <v>2.0150000000000001</v>
      </c>
      <c r="I39" s="46">
        <v>1.879</v>
      </c>
      <c r="J39" s="46">
        <v>1.752</v>
      </c>
      <c r="K39" s="46">
        <v>1.6339999999999999</v>
      </c>
      <c r="L39" s="46">
        <v>1.5249999999999999</v>
      </c>
      <c r="M39" s="46">
        <v>1.423</v>
      </c>
      <c r="N39" s="46">
        <v>1.3280000000000001</v>
      </c>
      <c r="O39" s="46">
        <v>1.2390000000000001</v>
      </c>
      <c r="P39" s="46">
        <v>1.157</v>
      </c>
      <c r="Q39" s="46">
        <v>1.079</v>
      </c>
      <c r="R39" s="46">
        <v>1.0069999999999999</v>
      </c>
      <c r="S39" s="46">
        <v>0.93799999999999994</v>
      </c>
      <c r="T39" s="46">
        <v>0.875</v>
      </c>
      <c r="U39" s="46">
        <v>0.81499999999999995</v>
      </c>
      <c r="V39" s="46">
        <v>0.75900000000000001</v>
      </c>
      <c r="W39" s="46">
        <v>0.70599999999999996</v>
      </c>
      <c r="X39" s="46">
        <v>0.65700000000000003</v>
      </c>
      <c r="Y39" s="46">
        <v>0.61099999999999999</v>
      </c>
      <c r="Z39" s="46">
        <v>0.56799999999999995</v>
      </c>
      <c r="AA39" s="46">
        <v>0.52700000000000002</v>
      </c>
      <c r="AB39" s="46">
        <v>0.49</v>
      </c>
      <c r="AC39" s="46">
        <v>0.45500000000000002</v>
      </c>
      <c r="AD39" s="46">
        <v>0.42199999999999999</v>
      </c>
      <c r="AE39" s="46">
        <v>0.39200000000000002</v>
      </c>
    </row>
    <row r="40" spans="1:31" x14ac:dyDescent="0.2">
      <c r="A40" s="44">
        <v>33</v>
      </c>
      <c r="B40" s="46">
        <v>3.2349999999999999</v>
      </c>
      <c r="C40" s="46">
        <v>3</v>
      </c>
      <c r="D40" s="46">
        <v>2.7850000000000001</v>
      </c>
      <c r="E40" s="46">
        <v>2.5870000000000002</v>
      </c>
      <c r="F40" s="46">
        <v>2.4049999999999998</v>
      </c>
      <c r="G40" s="46">
        <v>2.2370000000000001</v>
      </c>
      <c r="H40" s="46">
        <v>2.0830000000000002</v>
      </c>
      <c r="I40" s="46">
        <v>1.9390000000000001</v>
      </c>
      <c r="J40" s="46">
        <v>1.8069999999999999</v>
      </c>
      <c r="K40" s="46">
        <v>1.6839999999999999</v>
      </c>
      <c r="L40" s="46">
        <v>1.569</v>
      </c>
      <c r="M40" s="46">
        <v>1.4630000000000001</v>
      </c>
      <c r="N40" s="46">
        <v>1.3640000000000001</v>
      </c>
      <c r="O40" s="46">
        <v>1.272</v>
      </c>
      <c r="P40" s="46">
        <v>1.1859999999999999</v>
      </c>
      <c r="Q40" s="46">
        <v>1.1060000000000001</v>
      </c>
      <c r="R40" s="46">
        <v>1.0309999999999999</v>
      </c>
      <c r="S40" s="46">
        <v>0.96</v>
      </c>
      <c r="T40" s="46">
        <v>0.89400000000000002</v>
      </c>
      <c r="U40" s="46">
        <v>0.83299999999999996</v>
      </c>
      <c r="V40" s="46">
        <v>0.77500000000000002</v>
      </c>
      <c r="W40" s="46">
        <v>0.72099999999999997</v>
      </c>
      <c r="X40" s="46">
        <v>0.67</v>
      </c>
      <c r="Y40" s="46">
        <v>0.623</v>
      </c>
      <c r="Z40" s="46">
        <v>0.57899999999999996</v>
      </c>
      <c r="AA40" s="46">
        <v>0.53700000000000003</v>
      </c>
      <c r="AB40" s="46">
        <v>0.499</v>
      </c>
      <c r="AC40" s="46">
        <v>0.46300000000000002</v>
      </c>
      <c r="AD40" s="46">
        <v>0.43</v>
      </c>
      <c r="AE40" s="46">
        <v>0.39900000000000002</v>
      </c>
    </row>
    <row r="41" spans="1:31" x14ac:dyDescent="0.2">
      <c r="A41" s="44">
        <v>34</v>
      </c>
      <c r="B41" s="46">
        <v>3.3769999999999998</v>
      </c>
      <c r="C41" s="46">
        <v>3.1269999999999998</v>
      </c>
      <c r="D41" s="46">
        <v>2.8980000000000001</v>
      </c>
      <c r="E41" s="46">
        <v>2.6880000000000002</v>
      </c>
      <c r="F41" s="46">
        <v>2.4950000000000001</v>
      </c>
      <c r="G41" s="46">
        <v>2.3180000000000001</v>
      </c>
      <c r="H41" s="46">
        <v>2.1549999999999998</v>
      </c>
      <c r="I41" s="46">
        <v>2.004</v>
      </c>
      <c r="J41" s="46">
        <v>1.865</v>
      </c>
      <c r="K41" s="46">
        <v>1.736</v>
      </c>
      <c r="L41" s="46">
        <v>1.617</v>
      </c>
      <c r="M41" s="46">
        <v>1.506</v>
      </c>
      <c r="N41" s="46">
        <v>1.4019999999999999</v>
      </c>
      <c r="O41" s="46">
        <v>1.3069999999999999</v>
      </c>
      <c r="P41" s="46">
        <v>1.2170000000000001</v>
      </c>
      <c r="Q41" s="46">
        <v>1.1339999999999999</v>
      </c>
      <c r="R41" s="46">
        <v>1.056</v>
      </c>
      <c r="S41" s="46">
        <v>0.98299999999999998</v>
      </c>
      <c r="T41" s="46">
        <v>0.91500000000000004</v>
      </c>
      <c r="U41" s="46">
        <v>0.85099999999999998</v>
      </c>
      <c r="V41" s="46">
        <v>0.79200000000000004</v>
      </c>
      <c r="W41" s="46">
        <v>0.73599999999999999</v>
      </c>
      <c r="X41" s="46">
        <v>0.68400000000000005</v>
      </c>
      <c r="Y41" s="46">
        <v>0.63500000000000001</v>
      </c>
      <c r="Z41" s="46">
        <v>0.59</v>
      </c>
      <c r="AA41" s="46">
        <v>0.54800000000000004</v>
      </c>
      <c r="AB41" s="46">
        <v>0.50800000000000001</v>
      </c>
      <c r="AC41" s="46">
        <v>0.47099999999999997</v>
      </c>
      <c r="AD41" s="46">
        <v>0.437</v>
      </c>
      <c r="AE41" s="46">
        <v>0.40600000000000003</v>
      </c>
    </row>
    <row r="42" spans="1:31" x14ac:dyDescent="0.2">
      <c r="A42" s="44">
        <v>35</v>
      </c>
      <c r="B42" s="46">
        <v>3.5310000000000001</v>
      </c>
      <c r="C42" s="46">
        <v>3.2639999999999998</v>
      </c>
      <c r="D42" s="46">
        <v>3.02</v>
      </c>
      <c r="E42" s="46">
        <v>2.7970000000000002</v>
      </c>
      <c r="F42" s="46">
        <v>2.593</v>
      </c>
      <c r="G42" s="46">
        <v>2.4060000000000001</v>
      </c>
      <c r="H42" s="46">
        <v>2.2330000000000001</v>
      </c>
      <c r="I42" s="46">
        <v>2.0739999999999998</v>
      </c>
      <c r="J42" s="46">
        <v>1.9279999999999999</v>
      </c>
      <c r="K42" s="46">
        <v>1.792</v>
      </c>
      <c r="L42" s="46">
        <v>1.667</v>
      </c>
      <c r="M42" s="46">
        <v>1.5509999999999999</v>
      </c>
      <c r="N42" s="46">
        <v>1.4430000000000001</v>
      </c>
      <c r="O42" s="46">
        <v>1.343</v>
      </c>
      <c r="P42" s="46">
        <v>1.25</v>
      </c>
      <c r="Q42" s="46">
        <v>1.1639999999999999</v>
      </c>
      <c r="R42" s="46">
        <v>1.083</v>
      </c>
      <c r="S42" s="46">
        <v>1.008</v>
      </c>
      <c r="T42" s="46">
        <v>0.93700000000000006</v>
      </c>
      <c r="U42" s="46">
        <v>0.871</v>
      </c>
      <c r="V42" s="46">
        <v>0.81</v>
      </c>
      <c r="W42" s="46">
        <v>0.752</v>
      </c>
      <c r="X42" s="46">
        <v>0.69899999999999995</v>
      </c>
      <c r="Y42" s="46">
        <v>0.64900000000000002</v>
      </c>
      <c r="Z42" s="46">
        <v>0.60199999999999998</v>
      </c>
      <c r="AA42" s="46">
        <v>0.55800000000000005</v>
      </c>
      <c r="AB42" s="46">
        <v>0.51800000000000002</v>
      </c>
      <c r="AC42" s="46">
        <v>0.48</v>
      </c>
      <c r="AD42" s="46">
        <v>0.44600000000000001</v>
      </c>
      <c r="AE42" s="46">
        <v>0.41299999999999998</v>
      </c>
    </row>
    <row r="43" spans="1:31" x14ac:dyDescent="0.2">
      <c r="A43" s="44">
        <v>36</v>
      </c>
      <c r="B43" s="46">
        <v>3.7</v>
      </c>
      <c r="C43" s="46">
        <v>3.4140000000000001</v>
      </c>
      <c r="D43" s="46">
        <v>3.1539999999999999</v>
      </c>
      <c r="E43" s="46">
        <v>2.9159999999999999</v>
      </c>
      <c r="F43" s="46">
        <v>2.6989999999999998</v>
      </c>
      <c r="G43" s="46">
        <v>2.5</v>
      </c>
      <c r="H43" s="46">
        <v>2.3170000000000002</v>
      </c>
      <c r="I43" s="46">
        <v>2.15</v>
      </c>
      <c r="J43" s="46">
        <v>1.9950000000000001</v>
      </c>
      <c r="K43" s="46">
        <v>1.853</v>
      </c>
      <c r="L43" s="46">
        <v>1.7210000000000001</v>
      </c>
      <c r="M43" s="46">
        <v>1.6</v>
      </c>
      <c r="N43" s="46">
        <v>1.4870000000000001</v>
      </c>
      <c r="O43" s="46">
        <v>1.383</v>
      </c>
      <c r="P43" s="46">
        <v>1.286</v>
      </c>
      <c r="Q43" s="46">
        <v>1.196</v>
      </c>
      <c r="R43" s="46">
        <v>1.1120000000000001</v>
      </c>
      <c r="S43" s="46">
        <v>1.034</v>
      </c>
      <c r="T43" s="46">
        <v>0.96099999999999997</v>
      </c>
      <c r="U43" s="46">
        <v>0.89300000000000002</v>
      </c>
      <c r="V43" s="46">
        <v>0.82899999999999996</v>
      </c>
      <c r="W43" s="46">
        <v>0.76900000000000002</v>
      </c>
      <c r="X43" s="46">
        <v>0.71399999999999997</v>
      </c>
      <c r="Y43" s="46">
        <v>0.66300000000000003</v>
      </c>
      <c r="Z43" s="46">
        <v>0.61499999999999999</v>
      </c>
      <c r="AA43" s="46">
        <v>0.56999999999999995</v>
      </c>
      <c r="AB43" s="46">
        <v>0.52800000000000002</v>
      </c>
      <c r="AC43" s="46">
        <v>0.49</v>
      </c>
      <c r="AD43" s="46">
        <v>0.45400000000000001</v>
      </c>
      <c r="AE43" s="46">
        <v>0.42099999999999999</v>
      </c>
    </row>
    <row r="44" spans="1:31" x14ac:dyDescent="0.2">
      <c r="A44" s="44">
        <v>37</v>
      </c>
      <c r="B44" s="46">
        <v>3.8839999999999999</v>
      </c>
      <c r="C44" s="46">
        <v>3.5779999999999998</v>
      </c>
      <c r="D44" s="46">
        <v>3.2989999999999999</v>
      </c>
      <c r="E44" s="46">
        <v>3.0449999999999999</v>
      </c>
      <c r="F44" s="46">
        <v>2.8140000000000001</v>
      </c>
      <c r="G44" s="46">
        <v>2.6019999999999999</v>
      </c>
      <c r="H44" s="46">
        <v>2.4089999999999998</v>
      </c>
      <c r="I44" s="46">
        <v>2.2309999999999999</v>
      </c>
      <c r="J44" s="46">
        <v>2.0680000000000001</v>
      </c>
      <c r="K44" s="46">
        <v>1.9179999999999999</v>
      </c>
      <c r="L44" s="46">
        <v>1.78</v>
      </c>
      <c r="M44" s="46">
        <v>1.6519999999999999</v>
      </c>
      <c r="N44" s="46">
        <v>1.534</v>
      </c>
      <c r="O44" s="46">
        <v>1.425</v>
      </c>
      <c r="P44" s="46">
        <v>1.3240000000000001</v>
      </c>
      <c r="Q44" s="46">
        <v>1.23</v>
      </c>
      <c r="R44" s="46">
        <v>1.143</v>
      </c>
      <c r="S44" s="46">
        <v>1.0609999999999999</v>
      </c>
      <c r="T44" s="46">
        <v>0.98599999999999999</v>
      </c>
      <c r="U44" s="46">
        <v>0.91500000000000004</v>
      </c>
      <c r="V44" s="46">
        <v>0.84899999999999998</v>
      </c>
      <c r="W44" s="46">
        <v>0.78800000000000003</v>
      </c>
      <c r="X44" s="46">
        <v>0.73099999999999998</v>
      </c>
      <c r="Y44" s="46">
        <v>0.67700000000000005</v>
      </c>
      <c r="Z44" s="46">
        <v>0.628</v>
      </c>
      <c r="AA44" s="46">
        <v>0.58199999999999996</v>
      </c>
      <c r="AB44" s="46">
        <v>0.53900000000000003</v>
      </c>
      <c r="AC44" s="46">
        <v>0.5</v>
      </c>
      <c r="AD44" s="46">
        <v>0.46300000000000002</v>
      </c>
      <c r="AE44" s="46">
        <v>0.42899999999999999</v>
      </c>
    </row>
    <row r="45" spans="1:31" x14ac:dyDescent="0.2">
      <c r="A45" s="44">
        <v>38</v>
      </c>
      <c r="B45" s="46">
        <v>4.0860000000000003</v>
      </c>
      <c r="C45" s="46">
        <v>3.7570000000000001</v>
      </c>
      <c r="D45" s="46">
        <v>3.4569999999999999</v>
      </c>
      <c r="E45" s="46">
        <v>3.1859999999999999</v>
      </c>
      <c r="F45" s="46">
        <v>2.9390000000000001</v>
      </c>
      <c r="G45" s="46">
        <v>2.7130000000000001</v>
      </c>
      <c r="H45" s="46">
        <v>2.508</v>
      </c>
      <c r="I45" s="46">
        <v>2.319</v>
      </c>
      <c r="J45" s="46">
        <v>2.1469999999999998</v>
      </c>
      <c r="K45" s="46">
        <v>1.988</v>
      </c>
      <c r="L45" s="46">
        <v>1.843</v>
      </c>
      <c r="M45" s="46">
        <v>1.708</v>
      </c>
      <c r="N45" s="46">
        <v>1.585</v>
      </c>
      <c r="O45" s="46">
        <v>1.47</v>
      </c>
      <c r="P45" s="46">
        <v>1.3640000000000001</v>
      </c>
      <c r="Q45" s="46">
        <v>1.266</v>
      </c>
      <c r="R45" s="46">
        <v>1.175</v>
      </c>
      <c r="S45" s="46">
        <v>1.091</v>
      </c>
      <c r="T45" s="46">
        <v>1.012</v>
      </c>
      <c r="U45" s="46">
        <v>0.93899999999999995</v>
      </c>
      <c r="V45" s="46">
        <v>0.871</v>
      </c>
      <c r="W45" s="46">
        <v>0.80700000000000005</v>
      </c>
      <c r="X45" s="46">
        <v>0.748</v>
      </c>
      <c r="Y45" s="46">
        <v>0.69299999999999995</v>
      </c>
      <c r="Z45" s="46">
        <v>0.64200000000000002</v>
      </c>
      <c r="AA45" s="46">
        <v>0.59499999999999997</v>
      </c>
      <c r="AB45" s="46">
        <v>0.55100000000000005</v>
      </c>
      <c r="AC45" s="46">
        <v>0.51</v>
      </c>
      <c r="AD45" s="46">
        <v>0.47199999999999998</v>
      </c>
      <c r="AE45" s="46">
        <v>0.438</v>
      </c>
    </row>
    <row r="46" spans="1:31" x14ac:dyDescent="0.2">
      <c r="A46" s="44">
        <v>39</v>
      </c>
      <c r="B46" s="46">
        <v>4.3079999999999998</v>
      </c>
      <c r="C46" s="46">
        <v>3.9529999999999998</v>
      </c>
      <c r="D46" s="46">
        <v>3.6309999999999998</v>
      </c>
      <c r="E46" s="46">
        <v>3.339</v>
      </c>
      <c r="F46" s="46">
        <v>3.0750000000000002</v>
      </c>
      <c r="G46" s="46">
        <v>2.8340000000000001</v>
      </c>
      <c r="H46" s="46">
        <v>2.6150000000000002</v>
      </c>
      <c r="I46" s="46">
        <v>2.415</v>
      </c>
      <c r="J46" s="46">
        <v>2.2320000000000002</v>
      </c>
      <c r="K46" s="46">
        <v>2.0640000000000001</v>
      </c>
      <c r="L46" s="46">
        <v>1.91</v>
      </c>
      <c r="M46" s="46">
        <v>1.7689999999999999</v>
      </c>
      <c r="N46" s="46">
        <v>1.639</v>
      </c>
      <c r="O46" s="46">
        <v>1.5189999999999999</v>
      </c>
      <c r="P46" s="46">
        <v>1.4079999999999999</v>
      </c>
      <c r="Q46" s="46">
        <v>1.3049999999999999</v>
      </c>
      <c r="R46" s="46">
        <v>1.21</v>
      </c>
      <c r="S46" s="46">
        <v>1.1220000000000001</v>
      </c>
      <c r="T46" s="46">
        <v>1.04</v>
      </c>
      <c r="U46" s="46">
        <v>0.96399999999999997</v>
      </c>
      <c r="V46" s="46">
        <v>0.89300000000000002</v>
      </c>
      <c r="W46" s="46">
        <v>0.82699999999999996</v>
      </c>
      <c r="X46" s="46">
        <v>0.76600000000000001</v>
      </c>
      <c r="Y46" s="46">
        <v>0.71</v>
      </c>
      <c r="Z46" s="46">
        <v>0.65700000000000003</v>
      </c>
      <c r="AA46" s="46">
        <v>0.60799999999999998</v>
      </c>
      <c r="AB46" s="46">
        <v>0.56299999999999994</v>
      </c>
      <c r="AC46" s="46">
        <v>0.52100000000000002</v>
      </c>
      <c r="AD46" s="46">
        <v>0.48199999999999998</v>
      </c>
      <c r="AE46" s="46">
        <v>0.44700000000000001</v>
      </c>
    </row>
    <row r="47" spans="1:31" x14ac:dyDescent="0.2">
      <c r="A47" s="44">
        <v>40</v>
      </c>
      <c r="B47" s="46">
        <v>4.5519999999999996</v>
      </c>
      <c r="C47" s="46">
        <v>4.1680000000000001</v>
      </c>
      <c r="D47" s="46">
        <v>3.8210000000000002</v>
      </c>
      <c r="E47" s="46">
        <v>3.508</v>
      </c>
      <c r="F47" s="46">
        <v>3.2240000000000002</v>
      </c>
      <c r="G47" s="46">
        <v>2.9660000000000002</v>
      </c>
      <c r="H47" s="46">
        <v>2.7320000000000002</v>
      </c>
      <c r="I47" s="46">
        <v>2.5190000000000001</v>
      </c>
      <c r="J47" s="46">
        <v>2.3239999999999998</v>
      </c>
      <c r="K47" s="46">
        <v>2.1459999999999999</v>
      </c>
      <c r="L47" s="46">
        <v>1.9830000000000001</v>
      </c>
      <c r="M47" s="46">
        <v>1.8340000000000001</v>
      </c>
      <c r="N47" s="46">
        <v>1.6970000000000001</v>
      </c>
      <c r="O47" s="46">
        <v>1.571</v>
      </c>
      <c r="P47" s="46">
        <v>1.454</v>
      </c>
      <c r="Q47" s="46">
        <v>1.347</v>
      </c>
      <c r="R47" s="46">
        <v>1.248</v>
      </c>
      <c r="S47" s="46">
        <v>1.1559999999999999</v>
      </c>
      <c r="T47" s="46">
        <v>1.07</v>
      </c>
      <c r="U47" s="46">
        <v>0.99099999999999999</v>
      </c>
      <c r="V47" s="46">
        <v>0.91800000000000004</v>
      </c>
      <c r="W47" s="46">
        <v>0.84899999999999998</v>
      </c>
      <c r="X47" s="46">
        <v>0.78600000000000003</v>
      </c>
      <c r="Y47" s="46">
        <v>0.72699999999999998</v>
      </c>
      <c r="Z47" s="46">
        <v>0.67300000000000004</v>
      </c>
      <c r="AA47" s="46">
        <v>0.623</v>
      </c>
      <c r="AB47" s="46">
        <v>0.57599999999999996</v>
      </c>
      <c r="AC47" s="46">
        <v>0.53300000000000003</v>
      </c>
      <c r="AD47" s="46">
        <v>0.49299999999999999</v>
      </c>
      <c r="AE47" s="46">
        <v>0.45600000000000002</v>
      </c>
    </row>
    <row r="48" spans="1:31" x14ac:dyDescent="0.2">
      <c r="A48" s="44">
        <v>41</v>
      </c>
      <c r="B48" s="46">
        <v>4.8209999999999997</v>
      </c>
      <c r="C48" s="46">
        <v>4.4050000000000002</v>
      </c>
      <c r="D48" s="46">
        <v>4.03</v>
      </c>
      <c r="E48" s="46">
        <v>3.6920000000000002</v>
      </c>
      <c r="F48" s="46">
        <v>3.3860000000000001</v>
      </c>
      <c r="G48" s="46">
        <v>3.11</v>
      </c>
      <c r="H48" s="46">
        <v>2.859</v>
      </c>
      <c r="I48" s="46">
        <v>2.6309999999999998</v>
      </c>
      <c r="J48" s="46">
        <v>2.4239999999999999</v>
      </c>
      <c r="K48" s="46">
        <v>2.2349999999999999</v>
      </c>
      <c r="L48" s="46">
        <v>2.0630000000000002</v>
      </c>
      <c r="M48" s="46">
        <v>1.905</v>
      </c>
      <c r="N48" s="46">
        <v>1.76</v>
      </c>
      <c r="O48" s="46">
        <v>1.627</v>
      </c>
      <c r="P48" s="46">
        <v>1.504</v>
      </c>
      <c r="Q48" s="46">
        <v>1.3919999999999999</v>
      </c>
      <c r="R48" s="46">
        <v>1.288</v>
      </c>
      <c r="S48" s="46">
        <v>1.1910000000000001</v>
      </c>
      <c r="T48" s="46">
        <v>1.1020000000000001</v>
      </c>
      <c r="U48" s="46">
        <v>1.02</v>
      </c>
      <c r="V48" s="46">
        <v>0.94299999999999995</v>
      </c>
      <c r="W48" s="46">
        <v>0.872</v>
      </c>
      <c r="X48" s="46">
        <v>0.80700000000000005</v>
      </c>
      <c r="Y48" s="46">
        <v>0.746</v>
      </c>
      <c r="Z48" s="46">
        <v>0.69</v>
      </c>
      <c r="AA48" s="46">
        <v>0.63800000000000001</v>
      </c>
      <c r="AB48" s="46">
        <v>0.59</v>
      </c>
      <c r="AC48" s="46">
        <v>0.54500000000000004</v>
      </c>
      <c r="AD48" s="46">
        <v>0.504</v>
      </c>
      <c r="AE48" s="46">
        <v>0.46600000000000003</v>
      </c>
    </row>
    <row r="49" spans="1:31" x14ac:dyDescent="0.2">
      <c r="A49" s="44">
        <v>42</v>
      </c>
      <c r="B49" s="46">
        <v>5.117</v>
      </c>
      <c r="C49" s="46">
        <v>4.665</v>
      </c>
      <c r="D49" s="46">
        <v>4.2590000000000003</v>
      </c>
      <c r="E49" s="46">
        <v>3.8940000000000001</v>
      </c>
      <c r="F49" s="46">
        <v>3.5649999999999999</v>
      </c>
      <c r="G49" s="46">
        <v>3.2669999999999999</v>
      </c>
      <c r="H49" s="46">
        <v>2.9980000000000002</v>
      </c>
      <c r="I49" s="46">
        <v>2.7549999999999999</v>
      </c>
      <c r="J49" s="46">
        <v>2.5329999999999999</v>
      </c>
      <c r="K49" s="46">
        <v>2.3319999999999999</v>
      </c>
      <c r="L49" s="46">
        <v>2.1480000000000001</v>
      </c>
      <c r="M49" s="46">
        <v>1.9810000000000001</v>
      </c>
      <c r="N49" s="46">
        <v>1.8280000000000001</v>
      </c>
      <c r="O49" s="46">
        <v>1.6870000000000001</v>
      </c>
      <c r="P49" s="46">
        <v>1.5580000000000001</v>
      </c>
      <c r="Q49" s="46">
        <v>1.44</v>
      </c>
      <c r="R49" s="46">
        <v>1.331</v>
      </c>
      <c r="S49" s="46">
        <v>1.23</v>
      </c>
      <c r="T49" s="46">
        <v>1.137</v>
      </c>
      <c r="U49" s="46">
        <v>1.0509999999999999</v>
      </c>
      <c r="V49" s="46">
        <v>0.97099999999999997</v>
      </c>
      <c r="W49" s="46">
        <v>0.89700000000000002</v>
      </c>
      <c r="X49" s="46">
        <v>0.82899999999999996</v>
      </c>
      <c r="Y49" s="46">
        <v>0.76600000000000001</v>
      </c>
      <c r="Z49" s="46">
        <v>0.70799999999999996</v>
      </c>
      <c r="AA49" s="46">
        <v>0.65400000000000003</v>
      </c>
      <c r="AB49" s="46">
        <v>0.60399999999999998</v>
      </c>
      <c r="AC49" s="46">
        <v>0.55800000000000005</v>
      </c>
      <c r="AD49" s="46">
        <v>0.51600000000000001</v>
      </c>
      <c r="AE49" s="46">
        <v>0.47699999999999998</v>
      </c>
    </row>
    <row r="50" spans="1:31" x14ac:dyDescent="0.2">
      <c r="A50" s="44">
        <v>43</v>
      </c>
      <c r="B50" s="46">
        <v>5.444</v>
      </c>
      <c r="C50" s="46">
        <v>4.9530000000000003</v>
      </c>
      <c r="D50" s="46">
        <v>4.5119999999999996</v>
      </c>
      <c r="E50" s="46">
        <v>4.117</v>
      </c>
      <c r="F50" s="46">
        <v>3.7610000000000001</v>
      </c>
      <c r="G50" s="46">
        <v>3.44</v>
      </c>
      <c r="H50" s="46">
        <v>3.1509999999999998</v>
      </c>
      <c r="I50" s="46">
        <v>2.8889999999999998</v>
      </c>
      <c r="J50" s="46">
        <v>2.6520000000000001</v>
      </c>
      <c r="K50" s="46">
        <v>2.4369999999999998</v>
      </c>
      <c r="L50" s="46">
        <v>2.242</v>
      </c>
      <c r="M50" s="46">
        <v>2.0640000000000001</v>
      </c>
      <c r="N50" s="46">
        <v>1.901</v>
      </c>
      <c r="O50" s="46">
        <v>1.752</v>
      </c>
      <c r="P50" s="46">
        <v>1.6160000000000001</v>
      </c>
      <c r="Q50" s="46">
        <v>1.492</v>
      </c>
      <c r="R50" s="46">
        <v>1.377</v>
      </c>
      <c r="S50" s="46">
        <v>1.2709999999999999</v>
      </c>
      <c r="T50" s="46">
        <v>1.1739999999999999</v>
      </c>
      <c r="U50" s="46">
        <v>1.0840000000000001</v>
      </c>
      <c r="V50" s="46">
        <v>1</v>
      </c>
      <c r="W50" s="46">
        <v>0.92300000000000004</v>
      </c>
      <c r="X50" s="46">
        <v>0.85199999999999998</v>
      </c>
      <c r="Y50" s="46">
        <v>0.78700000000000003</v>
      </c>
      <c r="Z50" s="46">
        <v>0.72699999999999998</v>
      </c>
      <c r="AA50" s="46">
        <v>0.67100000000000004</v>
      </c>
      <c r="AB50" s="46">
        <v>0.61899999999999999</v>
      </c>
      <c r="AC50" s="46">
        <v>0.57199999999999995</v>
      </c>
      <c r="AD50" s="46">
        <v>0.52800000000000002</v>
      </c>
      <c r="AE50" s="46">
        <v>0.48799999999999999</v>
      </c>
    </row>
    <row r="51" spans="1:31" x14ac:dyDescent="0.2">
      <c r="A51" s="44">
        <v>44</v>
      </c>
      <c r="B51" s="46">
        <v>5.8070000000000004</v>
      </c>
      <c r="C51" s="46">
        <v>5.2709999999999999</v>
      </c>
      <c r="D51" s="46">
        <v>4.7919999999999998</v>
      </c>
      <c r="E51" s="46">
        <v>4.3620000000000001</v>
      </c>
      <c r="F51" s="46">
        <v>3.9769999999999999</v>
      </c>
      <c r="G51" s="46">
        <v>3.63</v>
      </c>
      <c r="H51" s="46">
        <v>3.3180000000000001</v>
      </c>
      <c r="I51" s="46">
        <v>3.036</v>
      </c>
      <c r="J51" s="46">
        <v>2.782</v>
      </c>
      <c r="K51" s="46">
        <v>2.552</v>
      </c>
      <c r="L51" s="46">
        <v>2.343</v>
      </c>
      <c r="M51" s="46">
        <v>2.153</v>
      </c>
      <c r="N51" s="46">
        <v>1.9810000000000001</v>
      </c>
      <c r="O51" s="46">
        <v>1.823</v>
      </c>
      <c r="P51" s="46">
        <v>1.679</v>
      </c>
      <c r="Q51" s="46">
        <v>1.5469999999999999</v>
      </c>
      <c r="R51" s="46">
        <v>1.427</v>
      </c>
      <c r="S51" s="46">
        <v>1.3149999999999999</v>
      </c>
      <c r="T51" s="46">
        <v>1.2130000000000001</v>
      </c>
      <c r="U51" s="46">
        <v>1.119</v>
      </c>
      <c r="V51" s="46">
        <v>1.032</v>
      </c>
      <c r="W51" s="46">
        <v>0.95099999999999996</v>
      </c>
      <c r="X51" s="46">
        <v>0.878</v>
      </c>
      <c r="Y51" s="46">
        <v>0.81</v>
      </c>
      <c r="Z51" s="46">
        <v>0.747</v>
      </c>
      <c r="AA51" s="46">
        <v>0.68899999999999995</v>
      </c>
      <c r="AB51" s="46">
        <v>0.63600000000000001</v>
      </c>
      <c r="AC51" s="46">
        <v>0.58599999999999997</v>
      </c>
      <c r="AD51" s="46">
        <v>0.54100000000000004</v>
      </c>
      <c r="AE51" s="46">
        <v>0.5</v>
      </c>
    </row>
    <row r="52" spans="1:31" x14ac:dyDescent="0.2">
      <c r="A52" s="44">
        <v>45</v>
      </c>
      <c r="B52" s="46">
        <v>6.2080000000000002</v>
      </c>
      <c r="C52" s="46">
        <v>5.6230000000000002</v>
      </c>
      <c r="D52" s="46">
        <v>5.101</v>
      </c>
      <c r="E52" s="46">
        <v>4.633</v>
      </c>
      <c r="F52" s="46">
        <v>4.2140000000000004</v>
      </c>
      <c r="G52" s="46">
        <v>3.839</v>
      </c>
      <c r="H52" s="46">
        <v>3.5019999999999998</v>
      </c>
      <c r="I52" s="46">
        <v>3.198</v>
      </c>
      <c r="J52" s="46">
        <v>2.9239999999999999</v>
      </c>
      <c r="K52" s="46">
        <v>2.677</v>
      </c>
      <c r="L52" s="46">
        <v>2.4540000000000002</v>
      </c>
      <c r="M52" s="46">
        <v>2.2509999999999999</v>
      </c>
      <c r="N52" s="46">
        <v>2.0670000000000002</v>
      </c>
      <c r="O52" s="46">
        <v>1.9</v>
      </c>
      <c r="P52" s="46">
        <v>1.7470000000000001</v>
      </c>
      <c r="Q52" s="46">
        <v>1.6080000000000001</v>
      </c>
      <c r="R52" s="46">
        <v>1.48</v>
      </c>
      <c r="S52" s="46">
        <v>1.363</v>
      </c>
      <c r="T52" s="46">
        <v>1.256</v>
      </c>
      <c r="U52" s="46">
        <v>1.157</v>
      </c>
      <c r="V52" s="46">
        <v>1.0660000000000001</v>
      </c>
      <c r="W52" s="46">
        <v>0.98199999999999998</v>
      </c>
      <c r="X52" s="46">
        <v>0.90500000000000003</v>
      </c>
      <c r="Y52" s="46">
        <v>0.83399999999999996</v>
      </c>
      <c r="Z52" s="46">
        <v>0.76800000000000002</v>
      </c>
      <c r="AA52" s="46">
        <v>0.70799999999999996</v>
      </c>
      <c r="AB52" s="46">
        <v>0.65300000000000002</v>
      </c>
      <c r="AC52" s="46">
        <v>0.60199999999999998</v>
      </c>
      <c r="AD52" s="46">
        <v>0.55500000000000005</v>
      </c>
      <c r="AE52" s="46">
        <v>0.51200000000000001</v>
      </c>
    </row>
    <row r="53" spans="1:31" x14ac:dyDescent="0.2">
      <c r="A53" s="44">
        <v>46</v>
      </c>
      <c r="B53" s="46">
        <v>6.6529999999999996</v>
      </c>
      <c r="C53" s="46">
        <v>6.0129999999999999</v>
      </c>
      <c r="D53" s="46">
        <v>5.4429999999999996</v>
      </c>
      <c r="E53" s="46">
        <v>4.9329999999999998</v>
      </c>
      <c r="F53" s="46">
        <v>4.4770000000000003</v>
      </c>
      <c r="G53" s="46">
        <v>4.069</v>
      </c>
      <c r="H53" s="46">
        <v>3.7040000000000002</v>
      </c>
      <c r="I53" s="46">
        <v>3.3759999999999999</v>
      </c>
      <c r="J53" s="46">
        <v>3.081</v>
      </c>
      <c r="K53" s="46">
        <v>2.8149999999999999</v>
      </c>
      <c r="L53" s="46">
        <v>2.5750000000000002</v>
      </c>
      <c r="M53" s="46">
        <v>2.3580000000000001</v>
      </c>
      <c r="N53" s="46">
        <v>2.1619999999999999</v>
      </c>
      <c r="O53" s="46">
        <v>1.9830000000000001</v>
      </c>
      <c r="P53" s="46">
        <v>1.821</v>
      </c>
      <c r="Q53" s="46">
        <v>1.673</v>
      </c>
      <c r="R53" s="46">
        <v>1.538</v>
      </c>
      <c r="S53" s="46">
        <v>1.415</v>
      </c>
      <c r="T53" s="46">
        <v>1.3009999999999999</v>
      </c>
      <c r="U53" s="46">
        <v>1.1970000000000001</v>
      </c>
      <c r="V53" s="46">
        <v>1.1020000000000001</v>
      </c>
      <c r="W53" s="46">
        <v>1.014</v>
      </c>
      <c r="X53" s="46">
        <v>0.93300000000000005</v>
      </c>
      <c r="Y53" s="46">
        <v>0.85899999999999999</v>
      </c>
      <c r="Z53" s="46">
        <v>0.79100000000000004</v>
      </c>
      <c r="AA53" s="46">
        <v>0.72899999999999998</v>
      </c>
      <c r="AB53" s="46">
        <v>0.67100000000000004</v>
      </c>
      <c r="AC53" s="46">
        <v>0.61799999999999999</v>
      </c>
      <c r="AD53" s="46">
        <v>0.56999999999999995</v>
      </c>
      <c r="AE53" s="46">
        <v>0.52600000000000002</v>
      </c>
    </row>
    <row r="54" spans="1:31" x14ac:dyDescent="0.2">
      <c r="A54" s="44">
        <v>47</v>
      </c>
      <c r="B54" s="46">
        <v>7.1479999999999997</v>
      </c>
      <c r="C54" s="46">
        <v>6.4470000000000001</v>
      </c>
      <c r="D54" s="46">
        <v>5.8220000000000001</v>
      </c>
      <c r="E54" s="46">
        <v>5.2649999999999997</v>
      </c>
      <c r="F54" s="46">
        <v>4.7679999999999998</v>
      </c>
      <c r="G54" s="46">
        <v>4.3239999999999998</v>
      </c>
      <c r="H54" s="46">
        <v>3.927</v>
      </c>
      <c r="I54" s="46">
        <v>3.5720000000000001</v>
      </c>
      <c r="J54" s="46">
        <v>3.2530000000000001</v>
      </c>
      <c r="K54" s="46">
        <v>2.9660000000000002</v>
      </c>
      <c r="L54" s="46">
        <v>2.7080000000000002</v>
      </c>
      <c r="M54" s="46">
        <v>2.4750000000000001</v>
      </c>
      <c r="N54" s="46">
        <v>2.2650000000000001</v>
      </c>
      <c r="O54" s="46">
        <v>2.0739999999999998</v>
      </c>
      <c r="P54" s="46">
        <v>1.9019999999999999</v>
      </c>
      <c r="Q54" s="46">
        <v>1.7450000000000001</v>
      </c>
      <c r="R54" s="46">
        <v>1.601</v>
      </c>
      <c r="S54" s="46">
        <v>1.47</v>
      </c>
      <c r="T54" s="46">
        <v>1.351</v>
      </c>
      <c r="U54" s="46">
        <v>1.2410000000000001</v>
      </c>
      <c r="V54" s="46">
        <v>1.141</v>
      </c>
      <c r="W54" s="46">
        <v>1.0489999999999999</v>
      </c>
      <c r="X54" s="46">
        <v>0.96399999999999997</v>
      </c>
      <c r="Y54" s="46">
        <v>0.88700000000000001</v>
      </c>
      <c r="Z54" s="46">
        <v>0.81599999999999995</v>
      </c>
      <c r="AA54" s="46">
        <v>0.751</v>
      </c>
      <c r="AB54" s="46">
        <v>0.69099999999999995</v>
      </c>
      <c r="AC54" s="46">
        <v>0.63600000000000001</v>
      </c>
      <c r="AD54" s="46">
        <v>0.58599999999999997</v>
      </c>
      <c r="AE54" s="46">
        <v>0.54</v>
      </c>
    </row>
    <row r="55" spans="1:31" x14ac:dyDescent="0.2">
      <c r="A55" s="44">
        <v>48</v>
      </c>
      <c r="B55" s="46">
        <v>7.6970000000000001</v>
      </c>
      <c r="C55" s="46">
        <v>6.9279999999999999</v>
      </c>
      <c r="D55" s="46">
        <v>6.2430000000000003</v>
      </c>
      <c r="E55" s="46">
        <v>5.6340000000000003</v>
      </c>
      <c r="F55" s="46">
        <v>5.0910000000000002</v>
      </c>
      <c r="G55" s="46">
        <v>4.6070000000000002</v>
      </c>
      <c r="H55" s="46">
        <v>4.1740000000000004</v>
      </c>
      <c r="I55" s="46">
        <v>3.7879999999999998</v>
      </c>
      <c r="J55" s="46">
        <v>3.4420000000000002</v>
      </c>
      <c r="K55" s="46">
        <v>3.1320000000000001</v>
      </c>
      <c r="L55" s="46">
        <v>2.8540000000000001</v>
      </c>
      <c r="M55" s="46">
        <v>2.6040000000000001</v>
      </c>
      <c r="N55" s="46">
        <v>2.3780000000000001</v>
      </c>
      <c r="O55" s="46">
        <v>2.1739999999999999</v>
      </c>
      <c r="P55" s="46">
        <v>1.9890000000000001</v>
      </c>
      <c r="Q55" s="46">
        <v>1.8220000000000001</v>
      </c>
      <c r="R55" s="46">
        <v>1.67</v>
      </c>
      <c r="S55" s="46">
        <v>1.5309999999999999</v>
      </c>
      <c r="T55" s="46">
        <v>1.4039999999999999</v>
      </c>
      <c r="U55" s="46">
        <v>1.2889999999999999</v>
      </c>
      <c r="V55" s="46">
        <v>1.1830000000000001</v>
      </c>
      <c r="W55" s="46">
        <v>1.0860000000000001</v>
      </c>
      <c r="X55" s="46">
        <v>0.997</v>
      </c>
      <c r="Y55" s="46">
        <v>0.91600000000000004</v>
      </c>
      <c r="Z55" s="46">
        <v>0.84199999999999997</v>
      </c>
      <c r="AA55" s="46">
        <v>0.77400000000000002</v>
      </c>
      <c r="AB55" s="46">
        <v>0.71199999999999997</v>
      </c>
      <c r="AC55" s="46">
        <v>0.65500000000000003</v>
      </c>
      <c r="AD55" s="46">
        <v>0.60199999999999998</v>
      </c>
      <c r="AE55" s="46">
        <v>0.55500000000000005</v>
      </c>
    </row>
    <row r="56" spans="1:31" x14ac:dyDescent="0.2">
      <c r="A56" s="44">
        <v>49</v>
      </c>
      <c r="B56" s="46">
        <v>8.3089999999999993</v>
      </c>
      <c r="C56" s="46">
        <v>7.4640000000000004</v>
      </c>
      <c r="D56" s="46">
        <v>6.7119999999999997</v>
      </c>
      <c r="E56" s="46">
        <v>6.0439999999999996</v>
      </c>
      <c r="F56" s="46">
        <v>5.4489999999999998</v>
      </c>
      <c r="G56" s="46">
        <v>4.92</v>
      </c>
      <c r="H56" s="46">
        <v>4.4480000000000004</v>
      </c>
      <c r="I56" s="46">
        <v>4.0270000000000001</v>
      </c>
      <c r="J56" s="46">
        <v>3.6520000000000001</v>
      </c>
      <c r="K56" s="46">
        <v>3.3159999999999998</v>
      </c>
      <c r="L56" s="46">
        <v>3.0150000000000001</v>
      </c>
      <c r="M56" s="46">
        <v>2.7450000000000001</v>
      </c>
      <c r="N56" s="46">
        <v>2.5019999999999998</v>
      </c>
      <c r="O56" s="46">
        <v>2.2829999999999999</v>
      </c>
      <c r="P56" s="46">
        <v>2.085</v>
      </c>
      <c r="Q56" s="46">
        <v>1.9059999999999999</v>
      </c>
      <c r="R56" s="46">
        <v>1.744</v>
      </c>
      <c r="S56" s="46">
        <v>1.597</v>
      </c>
      <c r="T56" s="46">
        <v>1.4630000000000001</v>
      </c>
      <c r="U56" s="46">
        <v>1.34</v>
      </c>
      <c r="V56" s="46">
        <v>1.2290000000000001</v>
      </c>
      <c r="W56" s="46">
        <v>1.1259999999999999</v>
      </c>
      <c r="X56" s="46">
        <v>1.0329999999999999</v>
      </c>
      <c r="Y56" s="46">
        <v>0.94799999999999995</v>
      </c>
      <c r="Z56" s="46">
        <v>0.87</v>
      </c>
      <c r="AA56" s="46">
        <v>0.79900000000000004</v>
      </c>
      <c r="AB56" s="46">
        <v>0.73399999999999999</v>
      </c>
      <c r="AC56" s="46">
        <v>0.67500000000000004</v>
      </c>
      <c r="AD56" s="46">
        <v>0.62</v>
      </c>
      <c r="AE56" s="46">
        <v>0.57099999999999995</v>
      </c>
    </row>
    <row r="57" spans="1:31" x14ac:dyDescent="0.2">
      <c r="A57" s="44">
        <v>50</v>
      </c>
      <c r="B57" s="46">
        <v>8.99</v>
      </c>
      <c r="C57" s="46">
        <v>8.06</v>
      </c>
      <c r="D57" s="46">
        <v>7.234</v>
      </c>
      <c r="E57" s="46">
        <v>6.5</v>
      </c>
      <c r="F57" s="46">
        <v>5.8479999999999999</v>
      </c>
      <c r="G57" s="46">
        <v>5.2679999999999998</v>
      </c>
      <c r="H57" s="46">
        <v>4.7519999999999998</v>
      </c>
      <c r="I57" s="46">
        <v>4.2930000000000001</v>
      </c>
      <c r="J57" s="46">
        <v>3.8839999999999999</v>
      </c>
      <c r="K57" s="46">
        <v>3.5190000000000001</v>
      </c>
      <c r="L57" s="46">
        <v>3.1920000000000002</v>
      </c>
      <c r="M57" s="46">
        <v>2.9</v>
      </c>
      <c r="N57" s="46">
        <v>2.6379999999999999</v>
      </c>
      <c r="O57" s="46">
        <v>2.4020000000000001</v>
      </c>
      <c r="P57" s="46">
        <v>2.19</v>
      </c>
      <c r="Q57" s="46">
        <v>1.9990000000000001</v>
      </c>
      <c r="R57" s="46">
        <v>1.8260000000000001</v>
      </c>
      <c r="S57" s="46">
        <v>1.669</v>
      </c>
      <c r="T57" s="46">
        <v>1.526</v>
      </c>
      <c r="U57" s="46">
        <v>1.3959999999999999</v>
      </c>
      <c r="V57" s="46">
        <v>1.278</v>
      </c>
      <c r="W57" s="46">
        <v>1.17</v>
      </c>
      <c r="X57" s="46">
        <v>1.0720000000000001</v>
      </c>
      <c r="Y57" s="46">
        <v>0.98299999999999998</v>
      </c>
      <c r="Z57" s="46">
        <v>0.90100000000000002</v>
      </c>
      <c r="AA57" s="46">
        <v>0.82599999999999996</v>
      </c>
      <c r="AB57" s="46">
        <v>0.75800000000000001</v>
      </c>
      <c r="AC57" s="46">
        <v>0.69599999999999995</v>
      </c>
      <c r="AD57" s="46">
        <v>0.64</v>
      </c>
      <c r="AE57" s="46">
        <v>0.58799999999999997</v>
      </c>
    </row>
    <row r="58" spans="1:31" x14ac:dyDescent="0.2">
      <c r="A58" s="44">
        <v>51</v>
      </c>
      <c r="B58" s="46">
        <v>9.75</v>
      </c>
      <c r="C58" s="46">
        <v>8.7260000000000009</v>
      </c>
      <c r="D58" s="46">
        <v>7.8159999999999998</v>
      </c>
      <c r="E58" s="46">
        <v>7.0090000000000003</v>
      </c>
      <c r="F58" s="46">
        <v>6.2919999999999998</v>
      </c>
      <c r="G58" s="46">
        <v>5.6550000000000002</v>
      </c>
      <c r="H58" s="46">
        <v>5.09</v>
      </c>
      <c r="I58" s="46">
        <v>4.5880000000000001</v>
      </c>
      <c r="J58" s="46">
        <v>4.141</v>
      </c>
      <c r="K58" s="46">
        <v>3.7440000000000002</v>
      </c>
      <c r="L58" s="46">
        <v>3.3889999999999998</v>
      </c>
      <c r="M58" s="46">
        <v>3.0720000000000001</v>
      </c>
      <c r="N58" s="46">
        <v>2.7879999999999998</v>
      </c>
      <c r="O58" s="46">
        <v>2.5339999999999998</v>
      </c>
      <c r="P58" s="46">
        <v>2.306</v>
      </c>
      <c r="Q58" s="46">
        <v>2.1</v>
      </c>
      <c r="R58" s="46">
        <v>1.915</v>
      </c>
      <c r="S58" s="46">
        <v>1.7470000000000001</v>
      </c>
      <c r="T58" s="46">
        <v>1.595</v>
      </c>
      <c r="U58" s="46">
        <v>1.4570000000000001</v>
      </c>
      <c r="V58" s="46">
        <v>1.3320000000000001</v>
      </c>
      <c r="W58" s="46">
        <v>1.2170000000000001</v>
      </c>
      <c r="X58" s="46">
        <v>1.1140000000000001</v>
      </c>
      <c r="Y58" s="46">
        <v>1.02</v>
      </c>
      <c r="Z58" s="46">
        <v>0.93400000000000005</v>
      </c>
      <c r="AA58" s="46">
        <v>0.85599999999999998</v>
      </c>
      <c r="AB58" s="46">
        <v>0.78400000000000003</v>
      </c>
      <c r="AC58" s="46">
        <v>0.71899999999999997</v>
      </c>
      <c r="AD58" s="46">
        <v>0.66</v>
      </c>
      <c r="AE58" s="46">
        <v>0.60599999999999998</v>
      </c>
    </row>
    <row r="59" spans="1:31" x14ac:dyDescent="0.2">
      <c r="A59" s="44">
        <v>52</v>
      </c>
      <c r="B59" s="46">
        <v>10.597</v>
      </c>
      <c r="C59" s="46">
        <v>9.468</v>
      </c>
      <c r="D59" s="46">
        <v>8.4649999999999999</v>
      </c>
      <c r="E59" s="46">
        <v>7.5759999999999996</v>
      </c>
      <c r="F59" s="46">
        <v>6.7869999999999999</v>
      </c>
      <c r="G59" s="46">
        <v>6.0880000000000001</v>
      </c>
      <c r="H59" s="46">
        <v>5.4669999999999996</v>
      </c>
      <c r="I59" s="46">
        <v>4.9169999999999998</v>
      </c>
      <c r="J59" s="46">
        <v>4.4279999999999999</v>
      </c>
      <c r="K59" s="46">
        <v>3.9929999999999999</v>
      </c>
      <c r="L59" s="46">
        <v>3.6070000000000002</v>
      </c>
      <c r="M59" s="46">
        <v>3.262</v>
      </c>
      <c r="N59" s="46">
        <v>2.9550000000000001</v>
      </c>
      <c r="O59" s="46">
        <v>2.68</v>
      </c>
      <c r="P59" s="46">
        <v>2.4329999999999998</v>
      </c>
      <c r="Q59" s="46">
        <v>2.2120000000000002</v>
      </c>
      <c r="R59" s="46">
        <v>2.0129999999999999</v>
      </c>
      <c r="S59" s="46">
        <v>1.833</v>
      </c>
      <c r="T59" s="46">
        <v>1.67</v>
      </c>
      <c r="U59" s="46">
        <v>1.5229999999999999</v>
      </c>
      <c r="V59" s="46">
        <v>1.39</v>
      </c>
      <c r="W59" s="46">
        <v>1.2689999999999999</v>
      </c>
      <c r="X59" s="46">
        <v>1.159</v>
      </c>
      <c r="Y59" s="46">
        <v>1.06</v>
      </c>
      <c r="Z59" s="46">
        <v>0.96899999999999997</v>
      </c>
      <c r="AA59" s="46">
        <v>0.88700000000000001</v>
      </c>
      <c r="AB59" s="46">
        <v>0.81200000000000006</v>
      </c>
      <c r="AC59" s="46">
        <v>0.74399999999999999</v>
      </c>
      <c r="AD59" s="46">
        <v>0.68200000000000005</v>
      </c>
      <c r="AE59" s="46">
        <v>0.626</v>
      </c>
    </row>
    <row r="60" spans="1:31" x14ac:dyDescent="0.2">
      <c r="A60" s="44">
        <v>53</v>
      </c>
      <c r="B60" s="46">
        <v>11.542999999999999</v>
      </c>
      <c r="C60" s="46">
        <v>10.297000000000001</v>
      </c>
      <c r="D60" s="46">
        <v>9.1910000000000007</v>
      </c>
      <c r="E60" s="46">
        <v>8.2100000000000009</v>
      </c>
      <c r="F60" s="46">
        <v>7.3410000000000002</v>
      </c>
      <c r="G60" s="46">
        <v>6.5709999999999997</v>
      </c>
      <c r="H60" s="46">
        <v>5.8879999999999999</v>
      </c>
      <c r="I60" s="46">
        <v>5.2830000000000004</v>
      </c>
      <c r="J60" s="46">
        <v>4.7469999999999999</v>
      </c>
      <c r="K60" s="46">
        <v>4.2720000000000002</v>
      </c>
      <c r="L60" s="46">
        <v>3.8490000000000002</v>
      </c>
      <c r="M60" s="46">
        <v>3.4740000000000002</v>
      </c>
      <c r="N60" s="46">
        <v>3.1389999999999998</v>
      </c>
      <c r="O60" s="46">
        <v>2.8410000000000002</v>
      </c>
      <c r="P60" s="46">
        <v>2.5739999999999998</v>
      </c>
      <c r="Q60" s="46">
        <v>2.335</v>
      </c>
      <c r="R60" s="46">
        <v>2.12</v>
      </c>
      <c r="S60" s="46">
        <v>1.927</v>
      </c>
      <c r="T60" s="46">
        <v>1.7529999999999999</v>
      </c>
      <c r="U60" s="46">
        <v>1.5960000000000001</v>
      </c>
      <c r="V60" s="46">
        <v>1.454</v>
      </c>
      <c r="W60" s="46">
        <v>1.325</v>
      </c>
      <c r="X60" s="46">
        <v>1.2090000000000001</v>
      </c>
      <c r="Y60" s="46">
        <v>1.103</v>
      </c>
      <c r="Z60" s="46">
        <v>1.008</v>
      </c>
      <c r="AA60" s="46">
        <v>0.92100000000000004</v>
      </c>
      <c r="AB60" s="46">
        <v>0.84199999999999997</v>
      </c>
      <c r="AC60" s="46">
        <v>0.77100000000000002</v>
      </c>
      <c r="AD60" s="46">
        <v>0.70599999999999996</v>
      </c>
      <c r="AE60" s="46">
        <v>0.64700000000000002</v>
      </c>
    </row>
    <row r="61" spans="1:31" x14ac:dyDescent="0.2">
      <c r="A61" s="44">
        <v>54</v>
      </c>
      <c r="B61" s="46">
        <v>12.599</v>
      </c>
      <c r="C61" s="46">
        <v>11.224</v>
      </c>
      <c r="D61" s="46">
        <v>10.002000000000001</v>
      </c>
      <c r="E61" s="46">
        <v>8.9190000000000005</v>
      </c>
      <c r="F61" s="46">
        <v>7.96</v>
      </c>
      <c r="G61" s="46">
        <v>7.11</v>
      </c>
      <c r="H61" s="46">
        <v>6.3579999999999997</v>
      </c>
      <c r="I61" s="46">
        <v>5.6929999999999996</v>
      </c>
      <c r="J61" s="46">
        <v>5.1029999999999998</v>
      </c>
      <c r="K61" s="46">
        <v>4.5819999999999999</v>
      </c>
      <c r="L61" s="46">
        <v>4.1189999999999998</v>
      </c>
      <c r="M61" s="46">
        <v>3.7090000000000001</v>
      </c>
      <c r="N61" s="46">
        <v>3.3439999999999999</v>
      </c>
      <c r="O61" s="46">
        <v>3.0190000000000001</v>
      </c>
      <c r="P61" s="46">
        <v>2.7290000000000001</v>
      </c>
      <c r="Q61" s="46">
        <v>2.4710000000000001</v>
      </c>
      <c r="R61" s="46">
        <v>2.2389999999999999</v>
      </c>
      <c r="S61" s="46">
        <v>2.0310000000000001</v>
      </c>
      <c r="T61" s="46">
        <v>1.8440000000000001</v>
      </c>
      <c r="U61" s="46">
        <v>1.6759999999999999</v>
      </c>
      <c r="V61" s="46">
        <v>1.524</v>
      </c>
      <c r="W61" s="46">
        <v>1.3859999999999999</v>
      </c>
      <c r="X61" s="46">
        <v>1.2629999999999999</v>
      </c>
      <c r="Y61" s="46">
        <v>1.151</v>
      </c>
      <c r="Z61" s="46">
        <v>1.05</v>
      </c>
      <c r="AA61" s="46">
        <v>0.95799999999999996</v>
      </c>
      <c r="AB61" s="46">
        <v>0.875</v>
      </c>
      <c r="AC61" s="46">
        <v>0.8</v>
      </c>
      <c r="AD61" s="46">
        <v>0.73199999999999998</v>
      </c>
      <c r="AE61" s="46">
        <v>0.67</v>
      </c>
    </row>
    <row r="62" spans="1:31" x14ac:dyDescent="0.2">
      <c r="A62" s="44">
        <v>55</v>
      </c>
      <c r="B62" s="46">
        <v>13.778</v>
      </c>
      <c r="C62" s="46">
        <v>12.259</v>
      </c>
      <c r="D62" s="46">
        <v>10.91</v>
      </c>
      <c r="E62" s="46">
        <v>9.7129999999999992</v>
      </c>
      <c r="F62" s="46">
        <v>8.6530000000000005</v>
      </c>
      <c r="G62" s="46">
        <v>7.7149999999999999</v>
      </c>
      <c r="H62" s="46">
        <v>6.8849999999999998</v>
      </c>
      <c r="I62" s="46">
        <v>6.1509999999999998</v>
      </c>
      <c r="J62" s="46">
        <v>5.5019999999999998</v>
      </c>
      <c r="K62" s="46">
        <v>4.9279999999999999</v>
      </c>
      <c r="L62" s="46">
        <v>4.4210000000000003</v>
      </c>
      <c r="M62" s="46">
        <v>3.9710000000000001</v>
      </c>
      <c r="N62" s="46">
        <v>3.5720000000000001</v>
      </c>
      <c r="O62" s="46">
        <v>3.218</v>
      </c>
      <c r="P62" s="46">
        <v>2.9020000000000001</v>
      </c>
      <c r="Q62" s="46">
        <v>2.6219999999999999</v>
      </c>
      <c r="R62" s="46">
        <v>2.371</v>
      </c>
      <c r="S62" s="46">
        <v>2.1459999999999999</v>
      </c>
      <c r="T62" s="46">
        <v>1.944</v>
      </c>
      <c r="U62" s="46">
        <v>1.764</v>
      </c>
      <c r="V62" s="46">
        <v>1.601</v>
      </c>
      <c r="W62" s="46">
        <v>1.454</v>
      </c>
      <c r="X62" s="46">
        <v>1.3220000000000001</v>
      </c>
      <c r="Y62" s="46">
        <v>1.2030000000000001</v>
      </c>
      <c r="Z62" s="46">
        <v>1.095</v>
      </c>
      <c r="AA62" s="46">
        <v>0.998</v>
      </c>
      <c r="AB62" s="46">
        <v>0.91100000000000003</v>
      </c>
      <c r="AC62" s="46">
        <v>0.83099999999999996</v>
      </c>
      <c r="AD62" s="46">
        <v>0.76</v>
      </c>
      <c r="AE62" s="46">
        <v>0.69499999999999995</v>
      </c>
    </row>
    <row r="63" spans="1:31" x14ac:dyDescent="0.2">
      <c r="A63" s="44">
        <v>56</v>
      </c>
      <c r="B63" s="46">
        <v>15.097</v>
      </c>
      <c r="C63" s="46">
        <v>13.417999999999999</v>
      </c>
      <c r="D63" s="46">
        <v>11.926</v>
      </c>
      <c r="E63" s="46">
        <v>10.602</v>
      </c>
      <c r="F63" s="46">
        <v>9.43</v>
      </c>
      <c r="G63" s="46">
        <v>8.3919999999999995</v>
      </c>
      <c r="H63" s="46">
        <v>7.4749999999999996</v>
      </c>
      <c r="I63" s="46">
        <v>6.6639999999999997</v>
      </c>
      <c r="J63" s="46">
        <v>5.9480000000000004</v>
      </c>
      <c r="K63" s="46">
        <v>5.3159999999999998</v>
      </c>
      <c r="L63" s="46">
        <v>4.758</v>
      </c>
      <c r="M63" s="46">
        <v>4.2640000000000002</v>
      </c>
      <c r="N63" s="46">
        <v>3.8260000000000001</v>
      </c>
      <c r="O63" s="46">
        <v>3.4390000000000001</v>
      </c>
      <c r="P63" s="46">
        <v>3.0950000000000002</v>
      </c>
      <c r="Q63" s="46">
        <v>2.7890000000000001</v>
      </c>
      <c r="R63" s="46">
        <v>2.5169999999999999</v>
      </c>
      <c r="S63" s="46">
        <v>2.2730000000000001</v>
      </c>
      <c r="T63" s="46">
        <v>2.0550000000000002</v>
      </c>
      <c r="U63" s="46">
        <v>1.86</v>
      </c>
      <c r="V63" s="46">
        <v>1.6850000000000001</v>
      </c>
      <c r="W63" s="46">
        <v>1.5269999999999999</v>
      </c>
      <c r="X63" s="46">
        <v>1.3859999999999999</v>
      </c>
      <c r="Y63" s="46">
        <v>1.26</v>
      </c>
      <c r="Z63" s="46">
        <v>1.145</v>
      </c>
      <c r="AA63" s="46">
        <v>1.042</v>
      </c>
      <c r="AB63" s="46">
        <v>0.94899999999999995</v>
      </c>
      <c r="AC63" s="46">
        <v>0.86599999999999999</v>
      </c>
      <c r="AD63" s="46">
        <v>0.79</v>
      </c>
      <c r="AE63" s="46">
        <v>0.72199999999999998</v>
      </c>
    </row>
    <row r="64" spans="1:31" x14ac:dyDescent="0.2">
      <c r="A64" s="44">
        <v>57</v>
      </c>
      <c r="B64" s="46">
        <v>16.571000000000002</v>
      </c>
      <c r="C64" s="46">
        <v>14.715</v>
      </c>
      <c r="D64" s="46">
        <v>13.064</v>
      </c>
      <c r="E64" s="46">
        <v>11.599</v>
      </c>
      <c r="F64" s="46">
        <v>10.3</v>
      </c>
      <c r="G64" s="46">
        <v>9.1519999999999992</v>
      </c>
      <c r="H64" s="46">
        <v>8.1359999999999992</v>
      </c>
      <c r="I64" s="46">
        <v>7.24</v>
      </c>
      <c r="J64" s="46">
        <v>6.4489999999999998</v>
      </c>
      <c r="K64" s="46">
        <v>5.7510000000000003</v>
      </c>
      <c r="L64" s="46">
        <v>5.1349999999999998</v>
      </c>
      <c r="M64" s="46">
        <v>4.5919999999999996</v>
      </c>
      <c r="N64" s="46">
        <v>4.1109999999999998</v>
      </c>
      <c r="O64" s="46">
        <v>3.6859999999999999</v>
      </c>
      <c r="P64" s="46">
        <v>3.3090000000000002</v>
      </c>
      <c r="Q64" s="46">
        <v>2.976</v>
      </c>
      <c r="R64" s="46">
        <v>2.6789999999999998</v>
      </c>
      <c r="S64" s="46">
        <v>2.4140000000000001</v>
      </c>
      <c r="T64" s="46">
        <v>2.1779999999999999</v>
      </c>
      <c r="U64" s="46">
        <v>1.9670000000000001</v>
      </c>
      <c r="V64" s="46">
        <v>1.778</v>
      </c>
      <c r="W64" s="46">
        <v>1.609</v>
      </c>
      <c r="X64" s="46">
        <v>1.458</v>
      </c>
      <c r="Y64" s="46">
        <v>1.3220000000000001</v>
      </c>
      <c r="Z64" s="46">
        <v>1.2</v>
      </c>
      <c r="AA64" s="46">
        <v>1.0900000000000001</v>
      </c>
      <c r="AB64" s="46">
        <v>0.99199999999999999</v>
      </c>
      <c r="AC64" s="46">
        <v>0.90300000000000002</v>
      </c>
      <c r="AD64" s="46">
        <v>0.82299999999999995</v>
      </c>
      <c r="AE64" s="46">
        <v>0.751</v>
      </c>
    </row>
    <row r="65" spans="1:31" x14ac:dyDescent="0.2">
      <c r="A65" s="44">
        <v>58</v>
      </c>
      <c r="B65" s="46">
        <v>18.221</v>
      </c>
      <c r="C65" s="46">
        <v>16.167000000000002</v>
      </c>
      <c r="D65" s="46">
        <v>14.339</v>
      </c>
      <c r="E65" s="46">
        <v>12.717000000000001</v>
      </c>
      <c r="F65" s="46">
        <v>11.278</v>
      </c>
      <c r="G65" s="46">
        <v>10.005000000000001</v>
      </c>
      <c r="H65" s="46">
        <v>8.8800000000000008</v>
      </c>
      <c r="I65" s="46">
        <v>7.8869999999999996</v>
      </c>
      <c r="J65" s="46">
        <v>7.0110000000000001</v>
      </c>
      <c r="K65" s="46">
        <v>6.2389999999999999</v>
      </c>
      <c r="L65" s="46">
        <v>5.5590000000000002</v>
      </c>
      <c r="M65" s="46">
        <v>4.9589999999999996</v>
      </c>
      <c r="N65" s="46">
        <v>4.43</v>
      </c>
      <c r="O65" s="46">
        <v>3.9620000000000002</v>
      </c>
      <c r="P65" s="46">
        <v>3.5489999999999999</v>
      </c>
      <c r="Q65" s="46">
        <v>3.1840000000000002</v>
      </c>
      <c r="R65" s="46">
        <v>2.859</v>
      </c>
      <c r="S65" s="46">
        <v>2.5710000000000002</v>
      </c>
      <c r="T65" s="46">
        <v>2.3140000000000001</v>
      </c>
      <c r="U65" s="46">
        <v>2.0859999999999999</v>
      </c>
      <c r="V65" s="46">
        <v>1.8819999999999999</v>
      </c>
      <c r="W65" s="46">
        <v>1.6990000000000001</v>
      </c>
      <c r="X65" s="46">
        <v>1.536</v>
      </c>
      <c r="Y65" s="46">
        <v>1.39</v>
      </c>
      <c r="Z65" s="46">
        <v>1.26</v>
      </c>
      <c r="AA65" s="46">
        <v>1.143</v>
      </c>
      <c r="AB65" s="46">
        <v>1.038</v>
      </c>
      <c r="AC65" s="46">
        <v>0.94299999999999995</v>
      </c>
      <c r="AD65" s="46">
        <v>0.85899999999999999</v>
      </c>
      <c r="AE65" s="46">
        <v>0.78300000000000003</v>
      </c>
    </row>
    <row r="66" spans="1:31" x14ac:dyDescent="0.2">
      <c r="A66" s="44">
        <v>59</v>
      </c>
      <c r="B66" s="46">
        <v>20.065999999999999</v>
      </c>
      <c r="C66" s="46">
        <v>17.794</v>
      </c>
      <c r="D66" s="46">
        <v>15.77</v>
      </c>
      <c r="E66" s="46">
        <v>13.971</v>
      </c>
      <c r="F66" s="46">
        <v>12.375999999999999</v>
      </c>
      <c r="G66" s="46">
        <v>10.962999999999999</v>
      </c>
      <c r="H66" s="46">
        <v>9.7149999999999999</v>
      </c>
      <c r="I66" s="46">
        <v>8.6140000000000008</v>
      </c>
      <c r="J66" s="46">
        <v>7.6429999999999998</v>
      </c>
      <c r="K66" s="46">
        <v>6.7880000000000003</v>
      </c>
      <c r="L66" s="46">
        <v>6.0350000000000001</v>
      </c>
      <c r="M66" s="46">
        <v>5.3719999999999999</v>
      </c>
      <c r="N66" s="46">
        <v>4.7880000000000003</v>
      </c>
      <c r="O66" s="46">
        <v>4.2720000000000002</v>
      </c>
      <c r="P66" s="46">
        <v>3.8180000000000001</v>
      </c>
      <c r="Q66" s="46">
        <v>3.4169999999999998</v>
      </c>
      <c r="R66" s="46">
        <v>3.0609999999999999</v>
      </c>
      <c r="S66" s="46">
        <v>2.746</v>
      </c>
      <c r="T66" s="46">
        <v>2.4660000000000002</v>
      </c>
      <c r="U66" s="46">
        <v>2.218</v>
      </c>
      <c r="V66" s="46">
        <v>1.996</v>
      </c>
      <c r="W66" s="46">
        <v>1.798</v>
      </c>
      <c r="X66" s="46">
        <v>1.623</v>
      </c>
      <c r="Y66" s="46">
        <v>1.466</v>
      </c>
      <c r="Z66" s="46">
        <v>1.3260000000000001</v>
      </c>
      <c r="AA66" s="46">
        <v>1.2</v>
      </c>
      <c r="AB66" s="46">
        <v>1.0880000000000001</v>
      </c>
      <c r="AC66" s="46">
        <v>0.98799999999999999</v>
      </c>
      <c r="AD66" s="46">
        <v>0.89800000000000002</v>
      </c>
      <c r="AE66" s="46">
        <v>0.81699999999999995</v>
      </c>
    </row>
    <row r="67" spans="1:31" x14ac:dyDescent="0.2">
      <c r="A67" s="44">
        <v>60</v>
      </c>
      <c r="B67" s="46">
        <v>22.132999999999999</v>
      </c>
      <c r="C67" s="46">
        <v>19.617999999999999</v>
      </c>
      <c r="D67" s="46">
        <v>17.375</v>
      </c>
      <c r="E67" s="46">
        <v>15.38</v>
      </c>
      <c r="F67" s="46">
        <v>13.609</v>
      </c>
      <c r="G67" s="46">
        <v>12.042</v>
      </c>
      <c r="H67" s="46">
        <v>10.656000000000001</v>
      </c>
      <c r="I67" s="46">
        <v>9.4329999999999998</v>
      </c>
      <c r="J67" s="46">
        <v>8.3550000000000004</v>
      </c>
      <c r="K67" s="46">
        <v>7.4059999999999997</v>
      </c>
      <c r="L67" s="46">
        <v>6.5709999999999997</v>
      </c>
      <c r="M67" s="46">
        <v>5.8369999999999997</v>
      </c>
      <c r="N67" s="46">
        <v>5.19</v>
      </c>
      <c r="O67" s="46">
        <v>4.6210000000000004</v>
      </c>
      <c r="P67" s="46">
        <v>4.12</v>
      </c>
      <c r="Q67" s="46">
        <v>3.6779999999999999</v>
      </c>
      <c r="R67" s="46">
        <v>3.2869999999999999</v>
      </c>
      <c r="S67" s="46">
        <v>2.9420000000000002</v>
      </c>
      <c r="T67" s="46">
        <v>2.6360000000000001</v>
      </c>
      <c r="U67" s="46">
        <v>2.3639999999999999</v>
      </c>
      <c r="V67" s="46">
        <v>2.1230000000000002</v>
      </c>
      <c r="W67" s="46">
        <v>1.9079999999999999</v>
      </c>
      <c r="X67" s="46">
        <v>1.718</v>
      </c>
      <c r="Y67" s="46">
        <v>1.5489999999999999</v>
      </c>
      <c r="Z67" s="46">
        <v>1.399</v>
      </c>
      <c r="AA67" s="46">
        <v>1.264</v>
      </c>
      <c r="AB67" s="46">
        <v>1.1439999999999999</v>
      </c>
      <c r="AC67" s="46">
        <v>1.036</v>
      </c>
      <c r="AD67" s="46">
        <v>0.94</v>
      </c>
      <c r="AE67" s="46">
        <v>0.85499999999999998</v>
      </c>
    </row>
    <row r="68" spans="1:31" x14ac:dyDescent="0.2">
      <c r="A68" s="44">
        <v>61</v>
      </c>
      <c r="B68" s="46">
        <v>24.449000000000002</v>
      </c>
      <c r="C68" s="46">
        <v>21.664000000000001</v>
      </c>
      <c r="D68" s="46">
        <v>19.177</v>
      </c>
      <c r="E68" s="46">
        <v>16.963000000000001</v>
      </c>
      <c r="F68" s="46">
        <v>14.997</v>
      </c>
      <c r="G68" s="46">
        <v>13.255000000000001</v>
      </c>
      <c r="H68" s="46">
        <v>11.715</v>
      </c>
      <c r="I68" s="46">
        <v>10.355</v>
      </c>
      <c r="J68" s="46">
        <v>9.157</v>
      </c>
      <c r="K68" s="46">
        <v>8.1029999999999998</v>
      </c>
      <c r="L68" s="46">
        <v>7.1749999999999998</v>
      </c>
      <c r="M68" s="46">
        <v>6.36</v>
      </c>
      <c r="N68" s="46">
        <v>5.6429999999999998</v>
      </c>
      <c r="O68" s="46">
        <v>5.0129999999999999</v>
      </c>
      <c r="P68" s="46">
        <v>4.4589999999999996</v>
      </c>
      <c r="Q68" s="46">
        <v>3.9710000000000001</v>
      </c>
      <c r="R68" s="46">
        <v>3.5409999999999999</v>
      </c>
      <c r="S68" s="46">
        <v>3.161</v>
      </c>
      <c r="T68" s="46">
        <v>2.8250000000000002</v>
      </c>
      <c r="U68" s="46">
        <v>2.5289999999999999</v>
      </c>
      <c r="V68" s="46">
        <v>2.2650000000000001</v>
      </c>
      <c r="W68" s="46">
        <v>2.0310000000000001</v>
      </c>
      <c r="X68" s="46">
        <v>1.825</v>
      </c>
      <c r="Y68" s="46">
        <v>1.6419999999999999</v>
      </c>
      <c r="Z68" s="46">
        <v>1.4790000000000001</v>
      </c>
      <c r="AA68" s="46">
        <v>1.3340000000000001</v>
      </c>
      <c r="AB68" s="46">
        <v>1.2050000000000001</v>
      </c>
      <c r="AC68" s="46">
        <v>1.0900000000000001</v>
      </c>
      <c r="AD68" s="46">
        <v>0.98699999999999999</v>
      </c>
      <c r="AE68" s="46">
        <v>0.89600000000000002</v>
      </c>
    </row>
    <row r="69" spans="1:31" x14ac:dyDescent="0.2">
      <c r="A69" s="44">
        <v>62</v>
      </c>
      <c r="B69" s="46">
        <v>27.045999999999999</v>
      </c>
      <c r="C69" s="46">
        <v>23.96</v>
      </c>
      <c r="D69" s="46">
        <v>21.201000000000001</v>
      </c>
      <c r="E69" s="46">
        <v>18.744</v>
      </c>
      <c r="F69" s="46">
        <v>16.559000000000001</v>
      </c>
      <c r="G69" s="46">
        <v>14.622</v>
      </c>
      <c r="H69" s="46">
        <v>12.907999999999999</v>
      </c>
      <c r="I69" s="46">
        <v>11.395</v>
      </c>
      <c r="J69" s="46">
        <v>10.061999999999999</v>
      </c>
      <c r="K69" s="46">
        <v>8.8889999999999993</v>
      </c>
      <c r="L69" s="46">
        <v>7.8570000000000002</v>
      </c>
      <c r="M69" s="46">
        <v>6.9509999999999996</v>
      </c>
      <c r="N69" s="46">
        <v>6.1550000000000002</v>
      </c>
      <c r="O69" s="46">
        <v>5.4550000000000001</v>
      </c>
      <c r="P69" s="46">
        <v>4.8410000000000002</v>
      </c>
      <c r="Q69" s="46">
        <v>4.3010000000000002</v>
      </c>
      <c r="R69" s="46">
        <v>3.8260000000000001</v>
      </c>
      <c r="S69" s="46">
        <v>3.407</v>
      </c>
      <c r="T69" s="46">
        <v>3.0379999999999998</v>
      </c>
      <c r="U69" s="46">
        <v>2.7120000000000002</v>
      </c>
      <c r="V69" s="46">
        <v>2.4239999999999999</v>
      </c>
      <c r="W69" s="46">
        <v>2.1680000000000001</v>
      </c>
      <c r="X69" s="46">
        <v>1.944</v>
      </c>
      <c r="Y69" s="46">
        <v>1.7450000000000001</v>
      </c>
      <c r="Z69" s="46">
        <v>1.5680000000000001</v>
      </c>
      <c r="AA69" s="46">
        <v>1.4119999999999999</v>
      </c>
      <c r="AB69" s="46">
        <v>1.2729999999999999</v>
      </c>
      <c r="AC69" s="46">
        <v>1.149</v>
      </c>
      <c r="AD69" s="46">
        <v>1.0389999999999999</v>
      </c>
      <c r="AE69" s="46">
        <v>0.94099999999999995</v>
      </c>
    </row>
    <row r="70" spans="1:31" x14ac:dyDescent="0.2">
      <c r="A70" s="44">
        <v>63</v>
      </c>
      <c r="B70" s="46">
        <v>29.957999999999998</v>
      </c>
      <c r="C70" s="46">
        <v>26.539000000000001</v>
      </c>
      <c r="D70" s="46">
        <v>23.477</v>
      </c>
      <c r="E70" s="46">
        <v>20.748000000000001</v>
      </c>
      <c r="F70" s="46">
        <v>18.318000000000001</v>
      </c>
      <c r="G70" s="46">
        <v>16.163</v>
      </c>
      <c r="H70" s="46">
        <v>14.255000000000001</v>
      </c>
      <c r="I70" s="46">
        <v>12.569000000000001</v>
      </c>
      <c r="J70" s="46">
        <v>11.083</v>
      </c>
      <c r="K70" s="46">
        <v>9.7769999999999992</v>
      </c>
      <c r="L70" s="46">
        <v>8.6280000000000001</v>
      </c>
      <c r="M70" s="46">
        <v>7.6180000000000003</v>
      </c>
      <c r="N70" s="46">
        <v>6.7320000000000002</v>
      </c>
      <c r="O70" s="46">
        <v>5.9550000000000001</v>
      </c>
      <c r="P70" s="46">
        <v>5.2720000000000002</v>
      </c>
      <c r="Q70" s="46">
        <v>4.6740000000000004</v>
      </c>
      <c r="R70" s="46">
        <v>4.1479999999999997</v>
      </c>
      <c r="S70" s="46">
        <v>3.6850000000000001</v>
      </c>
      <c r="T70" s="46">
        <v>3.2770000000000001</v>
      </c>
      <c r="U70" s="46">
        <v>2.919</v>
      </c>
      <c r="V70" s="46">
        <v>2.6019999999999999</v>
      </c>
      <c r="W70" s="46">
        <v>2.3220000000000001</v>
      </c>
      <c r="X70" s="46">
        <v>2.0760000000000001</v>
      </c>
      <c r="Y70" s="46">
        <v>1.859</v>
      </c>
      <c r="Z70" s="46">
        <v>1.6679999999999999</v>
      </c>
      <c r="AA70" s="46">
        <v>1.498</v>
      </c>
      <c r="AB70" s="46">
        <v>1.347</v>
      </c>
      <c r="AC70" s="46">
        <v>1.214</v>
      </c>
      <c r="AD70" s="46">
        <v>1.0960000000000001</v>
      </c>
      <c r="AE70" s="46">
        <v>0.99099999999999999</v>
      </c>
    </row>
    <row r="71" spans="1:31" x14ac:dyDescent="0.2">
      <c r="A71" s="44">
        <v>64</v>
      </c>
      <c r="B71" s="46">
        <v>33.228000000000002</v>
      </c>
      <c r="C71" s="46">
        <v>29.437000000000001</v>
      </c>
      <c r="D71" s="46">
        <v>26.038</v>
      </c>
      <c r="E71" s="46">
        <v>23.004000000000001</v>
      </c>
      <c r="F71" s="46">
        <v>20.302</v>
      </c>
      <c r="G71" s="46">
        <v>17.901</v>
      </c>
      <c r="H71" s="46">
        <v>15.775</v>
      </c>
      <c r="I71" s="46">
        <v>13.896000000000001</v>
      </c>
      <c r="J71" s="46">
        <v>12.239000000000001</v>
      </c>
      <c r="K71" s="46">
        <v>10.781000000000001</v>
      </c>
      <c r="L71" s="46">
        <v>9.4990000000000006</v>
      </c>
      <c r="M71" s="46">
        <v>8.3740000000000006</v>
      </c>
      <c r="N71" s="46">
        <v>7.3860000000000001</v>
      </c>
      <c r="O71" s="46">
        <v>6.52</v>
      </c>
      <c r="P71" s="46">
        <v>5.76</v>
      </c>
      <c r="Q71" s="46">
        <v>5.0949999999999998</v>
      </c>
      <c r="R71" s="46">
        <v>4.5110000000000001</v>
      </c>
      <c r="S71" s="46">
        <v>3.9980000000000002</v>
      </c>
      <c r="T71" s="46">
        <v>3.5470000000000002</v>
      </c>
      <c r="U71" s="46">
        <v>3.1509999999999998</v>
      </c>
      <c r="V71" s="46">
        <v>2.802</v>
      </c>
      <c r="W71" s="46">
        <v>2.4940000000000002</v>
      </c>
      <c r="X71" s="46">
        <v>2.2250000000000001</v>
      </c>
      <c r="Y71" s="46">
        <v>1.988</v>
      </c>
      <c r="Z71" s="46">
        <v>1.778</v>
      </c>
      <c r="AA71" s="46">
        <v>1.5940000000000001</v>
      </c>
      <c r="AB71" s="46">
        <v>1.431</v>
      </c>
      <c r="AC71" s="46">
        <v>1.286</v>
      </c>
      <c r="AD71" s="46">
        <v>1.159</v>
      </c>
      <c r="AE71" s="46">
        <v>1.046</v>
      </c>
    </row>
    <row r="72" spans="1:31" x14ac:dyDescent="0.2">
      <c r="A72" s="44">
        <v>65</v>
      </c>
      <c r="B72" s="46">
        <v>36.904000000000003</v>
      </c>
      <c r="C72" s="46">
        <v>32.698</v>
      </c>
      <c r="D72" s="46">
        <v>28.922999999999998</v>
      </c>
      <c r="E72" s="46">
        <v>25.548999999999999</v>
      </c>
      <c r="F72" s="46">
        <v>22.54</v>
      </c>
      <c r="G72" s="46">
        <v>19.864999999999998</v>
      </c>
      <c r="H72" s="46">
        <v>17.494</v>
      </c>
      <c r="I72" s="46">
        <v>15.397</v>
      </c>
      <c r="J72" s="46">
        <v>13.545999999999999</v>
      </c>
      <c r="K72" s="46">
        <v>11.917999999999999</v>
      </c>
      <c r="L72" s="46">
        <v>10.487</v>
      </c>
      <c r="M72" s="46">
        <v>9.23</v>
      </c>
      <c r="N72" s="46">
        <v>8.1270000000000007</v>
      </c>
      <c r="O72" s="46">
        <v>7.16</v>
      </c>
      <c r="P72" s="46">
        <v>6.3129999999999997</v>
      </c>
      <c r="Q72" s="46">
        <v>5.5720000000000001</v>
      </c>
      <c r="R72" s="46">
        <v>4.9219999999999997</v>
      </c>
      <c r="S72" s="46">
        <v>4.3520000000000003</v>
      </c>
      <c r="T72" s="46">
        <v>3.851</v>
      </c>
      <c r="U72" s="46">
        <v>3.4129999999999998</v>
      </c>
      <c r="V72" s="46">
        <v>3.0270000000000001</v>
      </c>
      <c r="W72" s="46">
        <v>2.6869999999999998</v>
      </c>
      <c r="X72" s="46">
        <v>2.391</v>
      </c>
      <c r="Y72" s="46">
        <v>2.1309999999999998</v>
      </c>
      <c r="Z72" s="46">
        <v>1.9019999999999999</v>
      </c>
      <c r="AA72" s="46">
        <v>1.7010000000000001</v>
      </c>
      <c r="AB72" s="46">
        <v>1.5229999999999999</v>
      </c>
      <c r="AC72" s="46">
        <v>1.367</v>
      </c>
      <c r="AD72" s="46">
        <v>1.2290000000000001</v>
      </c>
      <c r="AE72" s="46">
        <v>1.107</v>
      </c>
    </row>
    <row r="73" spans="1:31" x14ac:dyDescent="0.2">
      <c r="A73" s="44">
        <v>66</v>
      </c>
      <c r="B73" s="46">
        <v>41.042999999999999</v>
      </c>
      <c r="C73" s="46">
        <v>36.372999999999998</v>
      </c>
      <c r="D73" s="46">
        <v>32.177</v>
      </c>
      <c r="E73" s="46">
        <v>28.422000000000001</v>
      </c>
      <c r="F73" s="46">
        <v>25.068999999999999</v>
      </c>
      <c r="G73" s="46">
        <v>22.087</v>
      </c>
      <c r="H73" s="46">
        <v>19.439</v>
      </c>
      <c r="I73" s="46">
        <v>17.097000000000001</v>
      </c>
      <c r="J73" s="46">
        <v>15.029</v>
      </c>
      <c r="K73" s="46">
        <v>13.209</v>
      </c>
      <c r="L73" s="46">
        <v>11.608000000000001</v>
      </c>
      <c r="M73" s="46">
        <v>10.202</v>
      </c>
      <c r="N73" s="46">
        <v>8.9689999999999994</v>
      </c>
      <c r="O73" s="46">
        <v>7.8879999999999999</v>
      </c>
      <c r="P73" s="46">
        <v>6.9409999999999998</v>
      </c>
      <c r="Q73" s="46">
        <v>6.1139999999999999</v>
      </c>
      <c r="R73" s="46">
        <v>5.3890000000000002</v>
      </c>
      <c r="S73" s="46">
        <v>4.7530000000000001</v>
      </c>
      <c r="T73" s="46">
        <v>4.1959999999999997</v>
      </c>
      <c r="U73" s="46">
        <v>3.7090000000000001</v>
      </c>
      <c r="V73" s="46">
        <v>3.282</v>
      </c>
      <c r="W73" s="46">
        <v>2.9060000000000001</v>
      </c>
      <c r="X73" s="46">
        <v>2.5790000000000002</v>
      </c>
      <c r="Y73" s="46">
        <v>2.2930000000000001</v>
      </c>
      <c r="Z73" s="46">
        <v>2.0409999999999999</v>
      </c>
      <c r="AA73" s="46">
        <v>1.821</v>
      </c>
      <c r="AB73" s="46">
        <v>1.627</v>
      </c>
      <c r="AC73" s="46">
        <v>1.456</v>
      </c>
      <c r="AD73" s="46">
        <v>1.306</v>
      </c>
      <c r="AE73" s="46">
        <v>1.175</v>
      </c>
    </row>
    <row r="74" spans="1:31" x14ac:dyDescent="0.2">
      <c r="A74" s="44">
        <v>67</v>
      </c>
      <c r="B74" s="46">
        <v>45.710999999999999</v>
      </c>
      <c r="C74" s="46">
        <v>40.521999999999998</v>
      </c>
      <c r="D74" s="46">
        <v>35.853000000000002</v>
      </c>
      <c r="E74" s="46">
        <v>31.67</v>
      </c>
      <c r="F74" s="46">
        <v>27.931999999999999</v>
      </c>
      <c r="G74" s="46">
        <v>24.603000000000002</v>
      </c>
      <c r="H74" s="46">
        <v>21.645</v>
      </c>
      <c r="I74" s="46">
        <v>19.026</v>
      </c>
      <c r="J74" s="46">
        <v>16.713000000000001</v>
      </c>
      <c r="K74" s="46">
        <v>14.675000000000001</v>
      </c>
      <c r="L74" s="46">
        <v>12.882</v>
      </c>
      <c r="M74" s="46">
        <v>11.307</v>
      </c>
      <c r="N74" s="46">
        <v>9.9260000000000002</v>
      </c>
      <c r="O74" s="46">
        <v>8.7159999999999993</v>
      </c>
      <c r="P74" s="46">
        <v>7.6559999999999997</v>
      </c>
      <c r="Q74" s="46">
        <v>6.73</v>
      </c>
      <c r="R74" s="46">
        <v>5.92</v>
      </c>
      <c r="S74" s="46">
        <v>5.2089999999999996</v>
      </c>
      <c r="T74" s="46">
        <v>4.5880000000000001</v>
      </c>
      <c r="U74" s="46">
        <v>4.0449999999999999</v>
      </c>
      <c r="V74" s="46">
        <v>3.57</v>
      </c>
      <c r="W74" s="46">
        <v>3.153</v>
      </c>
      <c r="X74" s="46">
        <v>2.7909999999999999</v>
      </c>
      <c r="Y74" s="46">
        <v>2.4750000000000001</v>
      </c>
      <c r="Z74" s="46">
        <v>2.198</v>
      </c>
      <c r="AA74" s="46">
        <v>1.9550000000000001</v>
      </c>
      <c r="AB74" s="46">
        <v>1.7430000000000001</v>
      </c>
      <c r="AC74" s="46">
        <v>1.5569999999999999</v>
      </c>
      <c r="AD74" s="46">
        <v>1.393</v>
      </c>
      <c r="AE74" s="46">
        <v>1.25</v>
      </c>
    </row>
    <row r="75" spans="1:31" x14ac:dyDescent="0.2">
      <c r="A75" s="44">
        <v>68</v>
      </c>
      <c r="B75" s="46">
        <v>50.984000000000002</v>
      </c>
      <c r="C75" s="46">
        <v>45.212000000000003</v>
      </c>
      <c r="D75" s="46">
        <v>40.012</v>
      </c>
      <c r="E75" s="46">
        <v>35.348999999999997</v>
      </c>
      <c r="F75" s="46">
        <v>31.177</v>
      </c>
      <c r="G75" s="46">
        <v>27.457000000000001</v>
      </c>
      <c r="H75" s="46">
        <v>24.15</v>
      </c>
      <c r="I75" s="46">
        <v>21.219000000000001</v>
      </c>
      <c r="J75" s="46">
        <v>18.626999999999999</v>
      </c>
      <c r="K75" s="46">
        <v>16.344000000000001</v>
      </c>
      <c r="L75" s="46">
        <v>14.334</v>
      </c>
      <c r="M75" s="46">
        <v>12.567</v>
      </c>
      <c r="N75" s="46">
        <v>11.016999999999999</v>
      </c>
      <c r="O75" s="46">
        <v>9.6590000000000007</v>
      </c>
      <c r="P75" s="46">
        <v>8.4710000000000001</v>
      </c>
      <c r="Q75" s="46">
        <v>7.4329999999999998</v>
      </c>
      <c r="R75" s="46">
        <v>6.5250000000000004</v>
      </c>
      <c r="S75" s="46">
        <v>5.7290000000000001</v>
      </c>
      <c r="T75" s="46">
        <v>5.0350000000000001</v>
      </c>
      <c r="U75" s="46">
        <v>4.4279999999999999</v>
      </c>
      <c r="V75" s="46">
        <v>3.8980000000000001</v>
      </c>
      <c r="W75" s="46">
        <v>3.4340000000000002</v>
      </c>
      <c r="X75" s="46">
        <v>3.032</v>
      </c>
      <c r="Y75" s="46">
        <v>2.681</v>
      </c>
      <c r="Z75" s="46">
        <v>2.375</v>
      </c>
      <c r="AA75" s="46">
        <v>2.1070000000000002</v>
      </c>
      <c r="AB75" s="46">
        <v>1.8740000000000001</v>
      </c>
      <c r="AC75" s="46">
        <v>1.669</v>
      </c>
      <c r="AD75" s="46">
        <v>1.4910000000000001</v>
      </c>
      <c r="AE75" s="46">
        <v>1.3340000000000001</v>
      </c>
    </row>
    <row r="76" spans="1:31" x14ac:dyDescent="0.2">
      <c r="A76" s="44">
        <v>69</v>
      </c>
      <c r="B76" s="46">
        <v>56.954999999999998</v>
      </c>
      <c r="C76" s="46">
        <v>50.527000000000001</v>
      </c>
      <c r="D76" s="46">
        <v>44.728999999999999</v>
      </c>
      <c r="E76" s="46">
        <v>39.524000000000001</v>
      </c>
      <c r="F76" s="46">
        <v>34.862000000000002</v>
      </c>
      <c r="G76" s="46">
        <v>30.702000000000002</v>
      </c>
      <c r="H76" s="46">
        <v>26.998999999999999</v>
      </c>
      <c r="I76" s="46">
        <v>23.715</v>
      </c>
      <c r="J76" s="46">
        <v>20.808</v>
      </c>
      <c r="K76" s="46">
        <v>18.245999999999999</v>
      </c>
      <c r="L76" s="46">
        <v>15.989000000000001</v>
      </c>
      <c r="M76" s="46">
        <v>14.005000000000001</v>
      </c>
      <c r="N76" s="46">
        <v>12.263999999999999</v>
      </c>
      <c r="O76" s="46">
        <v>10.738</v>
      </c>
      <c r="P76" s="46">
        <v>9.4030000000000005</v>
      </c>
      <c r="Q76" s="46">
        <v>8.2360000000000007</v>
      </c>
      <c r="R76" s="46">
        <v>7.2160000000000002</v>
      </c>
      <c r="S76" s="46">
        <v>6.3230000000000004</v>
      </c>
      <c r="T76" s="46">
        <v>5.5449999999999999</v>
      </c>
      <c r="U76" s="46">
        <v>4.8650000000000002</v>
      </c>
      <c r="V76" s="46">
        <v>4.2720000000000002</v>
      </c>
      <c r="W76" s="46">
        <v>3.7530000000000001</v>
      </c>
      <c r="X76" s="46">
        <v>3.3050000000000002</v>
      </c>
      <c r="Y76" s="46">
        <v>2.915</v>
      </c>
      <c r="Z76" s="46">
        <v>2.5760000000000001</v>
      </c>
      <c r="AA76" s="46">
        <v>2.2789999999999999</v>
      </c>
      <c r="AB76" s="46">
        <v>2.0219999999999998</v>
      </c>
      <c r="AC76" s="46">
        <v>1.7969999999999999</v>
      </c>
      <c r="AD76" s="46">
        <v>1.6</v>
      </c>
      <c r="AE76" s="46">
        <v>1.429</v>
      </c>
    </row>
    <row r="77" spans="1:31" x14ac:dyDescent="0.2">
      <c r="A77" s="44">
        <v>70</v>
      </c>
      <c r="B77" s="46">
        <v>63.73</v>
      </c>
      <c r="C77" s="46">
        <v>56.561</v>
      </c>
      <c r="D77" s="46">
        <v>50.088000000000001</v>
      </c>
      <c r="E77" s="46">
        <v>44.271000000000001</v>
      </c>
      <c r="F77" s="46">
        <v>39.055999999999997</v>
      </c>
      <c r="G77" s="46">
        <v>34.396000000000001</v>
      </c>
      <c r="H77" s="46">
        <v>30.245999999999999</v>
      </c>
      <c r="I77" s="46">
        <v>26.561</v>
      </c>
      <c r="J77" s="46">
        <v>23.297999999999998</v>
      </c>
      <c r="K77" s="46">
        <v>20.419</v>
      </c>
      <c r="L77" s="46">
        <v>17.882000000000001</v>
      </c>
      <c r="M77" s="46">
        <v>15.65</v>
      </c>
      <c r="N77" s="46">
        <v>13.691000000000001</v>
      </c>
      <c r="O77" s="46">
        <v>11.973000000000001</v>
      </c>
      <c r="P77" s="46">
        <v>10.47</v>
      </c>
      <c r="Q77" s="46">
        <v>9.157</v>
      </c>
      <c r="R77" s="46">
        <v>8.0090000000000003</v>
      </c>
      <c r="S77" s="46">
        <v>7.0039999999999996</v>
      </c>
      <c r="T77" s="46">
        <v>6.1280000000000001</v>
      </c>
      <c r="U77" s="46">
        <v>5.3650000000000002</v>
      </c>
      <c r="V77" s="46">
        <v>4.7</v>
      </c>
      <c r="W77" s="46">
        <v>4.1180000000000003</v>
      </c>
      <c r="X77" s="46">
        <v>3.617</v>
      </c>
      <c r="Y77" s="46">
        <v>3.1819999999999999</v>
      </c>
      <c r="Z77" s="46">
        <v>2.8039999999999998</v>
      </c>
      <c r="AA77" s="46">
        <v>2.4750000000000001</v>
      </c>
      <c r="AB77" s="46">
        <v>2.1890000000000001</v>
      </c>
      <c r="AC77" s="46">
        <v>1.9410000000000001</v>
      </c>
      <c r="AD77" s="46">
        <v>1.724</v>
      </c>
      <c r="AE77" s="46">
        <v>1.536</v>
      </c>
    </row>
    <row r="78" spans="1:31" x14ac:dyDescent="0.2">
      <c r="A78" s="44">
        <v>71</v>
      </c>
      <c r="B78" s="46">
        <v>71.421999999999997</v>
      </c>
      <c r="C78" s="46">
        <v>63.417000000000002</v>
      </c>
      <c r="D78" s="46">
        <v>56.18</v>
      </c>
      <c r="E78" s="46">
        <v>49.670999999999999</v>
      </c>
      <c r="F78" s="46">
        <v>43.828000000000003</v>
      </c>
      <c r="G78" s="46">
        <v>38.603999999999999</v>
      </c>
      <c r="H78" s="46">
        <v>33.945999999999998</v>
      </c>
      <c r="I78" s="46">
        <v>29.806999999999999</v>
      </c>
      <c r="J78" s="46">
        <v>26.138999999999999</v>
      </c>
      <c r="K78" s="46">
        <v>22.901</v>
      </c>
      <c r="L78" s="46">
        <v>20.045000000000002</v>
      </c>
      <c r="M78" s="46">
        <v>17.530999999999999</v>
      </c>
      <c r="N78" s="46">
        <v>15.324</v>
      </c>
      <c r="O78" s="46">
        <v>13.387</v>
      </c>
      <c r="P78" s="46">
        <v>11.692</v>
      </c>
      <c r="Q78" s="46">
        <v>10.212</v>
      </c>
      <c r="R78" s="46">
        <v>8.9169999999999998</v>
      </c>
      <c r="S78" s="46">
        <v>7.7839999999999998</v>
      </c>
      <c r="T78" s="46">
        <v>6.7969999999999997</v>
      </c>
      <c r="U78" s="46">
        <v>5.9379999999999997</v>
      </c>
      <c r="V78" s="46">
        <v>5.19</v>
      </c>
      <c r="W78" s="46">
        <v>4.5359999999999996</v>
      </c>
      <c r="X78" s="46">
        <v>3.9740000000000002</v>
      </c>
      <c r="Y78" s="46">
        <v>3.4860000000000002</v>
      </c>
      <c r="Z78" s="46">
        <v>3.0640000000000001</v>
      </c>
      <c r="AA78" s="46">
        <v>2.6970000000000001</v>
      </c>
      <c r="AB78" s="46">
        <v>2.379</v>
      </c>
      <c r="AC78" s="46">
        <v>2.1040000000000001</v>
      </c>
      <c r="AD78" s="46">
        <v>1.8640000000000001</v>
      </c>
      <c r="AE78" s="46">
        <v>1.657</v>
      </c>
    </row>
    <row r="79" spans="1:31" x14ac:dyDescent="0.2">
      <c r="A79" s="44">
        <v>72</v>
      </c>
      <c r="B79" s="46">
        <v>80.171000000000006</v>
      </c>
      <c r="C79" s="46">
        <v>71.218000000000004</v>
      </c>
      <c r="D79" s="46">
        <v>63.115000000000002</v>
      </c>
      <c r="E79" s="46">
        <v>55.820999999999998</v>
      </c>
      <c r="F79" s="46">
        <v>49.268000000000001</v>
      </c>
      <c r="G79" s="46">
        <v>43.402999999999999</v>
      </c>
      <c r="H79" s="46">
        <v>38.167999999999999</v>
      </c>
      <c r="I79" s="46">
        <v>33.514000000000003</v>
      </c>
      <c r="J79" s="46">
        <v>29.385999999999999</v>
      </c>
      <c r="K79" s="46">
        <v>25.74</v>
      </c>
      <c r="L79" s="46">
        <v>22.521000000000001</v>
      </c>
      <c r="M79" s="46">
        <v>19.686</v>
      </c>
      <c r="N79" s="46">
        <v>17.195</v>
      </c>
      <c r="O79" s="46">
        <v>15.009</v>
      </c>
      <c r="P79" s="46">
        <v>13.093999999999999</v>
      </c>
      <c r="Q79" s="46">
        <v>11.422000000000001</v>
      </c>
      <c r="R79" s="46">
        <v>9.9589999999999996</v>
      </c>
      <c r="S79" s="46">
        <v>8.68</v>
      </c>
      <c r="T79" s="46">
        <v>7.5650000000000004</v>
      </c>
      <c r="U79" s="46">
        <v>6.5949999999999998</v>
      </c>
      <c r="V79" s="46">
        <v>5.7510000000000003</v>
      </c>
      <c r="W79" s="46">
        <v>5.0140000000000002</v>
      </c>
      <c r="X79" s="46">
        <v>4.3819999999999997</v>
      </c>
      <c r="Y79" s="46">
        <v>3.8340000000000001</v>
      </c>
      <c r="Z79" s="46">
        <v>3.3610000000000002</v>
      </c>
      <c r="AA79" s="46">
        <v>2.95</v>
      </c>
      <c r="AB79" s="46">
        <v>2.5960000000000001</v>
      </c>
      <c r="AC79" s="46">
        <v>2.2890000000000001</v>
      </c>
      <c r="AD79" s="46">
        <v>2.0230000000000001</v>
      </c>
      <c r="AE79" s="46">
        <v>1.7929999999999999</v>
      </c>
    </row>
    <row r="80" spans="1:31" x14ac:dyDescent="0.2">
      <c r="A80" s="44">
        <v>73</v>
      </c>
      <c r="B80" s="46">
        <v>90.156000000000006</v>
      </c>
      <c r="C80" s="46">
        <v>80.126000000000005</v>
      </c>
      <c r="D80" s="46">
        <v>71.039000000000001</v>
      </c>
      <c r="E80" s="46">
        <v>62.850999999999999</v>
      </c>
      <c r="F80" s="46">
        <v>55.488</v>
      </c>
      <c r="G80" s="46">
        <v>48.893000000000001</v>
      </c>
      <c r="H80" s="46">
        <v>43.003</v>
      </c>
      <c r="I80" s="46">
        <v>37.761000000000003</v>
      </c>
      <c r="J80" s="46">
        <v>33.107999999999997</v>
      </c>
      <c r="K80" s="46">
        <v>28.995999999999999</v>
      </c>
      <c r="L80" s="46">
        <v>25.363</v>
      </c>
      <c r="M80" s="46">
        <v>22.161000000000001</v>
      </c>
      <c r="N80" s="46">
        <v>19.346</v>
      </c>
      <c r="O80" s="46">
        <v>16.873999999999999</v>
      </c>
      <c r="P80" s="46">
        <v>14.708</v>
      </c>
      <c r="Q80" s="46">
        <v>12.816000000000001</v>
      </c>
      <c r="R80" s="46">
        <v>11.16</v>
      </c>
      <c r="S80" s="46">
        <v>9.7110000000000003</v>
      </c>
      <c r="T80" s="46">
        <v>8.4489999999999998</v>
      </c>
      <c r="U80" s="46">
        <v>7.351</v>
      </c>
      <c r="V80" s="46">
        <v>6.3970000000000002</v>
      </c>
      <c r="W80" s="46">
        <v>5.5640000000000001</v>
      </c>
      <c r="X80" s="46">
        <v>4.8499999999999996</v>
      </c>
      <c r="Y80" s="46">
        <v>4.234</v>
      </c>
      <c r="Z80" s="46">
        <v>3.7010000000000001</v>
      </c>
      <c r="AA80" s="46">
        <v>3.24</v>
      </c>
      <c r="AB80" s="46">
        <v>2.843</v>
      </c>
      <c r="AC80" s="46">
        <v>2.5</v>
      </c>
      <c r="AD80" s="46">
        <v>2.2040000000000002</v>
      </c>
      <c r="AE80" s="46">
        <v>1.9490000000000001</v>
      </c>
    </row>
    <row r="81" spans="1:31" x14ac:dyDescent="0.2">
      <c r="A81" s="44">
        <v>74</v>
      </c>
      <c r="B81" s="46">
        <v>101.59399999999999</v>
      </c>
      <c r="C81" s="46">
        <v>90.334000000000003</v>
      </c>
      <c r="D81" s="46">
        <v>80.122</v>
      </c>
      <c r="E81" s="46">
        <v>70.914000000000001</v>
      </c>
      <c r="F81" s="46">
        <v>62.625</v>
      </c>
      <c r="G81" s="46">
        <v>55.195999999999998</v>
      </c>
      <c r="H81" s="46">
        <v>48.554000000000002</v>
      </c>
      <c r="I81" s="46">
        <v>42.64</v>
      </c>
      <c r="J81" s="46">
        <v>37.387</v>
      </c>
      <c r="K81" s="46">
        <v>32.741999999999997</v>
      </c>
      <c r="L81" s="46">
        <v>28.635000000000002</v>
      </c>
      <c r="M81" s="46">
        <v>25.013000000000002</v>
      </c>
      <c r="N81" s="46">
        <v>21.826000000000001</v>
      </c>
      <c r="O81" s="46">
        <v>19.026</v>
      </c>
      <c r="P81" s="46">
        <v>16.571000000000002</v>
      </c>
      <c r="Q81" s="46">
        <v>14.426</v>
      </c>
      <c r="R81" s="46">
        <v>12.547000000000001</v>
      </c>
      <c r="S81" s="46">
        <v>10.903</v>
      </c>
      <c r="T81" s="46">
        <v>9.4719999999999995</v>
      </c>
      <c r="U81" s="46">
        <v>8.2260000000000009</v>
      </c>
      <c r="V81" s="46">
        <v>7.1429999999999998</v>
      </c>
      <c r="W81" s="46">
        <v>6.1989999999999998</v>
      </c>
      <c r="X81" s="46">
        <v>5.391</v>
      </c>
      <c r="Y81" s="46">
        <v>4.694</v>
      </c>
      <c r="Z81" s="46">
        <v>4.0919999999999996</v>
      </c>
      <c r="AA81" s="46">
        <v>3.5739999999999998</v>
      </c>
      <c r="AB81" s="46">
        <v>3.1269999999999998</v>
      </c>
      <c r="AC81" s="46">
        <v>2.7429999999999999</v>
      </c>
      <c r="AD81" s="46">
        <v>2.411</v>
      </c>
      <c r="AE81" s="46">
        <v>2.1259999999999999</v>
      </c>
    </row>
    <row r="82" spans="1:31" x14ac:dyDescent="0.2">
      <c r="A82" s="44">
        <v>75</v>
      </c>
      <c r="B82" s="46">
        <v>114.729</v>
      </c>
      <c r="C82" s="46">
        <v>102.063</v>
      </c>
      <c r="D82" s="46">
        <v>90.561999999999998</v>
      </c>
      <c r="E82" s="46">
        <v>80.183999999999997</v>
      </c>
      <c r="F82" s="46">
        <v>70.834999999999994</v>
      </c>
      <c r="G82" s="46">
        <v>62.448</v>
      </c>
      <c r="H82" s="46">
        <v>54.945</v>
      </c>
      <c r="I82" s="46">
        <v>48.26</v>
      </c>
      <c r="J82" s="46">
        <v>42.317</v>
      </c>
      <c r="K82" s="46">
        <v>37.06</v>
      </c>
      <c r="L82" s="46">
        <v>32.409999999999997</v>
      </c>
      <c r="M82" s="46">
        <v>28.305</v>
      </c>
      <c r="N82" s="46">
        <v>24.690999999999999</v>
      </c>
      <c r="O82" s="46">
        <v>21.513000000000002</v>
      </c>
      <c r="P82" s="46">
        <v>18.725999999999999</v>
      </c>
      <c r="Q82" s="46">
        <v>16.289000000000001</v>
      </c>
      <c r="R82" s="46">
        <v>14.154</v>
      </c>
      <c r="S82" s="46">
        <v>12.285</v>
      </c>
      <c r="T82" s="46">
        <v>10.656000000000001</v>
      </c>
      <c r="U82" s="46">
        <v>9.2379999999999995</v>
      </c>
      <c r="V82" s="46">
        <v>8.0069999999999997</v>
      </c>
      <c r="W82" s="46">
        <v>6.9329999999999998</v>
      </c>
      <c r="X82" s="46">
        <v>6.016</v>
      </c>
      <c r="Y82" s="46">
        <v>5.2249999999999996</v>
      </c>
      <c r="Z82" s="46">
        <v>4.5449999999999999</v>
      </c>
      <c r="AA82" s="46">
        <v>3.9580000000000002</v>
      </c>
      <c r="AB82" s="46">
        <v>3.4540000000000002</v>
      </c>
      <c r="AC82" s="46">
        <v>3.0209999999999999</v>
      </c>
      <c r="AD82" s="46">
        <v>2.649</v>
      </c>
      <c r="AE82" s="46">
        <v>2.3290000000000002</v>
      </c>
    </row>
    <row r="83" spans="1:31" x14ac:dyDescent="0.2">
      <c r="A83" s="44">
        <v>76</v>
      </c>
      <c r="B83" s="46">
        <v>129.86199999999999</v>
      </c>
      <c r="C83" s="46">
        <v>115.581</v>
      </c>
      <c r="D83" s="46">
        <v>102.599</v>
      </c>
      <c r="E83" s="46">
        <v>90.875</v>
      </c>
      <c r="F83" s="46">
        <v>80.305000000000007</v>
      </c>
      <c r="G83" s="46">
        <v>70.816000000000003</v>
      </c>
      <c r="H83" s="46">
        <v>62.322000000000003</v>
      </c>
      <c r="I83" s="46">
        <v>54.749000000000002</v>
      </c>
      <c r="J83" s="46">
        <v>48.014000000000003</v>
      </c>
      <c r="K83" s="46">
        <v>42.052999999999997</v>
      </c>
      <c r="L83" s="46">
        <v>36.776000000000003</v>
      </c>
      <c r="M83" s="46">
        <v>32.115000000000002</v>
      </c>
      <c r="N83" s="46">
        <v>28.009</v>
      </c>
      <c r="O83" s="46">
        <v>24.396999999999998</v>
      </c>
      <c r="P83" s="46">
        <v>21.225999999999999</v>
      </c>
      <c r="Q83" s="46">
        <v>18.452000000000002</v>
      </c>
      <c r="R83" s="46">
        <v>16.02</v>
      </c>
      <c r="S83" s="46">
        <v>13.888999999999999</v>
      </c>
      <c r="T83" s="46">
        <v>12.032</v>
      </c>
      <c r="U83" s="46">
        <v>10.414999999999999</v>
      </c>
      <c r="V83" s="46">
        <v>9.0109999999999992</v>
      </c>
      <c r="W83" s="46">
        <v>7.7859999999999996</v>
      </c>
      <c r="X83" s="46">
        <v>6.742</v>
      </c>
      <c r="Y83" s="46">
        <v>5.8419999999999996</v>
      </c>
      <c r="Z83" s="46">
        <v>5.0679999999999996</v>
      </c>
      <c r="AA83" s="46">
        <v>4.4029999999999996</v>
      </c>
      <c r="AB83" s="46">
        <v>3.8319999999999999</v>
      </c>
      <c r="AC83" s="46">
        <v>3.343</v>
      </c>
      <c r="AD83" s="46">
        <v>2.923</v>
      </c>
      <c r="AE83" s="46">
        <v>2.5630000000000002</v>
      </c>
    </row>
    <row r="84" spans="1:31" x14ac:dyDescent="0.2">
      <c r="A84" s="44">
        <v>77</v>
      </c>
      <c r="B84" s="46">
        <v>147.35</v>
      </c>
      <c r="C84" s="46">
        <v>131.208</v>
      </c>
      <c r="D84" s="46">
        <v>116.51900000000001</v>
      </c>
      <c r="E84" s="46">
        <v>103.242</v>
      </c>
      <c r="F84" s="46">
        <v>91.263000000000005</v>
      </c>
      <c r="G84" s="46">
        <v>80.501000000000005</v>
      </c>
      <c r="H84" s="46">
        <v>70.861999999999995</v>
      </c>
      <c r="I84" s="46">
        <v>62.264000000000003</v>
      </c>
      <c r="J84" s="46">
        <v>54.613</v>
      </c>
      <c r="K84" s="46">
        <v>47.838999999999999</v>
      </c>
      <c r="L84" s="46">
        <v>41.838999999999999</v>
      </c>
      <c r="M84" s="46">
        <v>36.536000000000001</v>
      </c>
      <c r="N84" s="46">
        <v>31.861999999999998</v>
      </c>
      <c r="O84" s="46">
        <v>27.745999999999999</v>
      </c>
      <c r="P84" s="46">
        <v>24.132000000000001</v>
      </c>
      <c r="Q84" s="46">
        <v>20.968</v>
      </c>
      <c r="R84" s="46">
        <v>18.193000000000001</v>
      </c>
      <c r="S84" s="46">
        <v>15.757999999999999</v>
      </c>
      <c r="T84" s="46">
        <v>13.635</v>
      </c>
      <c r="U84" s="46">
        <v>11.786</v>
      </c>
      <c r="V84" s="46">
        <v>10.180999999999999</v>
      </c>
      <c r="W84" s="46">
        <v>8.7799999999999994</v>
      </c>
      <c r="X84" s="46">
        <v>7.5860000000000003</v>
      </c>
      <c r="Y84" s="46">
        <v>6.5590000000000002</v>
      </c>
      <c r="Z84" s="46">
        <v>5.6760000000000002</v>
      </c>
      <c r="AA84" s="46">
        <v>4.9189999999999996</v>
      </c>
      <c r="AB84" s="46">
        <v>4.2699999999999996</v>
      </c>
      <c r="AC84" s="46">
        <v>3.7149999999999999</v>
      </c>
      <c r="AD84" s="46">
        <v>3.24</v>
      </c>
      <c r="AE84" s="46">
        <v>2.8330000000000002</v>
      </c>
    </row>
    <row r="85" spans="1:31" x14ac:dyDescent="0.2">
      <c r="A85" s="44">
        <v>78</v>
      </c>
      <c r="B85" s="46">
        <v>167.59700000000001</v>
      </c>
      <c r="C85" s="46">
        <v>149.31</v>
      </c>
      <c r="D85" s="46">
        <v>132.649</v>
      </c>
      <c r="E85" s="46">
        <v>117.577</v>
      </c>
      <c r="F85" s="46">
        <v>103.967</v>
      </c>
      <c r="G85" s="46">
        <v>91.731999999999999</v>
      </c>
      <c r="H85" s="46">
        <v>80.766999999999996</v>
      </c>
      <c r="I85" s="46">
        <v>70.981999999999999</v>
      </c>
      <c r="J85" s="46">
        <v>62.27</v>
      </c>
      <c r="K85" s="46">
        <v>54.555</v>
      </c>
      <c r="L85" s="46">
        <v>47.719000000000001</v>
      </c>
      <c r="M85" s="46">
        <v>41.673999999999999</v>
      </c>
      <c r="N85" s="46">
        <v>36.341999999999999</v>
      </c>
      <c r="O85" s="46">
        <v>31.643999999999998</v>
      </c>
      <c r="P85" s="46">
        <v>27.515999999999998</v>
      </c>
      <c r="Q85" s="46">
        <v>23.9</v>
      </c>
      <c r="R85" s="46">
        <v>20.725000000000001</v>
      </c>
      <c r="S85" s="46">
        <v>17.937999999999999</v>
      </c>
      <c r="T85" s="46">
        <v>15.506</v>
      </c>
      <c r="U85" s="46">
        <v>13.385999999999999</v>
      </c>
      <c r="V85" s="46">
        <v>11.545999999999999</v>
      </c>
      <c r="W85" s="46">
        <v>9.9380000000000006</v>
      </c>
      <c r="X85" s="46">
        <v>8.57</v>
      </c>
      <c r="Y85" s="46">
        <v>7.3940000000000001</v>
      </c>
      <c r="Z85" s="46">
        <v>6.3840000000000003</v>
      </c>
      <c r="AA85" s="46">
        <v>5.5190000000000001</v>
      </c>
      <c r="AB85" s="46">
        <v>4.7789999999999999</v>
      </c>
      <c r="AC85" s="46">
        <v>4.1470000000000002</v>
      </c>
      <c r="AD85" s="46">
        <v>3.6070000000000002</v>
      </c>
      <c r="AE85" s="46">
        <v>3.1459999999999999</v>
      </c>
    </row>
    <row r="86" spans="1:31" x14ac:dyDescent="0.2">
      <c r="A86" s="44">
        <v>79</v>
      </c>
      <c r="B86" s="46">
        <v>191.07599999999999</v>
      </c>
      <c r="C86" s="46">
        <v>170.31100000000001</v>
      </c>
      <c r="D86" s="46">
        <v>151.369</v>
      </c>
      <c r="E86" s="46">
        <v>134.21899999999999</v>
      </c>
      <c r="F86" s="46">
        <v>118.71899999999999</v>
      </c>
      <c r="G86" s="46">
        <v>104.776</v>
      </c>
      <c r="H86" s="46">
        <v>92.272999999999996</v>
      </c>
      <c r="I86" s="46">
        <v>81.111000000000004</v>
      </c>
      <c r="J86" s="46">
        <v>71.168999999999997</v>
      </c>
      <c r="K86" s="46">
        <v>62.363</v>
      </c>
      <c r="L86" s="46">
        <v>54.557000000000002</v>
      </c>
      <c r="M86" s="46">
        <v>47.651000000000003</v>
      </c>
      <c r="N86" s="46">
        <v>41.557000000000002</v>
      </c>
      <c r="O86" s="46">
        <v>36.183999999999997</v>
      </c>
      <c r="P86" s="46">
        <v>31.46</v>
      </c>
      <c r="Q86" s="46">
        <v>27.32</v>
      </c>
      <c r="R86" s="46">
        <v>23.681999999999999</v>
      </c>
      <c r="S86" s="46">
        <v>20.484000000000002</v>
      </c>
      <c r="T86" s="46">
        <v>17.690999999999999</v>
      </c>
      <c r="U86" s="46">
        <v>15.256</v>
      </c>
      <c r="V86" s="46">
        <v>13.141</v>
      </c>
      <c r="W86" s="46">
        <v>11.291</v>
      </c>
      <c r="X86" s="46">
        <v>9.7189999999999994</v>
      </c>
      <c r="Y86" s="46">
        <v>8.3680000000000003</v>
      </c>
      <c r="Z86" s="46">
        <v>7.21</v>
      </c>
      <c r="AA86" s="46">
        <v>6.218</v>
      </c>
      <c r="AB86" s="46">
        <v>5.3710000000000004</v>
      </c>
      <c r="AC86" s="46">
        <v>4.649</v>
      </c>
      <c r="AD86" s="46">
        <v>4.0330000000000004</v>
      </c>
      <c r="AE86" s="46">
        <v>3.508</v>
      </c>
    </row>
    <row r="87" spans="1:31" x14ac:dyDescent="0.2">
      <c r="A87" s="44">
        <v>80</v>
      </c>
      <c r="B87" s="46">
        <v>218.32900000000001</v>
      </c>
      <c r="C87" s="46">
        <v>194.702</v>
      </c>
      <c r="D87" s="46">
        <v>173.119</v>
      </c>
      <c r="E87" s="46">
        <v>153.56100000000001</v>
      </c>
      <c r="F87" s="46">
        <v>135.86799999999999</v>
      </c>
      <c r="G87" s="46">
        <v>119.943</v>
      </c>
      <c r="H87" s="46">
        <v>105.652</v>
      </c>
      <c r="I87" s="46">
        <v>92.89</v>
      </c>
      <c r="J87" s="46">
        <v>81.519000000000005</v>
      </c>
      <c r="K87" s="46">
        <v>71.447999999999993</v>
      </c>
      <c r="L87" s="46">
        <v>62.515000000000001</v>
      </c>
      <c r="M87" s="46">
        <v>54.610999999999997</v>
      </c>
      <c r="N87" s="46">
        <v>47.633000000000003</v>
      </c>
      <c r="O87" s="46">
        <v>41.476999999999997</v>
      </c>
      <c r="P87" s="46">
        <v>36.061</v>
      </c>
      <c r="Q87" s="46">
        <v>31.312000000000001</v>
      </c>
      <c r="R87" s="46">
        <v>27.135000000000002</v>
      </c>
      <c r="S87" s="46">
        <v>23.459</v>
      </c>
      <c r="T87" s="46">
        <v>20.247</v>
      </c>
      <c r="U87" s="46">
        <v>17.443999999999999</v>
      </c>
      <c r="V87" s="46">
        <v>15.006</v>
      </c>
      <c r="W87" s="46">
        <v>12.872999999999999</v>
      </c>
      <c r="X87" s="46">
        <v>11.061999999999999</v>
      </c>
      <c r="Y87" s="46">
        <v>9.5060000000000002</v>
      </c>
      <c r="Z87" s="46">
        <v>8.173</v>
      </c>
      <c r="AA87" s="46">
        <v>7.0330000000000004</v>
      </c>
      <c r="AB87" s="46">
        <v>6.0609999999999999</v>
      </c>
      <c r="AC87" s="46">
        <v>5.234</v>
      </c>
      <c r="AD87" s="46">
        <v>4.5289999999999999</v>
      </c>
      <c r="AE87" s="46">
        <v>3.9289999999999998</v>
      </c>
    </row>
    <row r="88" spans="1:31" x14ac:dyDescent="0.2">
      <c r="A88" s="44">
        <v>81</v>
      </c>
      <c r="B88" s="46">
        <v>249.96899999999999</v>
      </c>
      <c r="C88" s="46">
        <v>223.035</v>
      </c>
      <c r="D88" s="46">
        <v>198.39599999999999</v>
      </c>
      <c r="E88" s="46">
        <v>176.048</v>
      </c>
      <c r="F88" s="46">
        <v>155.81100000000001</v>
      </c>
      <c r="G88" s="46">
        <v>137.583</v>
      </c>
      <c r="H88" s="46">
        <v>121.21599999999999</v>
      </c>
      <c r="I88" s="46">
        <v>106.59399999999999</v>
      </c>
      <c r="J88" s="46">
        <v>93.563000000000002</v>
      </c>
      <c r="K88" s="46">
        <v>82.019000000000005</v>
      </c>
      <c r="L88" s="46">
        <v>71.78</v>
      </c>
      <c r="M88" s="46">
        <v>62.715000000000003</v>
      </c>
      <c r="N88" s="46">
        <v>54.710999999999999</v>
      </c>
      <c r="O88" s="46">
        <v>47.646000000000001</v>
      </c>
      <c r="P88" s="46">
        <v>41.427</v>
      </c>
      <c r="Q88" s="46">
        <v>35.972000000000001</v>
      </c>
      <c r="R88" s="46">
        <v>31.17</v>
      </c>
      <c r="S88" s="46">
        <v>26.937000000000001</v>
      </c>
      <c r="T88" s="46">
        <v>23.234999999999999</v>
      </c>
      <c r="U88" s="46">
        <v>20.001999999999999</v>
      </c>
      <c r="V88" s="46">
        <v>17.187999999999999</v>
      </c>
      <c r="W88" s="46">
        <v>14.724</v>
      </c>
      <c r="X88" s="46">
        <v>12.632</v>
      </c>
      <c r="Y88" s="46">
        <v>10.836</v>
      </c>
      <c r="Z88" s="46">
        <v>9.2989999999999995</v>
      </c>
      <c r="AA88" s="46">
        <v>7.984</v>
      </c>
      <c r="AB88" s="46">
        <v>6.8659999999999997</v>
      </c>
      <c r="AC88" s="46">
        <v>5.9139999999999997</v>
      </c>
      <c r="AD88" s="46">
        <v>5.1050000000000004</v>
      </c>
      <c r="AE88" s="46">
        <v>4.4180000000000001</v>
      </c>
    </row>
    <row r="89" spans="1:31" x14ac:dyDescent="0.2">
      <c r="A89" s="44">
        <v>82</v>
      </c>
      <c r="B89" s="46">
        <v>286.73399999999998</v>
      </c>
      <c r="C89" s="46">
        <v>255.97800000000001</v>
      </c>
      <c r="D89" s="46">
        <v>227.80199999999999</v>
      </c>
      <c r="E89" s="46">
        <v>202.22</v>
      </c>
      <c r="F89" s="46">
        <v>179.03</v>
      </c>
      <c r="G89" s="46">
        <v>158.125</v>
      </c>
      <c r="H89" s="46">
        <v>139.34299999999999</v>
      </c>
      <c r="I89" s="46">
        <v>122.557</v>
      </c>
      <c r="J89" s="46">
        <v>107.592</v>
      </c>
      <c r="K89" s="46">
        <v>94.335999999999999</v>
      </c>
      <c r="L89" s="46">
        <v>82.575000000000003</v>
      </c>
      <c r="M89" s="46">
        <v>72.162000000000006</v>
      </c>
      <c r="N89" s="46">
        <v>62.963999999999999</v>
      </c>
      <c r="O89" s="46">
        <v>54.843000000000004</v>
      </c>
      <c r="P89" s="46">
        <v>47.691000000000003</v>
      </c>
      <c r="Q89" s="46">
        <v>41.415999999999997</v>
      </c>
      <c r="R89" s="46">
        <v>35.886000000000003</v>
      </c>
      <c r="S89" s="46">
        <v>31.006</v>
      </c>
      <c r="T89" s="46">
        <v>26.733000000000001</v>
      </c>
      <c r="U89" s="46">
        <v>22.998000000000001</v>
      </c>
      <c r="V89" s="46">
        <v>19.744</v>
      </c>
      <c r="W89" s="46">
        <v>16.89</v>
      </c>
      <c r="X89" s="46">
        <v>14.468999999999999</v>
      </c>
      <c r="Y89" s="46">
        <v>12.391999999999999</v>
      </c>
      <c r="Z89" s="46">
        <v>10.614000000000001</v>
      </c>
      <c r="AA89" s="46">
        <v>9.0950000000000006</v>
      </c>
      <c r="AB89" s="46">
        <v>7.8040000000000003</v>
      </c>
      <c r="AC89" s="46">
        <v>6.7080000000000002</v>
      </c>
      <c r="AD89" s="46">
        <v>5.7770000000000001</v>
      </c>
      <c r="AE89" s="46">
        <v>4.9870000000000001</v>
      </c>
    </row>
    <row r="90" spans="1:31" x14ac:dyDescent="0.2">
      <c r="A90" s="44">
        <v>83</v>
      </c>
      <c r="B90" s="46">
        <v>329.529</v>
      </c>
      <c r="C90" s="46">
        <v>294.35199999999998</v>
      </c>
      <c r="D90" s="46">
        <v>262.07400000000001</v>
      </c>
      <c r="E90" s="46">
        <v>232.738</v>
      </c>
      <c r="F90" s="46">
        <v>206.114</v>
      </c>
      <c r="G90" s="46">
        <v>182.09399999999999</v>
      </c>
      <c r="H90" s="46">
        <v>160.49600000000001</v>
      </c>
      <c r="I90" s="46">
        <v>141.18600000000001</v>
      </c>
      <c r="J90" s="46">
        <v>123.965</v>
      </c>
      <c r="K90" s="46">
        <v>108.71299999999999</v>
      </c>
      <c r="L90" s="46">
        <v>95.177999999999997</v>
      </c>
      <c r="M90" s="46">
        <v>83.191999999999993</v>
      </c>
      <c r="N90" s="46">
        <v>72.603999999999999</v>
      </c>
      <c r="O90" s="46">
        <v>63.252000000000002</v>
      </c>
      <c r="P90" s="46">
        <v>55.015000000000001</v>
      </c>
      <c r="Q90" s="46">
        <v>47.784999999999997</v>
      </c>
      <c r="R90" s="46">
        <v>41.408000000000001</v>
      </c>
      <c r="S90" s="46">
        <v>35.773000000000003</v>
      </c>
      <c r="T90" s="46">
        <v>30.834</v>
      </c>
      <c r="U90" s="46">
        <v>26.510999999999999</v>
      </c>
      <c r="V90" s="46">
        <v>22.742000000000001</v>
      </c>
      <c r="W90" s="46">
        <v>19.43</v>
      </c>
      <c r="X90" s="46">
        <v>16.623000000000001</v>
      </c>
      <c r="Y90" s="46">
        <v>14.215</v>
      </c>
      <c r="Z90" s="46">
        <v>12.154999999999999</v>
      </c>
      <c r="AA90" s="46">
        <v>10.396000000000001</v>
      </c>
      <c r="AB90" s="46">
        <v>8.9030000000000005</v>
      </c>
      <c r="AC90" s="46">
        <v>7.6360000000000001</v>
      </c>
      <c r="AD90" s="46">
        <v>6.5609999999999999</v>
      </c>
      <c r="AE90" s="46">
        <v>5.6509999999999998</v>
      </c>
    </row>
    <row r="91" spans="1:31" x14ac:dyDescent="0.2">
      <c r="A91" s="44">
        <v>84</v>
      </c>
      <c r="B91" s="46">
        <v>379.45499999999998</v>
      </c>
      <c r="C91" s="46">
        <v>339.15</v>
      </c>
      <c r="D91" s="46">
        <v>302.108</v>
      </c>
      <c r="E91" s="46">
        <v>268.40499999999997</v>
      </c>
      <c r="F91" s="46">
        <v>237.78200000000001</v>
      </c>
      <c r="G91" s="46">
        <v>210.12700000000001</v>
      </c>
      <c r="H91" s="46">
        <v>185.24199999999999</v>
      </c>
      <c r="I91" s="46">
        <v>162.982</v>
      </c>
      <c r="J91" s="46">
        <v>143.12200000000001</v>
      </c>
      <c r="K91" s="46">
        <v>125.535</v>
      </c>
      <c r="L91" s="46">
        <v>109.926</v>
      </c>
      <c r="M91" s="46">
        <v>96.102000000000004</v>
      </c>
      <c r="N91" s="46">
        <v>83.89</v>
      </c>
      <c r="O91" s="46">
        <v>73.100999999999999</v>
      </c>
      <c r="P91" s="46">
        <v>63.595999999999997</v>
      </c>
      <c r="Q91" s="46">
        <v>55.253</v>
      </c>
      <c r="R91" s="46">
        <v>47.887999999999998</v>
      </c>
      <c r="S91" s="46">
        <v>41.371000000000002</v>
      </c>
      <c r="T91" s="46">
        <v>35.652999999999999</v>
      </c>
      <c r="U91" s="46">
        <v>30.640999999999998</v>
      </c>
      <c r="V91" s="46">
        <v>26.268000000000001</v>
      </c>
      <c r="W91" s="46">
        <v>22.417000000000002</v>
      </c>
      <c r="X91" s="46">
        <v>19.155000000000001</v>
      </c>
      <c r="Y91" s="46">
        <v>16.356999999999999</v>
      </c>
      <c r="Z91" s="46">
        <v>13.964</v>
      </c>
      <c r="AA91" s="46">
        <v>11.922000000000001</v>
      </c>
      <c r="AB91" s="46">
        <v>10.19</v>
      </c>
      <c r="AC91" s="46">
        <v>8.7219999999999995</v>
      </c>
      <c r="AD91" s="46">
        <v>7.4790000000000001</v>
      </c>
      <c r="AE91" s="46">
        <v>6.4269999999999996</v>
      </c>
    </row>
    <row r="92" spans="1:31" x14ac:dyDescent="0.2">
      <c r="A92" s="44">
        <v>85</v>
      </c>
      <c r="B92" s="46">
        <v>437.75299999999999</v>
      </c>
      <c r="C92" s="46">
        <v>391.49799999999999</v>
      </c>
      <c r="D92" s="46">
        <v>348.91899999999998</v>
      </c>
      <c r="E92" s="46">
        <v>310.13400000000001</v>
      </c>
      <c r="F92" s="46">
        <v>274.84800000000001</v>
      </c>
      <c r="G92" s="46">
        <v>242.95099999999999</v>
      </c>
      <c r="H92" s="46">
        <v>214.22300000000001</v>
      </c>
      <c r="I92" s="46">
        <v>188.511</v>
      </c>
      <c r="J92" s="46">
        <v>165.56200000000001</v>
      </c>
      <c r="K92" s="46">
        <v>145.24199999999999</v>
      </c>
      <c r="L92" s="46">
        <v>127.20399999999999</v>
      </c>
      <c r="M92" s="46">
        <v>111.22799999999999</v>
      </c>
      <c r="N92" s="46">
        <v>97.114999999999995</v>
      </c>
      <c r="O92" s="46">
        <v>84.644999999999996</v>
      </c>
      <c r="P92" s="46">
        <v>73.659000000000006</v>
      </c>
      <c r="Q92" s="46">
        <v>64.016000000000005</v>
      </c>
      <c r="R92" s="46">
        <v>55.497</v>
      </c>
      <c r="S92" s="46">
        <v>47.948999999999998</v>
      </c>
      <c r="T92" s="46">
        <v>41.319000000000003</v>
      </c>
      <c r="U92" s="46">
        <v>35.5</v>
      </c>
      <c r="V92" s="46">
        <v>30.417000000000002</v>
      </c>
      <c r="W92" s="46">
        <v>25.93</v>
      </c>
      <c r="X92" s="46">
        <v>22.134</v>
      </c>
      <c r="Y92" s="46">
        <v>18.876000000000001</v>
      </c>
      <c r="Z92" s="46">
        <v>16.09</v>
      </c>
      <c r="AA92" s="46">
        <v>13.714</v>
      </c>
      <c r="AB92" s="46">
        <v>11.702</v>
      </c>
      <c r="AC92" s="46">
        <v>9.9969999999999999</v>
      </c>
      <c r="AD92" s="46">
        <v>8.5549999999999997</v>
      </c>
      <c r="AE92" s="46">
        <v>7.335</v>
      </c>
    </row>
  </sheetData>
  <sheetProtection algorithmName="SHA-512" hashValue="8soJuUsKc61fNpk0N/jJKEhTFBMSPFJmV1XKcT4x+qhNN/Qd/pwZ6D+Ak69iTNZeBDrv6ek75k4ta+rkO4livw==" saltValue="wo2PMoyZb7erp/hpCKNZxg==" spinCount="100000" sheet="1" objects="1" scenarios="1"/>
  <conditionalFormatting sqref="A6:A21">
    <cfRule type="expression" dxfId="119" priority="1" stopIfTrue="1">
      <formula>MOD(ROW(),2)=0</formula>
    </cfRule>
    <cfRule type="expression" dxfId="118" priority="2" stopIfTrue="1">
      <formula>MOD(ROW(),2)&lt;&gt;0</formula>
    </cfRule>
  </conditionalFormatting>
  <conditionalFormatting sqref="A26:A92">
    <cfRule type="expression" dxfId="117" priority="5" stopIfTrue="1">
      <formula>MOD(ROW(),2)=0</formula>
    </cfRule>
    <cfRule type="expression" dxfId="116" priority="6" stopIfTrue="1">
      <formula>MOD(ROW(),2)&lt;&gt;0</formula>
    </cfRule>
  </conditionalFormatting>
  <conditionalFormatting sqref="B6:M21">
    <cfRule type="expression" dxfId="115" priority="3" stopIfTrue="1">
      <formula>MOD(ROW(),2)=0</formula>
    </cfRule>
    <cfRule type="expression" dxfId="114" priority="4" stopIfTrue="1">
      <formula>MOD(ROW(),2)&lt;&gt;0</formula>
    </cfRule>
  </conditionalFormatting>
  <conditionalFormatting sqref="B26:AE92">
    <cfRule type="expression" dxfId="113" priority="7" stopIfTrue="1">
      <formula>MOD(ROW(),2)=0</formula>
    </cfRule>
    <cfRule type="expression" dxfId="112" priority="8" stopIfTrue="1">
      <formula>MOD(ROW(),2)&lt;&gt;0</formula>
    </cfRule>
  </conditionalFormatting>
  <pageMargins left="0.7" right="0.7" top="0.75" bottom="0.75" header="0.3" footer="0.3"/>
  <tableParts count="1">
    <tablePart r:id="rId1"/>
  </tableParts>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570DB-0E7E-43CD-AF75-362E6988B983}">
  <sheetPr codeName="Sheet109"/>
  <dimension ref="A1:AE92"/>
  <sheetViews>
    <sheetView showGridLines="0" workbookViewId="0">
      <selection activeCell="A6" sqref="A6"/>
    </sheetView>
  </sheetViews>
  <sheetFormatPr defaultRowHeight="12.75" x14ac:dyDescent="0.2"/>
  <cols>
    <col min="1" max="1" width="31.5703125" customWidth="1"/>
    <col min="2" max="2" width="22.5703125" customWidth="1"/>
    <col min="3" max="3" width="10.28515625" customWidth="1"/>
    <col min="4" max="4" width="10"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Allocation - x-802</v>
      </c>
    </row>
    <row r="6" spans="1:13" x14ac:dyDescent="0.2">
      <c r="A6" s="41" t="s">
        <v>540</v>
      </c>
      <c r="B6" s="49" t="s">
        <v>541</v>
      </c>
      <c r="C6" s="49"/>
      <c r="D6" s="49"/>
      <c r="E6" s="49"/>
      <c r="F6" s="49"/>
      <c r="G6" s="49"/>
      <c r="H6" s="49"/>
      <c r="I6" s="49"/>
      <c r="J6" s="49"/>
      <c r="K6" s="49"/>
      <c r="L6" s="49"/>
      <c r="M6" s="49"/>
    </row>
    <row r="7" spans="1:13" x14ac:dyDescent="0.2">
      <c r="A7" s="41" t="s">
        <v>542</v>
      </c>
      <c r="B7" s="49" t="s">
        <v>31</v>
      </c>
      <c r="C7" s="49"/>
      <c r="D7" s="49"/>
      <c r="E7" s="49"/>
      <c r="F7" s="49"/>
      <c r="G7" s="49"/>
      <c r="H7" s="49"/>
      <c r="I7" s="49"/>
      <c r="J7" s="49"/>
      <c r="K7" s="49"/>
      <c r="L7" s="49"/>
      <c r="M7" s="49"/>
    </row>
    <row r="8" spans="1:13" x14ac:dyDescent="0.2">
      <c r="A8" s="41" t="s">
        <v>112</v>
      </c>
      <c r="B8" s="49" t="s">
        <v>125</v>
      </c>
      <c r="C8" s="49"/>
      <c r="D8" s="49"/>
      <c r="E8" s="49"/>
      <c r="F8" s="49"/>
      <c r="G8" s="49"/>
      <c r="H8" s="49"/>
      <c r="I8" s="49"/>
      <c r="J8" s="49"/>
      <c r="K8" s="49"/>
      <c r="L8" s="49"/>
      <c r="M8" s="49"/>
    </row>
    <row r="9" spans="1:13" x14ac:dyDescent="0.2">
      <c r="A9" s="41" t="s">
        <v>113</v>
      </c>
      <c r="B9" s="49" t="s">
        <v>488</v>
      </c>
      <c r="C9" s="49"/>
      <c r="D9" s="49"/>
      <c r="E9" s="49"/>
      <c r="F9" s="49"/>
      <c r="G9" s="49"/>
      <c r="H9" s="49"/>
      <c r="I9" s="49"/>
      <c r="J9" s="49"/>
      <c r="K9" s="49"/>
      <c r="L9" s="49"/>
      <c r="M9" s="49"/>
    </row>
    <row r="10" spans="1:13" x14ac:dyDescent="0.2">
      <c r="A10" s="41" t="s">
        <v>6</v>
      </c>
      <c r="B10" s="49" t="s">
        <v>493</v>
      </c>
      <c r="C10" s="49"/>
      <c r="D10" s="49"/>
      <c r="E10" s="49"/>
      <c r="F10" s="49"/>
      <c r="G10" s="49"/>
      <c r="H10" s="49"/>
      <c r="I10" s="49"/>
      <c r="J10" s="49"/>
      <c r="K10" s="49"/>
      <c r="L10" s="49"/>
      <c r="M10" s="49"/>
    </row>
    <row r="11" spans="1:13" x14ac:dyDescent="0.2">
      <c r="A11" s="41" t="s">
        <v>114</v>
      </c>
      <c r="B11" s="49" t="s">
        <v>210</v>
      </c>
      <c r="C11" s="49"/>
      <c r="D11" s="49"/>
      <c r="E11" s="49"/>
      <c r="F11" s="49"/>
      <c r="G11" s="49"/>
      <c r="H11" s="49"/>
      <c r="I11" s="49"/>
      <c r="J11" s="49"/>
      <c r="K11" s="49"/>
      <c r="L11" s="49"/>
      <c r="M11" s="49"/>
    </row>
    <row r="12" spans="1:13" x14ac:dyDescent="0.2">
      <c r="A12" s="41" t="s">
        <v>115</v>
      </c>
      <c r="B12" s="49" t="s">
        <v>490</v>
      </c>
      <c r="C12" s="49"/>
      <c r="D12" s="49"/>
      <c r="E12" s="49"/>
      <c r="F12" s="49"/>
      <c r="G12" s="49"/>
      <c r="H12" s="49"/>
      <c r="I12" s="49"/>
      <c r="J12" s="49"/>
      <c r="K12" s="49"/>
      <c r="L12" s="49"/>
      <c r="M12" s="49"/>
    </row>
    <row r="13" spans="1:13" x14ac:dyDescent="0.2">
      <c r="A13" s="41" t="s">
        <v>543</v>
      </c>
      <c r="B13" s="49">
        <v>0</v>
      </c>
      <c r="C13" s="49"/>
      <c r="D13" s="49"/>
      <c r="E13" s="49"/>
      <c r="F13" s="49"/>
      <c r="G13" s="49"/>
      <c r="H13" s="49"/>
      <c r="I13" s="49"/>
      <c r="J13" s="49"/>
      <c r="K13" s="49"/>
      <c r="L13" s="49"/>
      <c r="M13" s="49"/>
    </row>
    <row r="14" spans="1:13" x14ac:dyDescent="0.2">
      <c r="A14" s="41" t="s">
        <v>117</v>
      </c>
      <c r="B14" s="49">
        <v>802</v>
      </c>
      <c r="C14" s="49"/>
      <c r="D14" s="49"/>
      <c r="E14" s="49"/>
      <c r="F14" s="49"/>
      <c r="G14" s="49"/>
      <c r="H14" s="49"/>
      <c r="I14" s="49"/>
      <c r="J14" s="49"/>
      <c r="K14" s="49"/>
      <c r="L14" s="49"/>
      <c r="M14" s="49"/>
    </row>
    <row r="15" spans="1:13" x14ac:dyDescent="0.2">
      <c r="A15" s="41" t="s">
        <v>544</v>
      </c>
      <c r="B15" s="49" t="s">
        <v>494</v>
      </c>
      <c r="C15" s="49"/>
      <c r="D15" s="49"/>
      <c r="E15" s="49"/>
      <c r="F15" s="49"/>
      <c r="G15" s="49"/>
      <c r="H15" s="49"/>
      <c r="I15" s="49"/>
      <c r="J15" s="49"/>
      <c r="K15" s="49"/>
      <c r="L15" s="49"/>
      <c r="M15" s="49"/>
    </row>
    <row r="16" spans="1:13" x14ac:dyDescent="0.2">
      <c r="A16" s="41" t="s">
        <v>119</v>
      </c>
      <c r="B16" s="49" t="s">
        <v>495</v>
      </c>
      <c r="C16" s="49"/>
      <c r="D16" s="49"/>
      <c r="E16" s="49"/>
      <c r="F16" s="49"/>
      <c r="G16" s="49"/>
      <c r="H16" s="49"/>
      <c r="I16" s="49"/>
      <c r="J16" s="49"/>
      <c r="K16" s="49"/>
      <c r="L16" s="49"/>
      <c r="M16" s="49"/>
    </row>
    <row r="17" spans="1:31" x14ac:dyDescent="0.2">
      <c r="A17" s="42" t="s">
        <v>545</v>
      </c>
      <c r="B17" s="49"/>
      <c r="C17" s="49"/>
      <c r="D17" s="49"/>
      <c r="E17" s="49"/>
      <c r="F17" s="49"/>
      <c r="G17" s="49"/>
      <c r="H17" s="49"/>
      <c r="I17" s="49"/>
      <c r="J17" s="49"/>
      <c r="K17" s="49"/>
      <c r="L17" s="49"/>
      <c r="M17" s="49"/>
    </row>
    <row r="18" spans="1:31" x14ac:dyDescent="0.2">
      <c r="A18" s="41" t="s">
        <v>121</v>
      </c>
      <c r="B18" s="50">
        <v>45184</v>
      </c>
      <c r="C18" s="50"/>
      <c r="D18" s="50"/>
      <c r="E18" s="50"/>
      <c r="F18" s="50"/>
      <c r="G18" s="50"/>
      <c r="H18" s="50"/>
      <c r="I18" s="50"/>
      <c r="J18" s="50"/>
      <c r="K18" s="50"/>
      <c r="L18" s="50"/>
      <c r="M18" s="50"/>
    </row>
    <row r="19" spans="1:31" x14ac:dyDescent="0.2">
      <c r="A19" s="41" t="s">
        <v>122</v>
      </c>
      <c r="B19" s="49"/>
      <c r="C19" s="49"/>
      <c r="D19" s="49"/>
      <c r="E19" s="49"/>
      <c r="F19" s="49"/>
      <c r="G19" s="49"/>
      <c r="H19" s="49"/>
      <c r="I19" s="49"/>
      <c r="J19" s="49"/>
      <c r="K19" s="49"/>
      <c r="L19" s="49"/>
      <c r="M19" s="49"/>
    </row>
    <row r="20" spans="1:31" x14ac:dyDescent="0.2">
      <c r="A20" s="41" t="s">
        <v>123</v>
      </c>
      <c r="B20" s="49" t="s">
        <v>132</v>
      </c>
      <c r="C20" s="49"/>
      <c r="D20" s="49"/>
      <c r="E20" s="49"/>
      <c r="F20" s="49"/>
      <c r="G20" s="49"/>
      <c r="H20" s="49"/>
      <c r="I20" s="49"/>
      <c r="J20" s="49"/>
      <c r="K20" s="49"/>
      <c r="L20" s="49"/>
      <c r="M20" s="49"/>
    </row>
    <row r="21" spans="1:31" x14ac:dyDescent="0.2">
      <c r="A21" s="41" t="s">
        <v>546</v>
      </c>
      <c r="B21" s="49" t="s">
        <v>46</v>
      </c>
      <c r="C21" s="49"/>
      <c r="D21" s="49"/>
      <c r="E21" s="49"/>
      <c r="F21" s="49"/>
      <c r="G21" s="49"/>
      <c r="H21" s="49"/>
      <c r="I21" s="49"/>
      <c r="J21" s="49"/>
      <c r="K21" s="49"/>
      <c r="L21" s="49"/>
      <c r="M21" s="49"/>
    </row>
    <row r="23" spans="1:31" x14ac:dyDescent="0.2">
      <c r="A23" s="23" t="str">
        <f>HYPERLINK("#'Factor List'!A1", "Back to Factor List")</f>
        <v>Back to Factor List</v>
      </c>
      <c r="B23" s="23" t="str">
        <f>HYPERLINK("#'Assumptions'!A1", "Assumptions")</f>
        <v>Assumptions</v>
      </c>
    </row>
    <row r="26" spans="1:31" s="55" customFormat="1" ht="25.5" x14ac:dyDescent="0.2">
      <c r="A26" s="56" t="s">
        <v>711</v>
      </c>
      <c r="B26" s="54">
        <v>50</v>
      </c>
      <c r="C26" s="54">
        <v>51</v>
      </c>
      <c r="D26" s="54">
        <v>52</v>
      </c>
      <c r="E26" s="54">
        <v>53</v>
      </c>
      <c r="F26" s="54">
        <v>54</v>
      </c>
      <c r="G26" s="54">
        <v>55</v>
      </c>
      <c r="H26" s="54">
        <v>56</v>
      </c>
      <c r="I26" s="54">
        <v>57</v>
      </c>
      <c r="J26" s="54">
        <v>58</v>
      </c>
      <c r="K26" s="54">
        <v>59</v>
      </c>
      <c r="L26" s="54">
        <v>60</v>
      </c>
      <c r="M26" s="54">
        <v>61</v>
      </c>
      <c r="N26" s="54">
        <v>62</v>
      </c>
      <c r="O26" s="54">
        <v>63</v>
      </c>
      <c r="P26" s="54">
        <v>64</v>
      </c>
      <c r="Q26" s="54">
        <v>65</v>
      </c>
      <c r="R26" s="54">
        <v>66</v>
      </c>
      <c r="S26" s="54">
        <v>67</v>
      </c>
      <c r="T26" s="54">
        <v>68</v>
      </c>
      <c r="U26" s="54">
        <v>69</v>
      </c>
      <c r="V26" s="54">
        <v>70</v>
      </c>
      <c r="W26" s="54">
        <v>71</v>
      </c>
      <c r="X26" s="54">
        <v>72</v>
      </c>
      <c r="Y26" s="54">
        <v>73</v>
      </c>
      <c r="Z26" s="54">
        <v>74</v>
      </c>
      <c r="AA26" s="54">
        <v>75</v>
      </c>
      <c r="AB26" s="54">
        <v>76</v>
      </c>
      <c r="AC26" s="54">
        <v>77</v>
      </c>
      <c r="AD26" s="54">
        <v>78</v>
      </c>
      <c r="AE26" s="54">
        <v>79</v>
      </c>
    </row>
    <row r="27" spans="1:31" x14ac:dyDescent="0.2">
      <c r="A27" s="44">
        <v>20</v>
      </c>
      <c r="B27" s="46">
        <v>2.1120000000000001</v>
      </c>
      <c r="C27" s="46">
        <v>1.9890000000000001</v>
      </c>
      <c r="D27" s="46">
        <v>1.873</v>
      </c>
      <c r="E27" s="46">
        <v>1.7649999999999999</v>
      </c>
      <c r="F27" s="46">
        <v>1.6619999999999999</v>
      </c>
      <c r="G27" s="46">
        <v>1.5660000000000001</v>
      </c>
      <c r="H27" s="46">
        <v>1.4750000000000001</v>
      </c>
      <c r="I27" s="46">
        <v>1.389</v>
      </c>
      <c r="J27" s="46">
        <v>1.3080000000000001</v>
      </c>
      <c r="K27" s="46">
        <v>1.232</v>
      </c>
      <c r="L27" s="46">
        <v>1.159</v>
      </c>
      <c r="M27" s="46">
        <v>1.091</v>
      </c>
      <c r="N27" s="46">
        <v>1.026</v>
      </c>
      <c r="O27" s="46">
        <v>0.96499999999999997</v>
      </c>
      <c r="P27" s="46">
        <v>0.90700000000000003</v>
      </c>
      <c r="Q27" s="46">
        <v>0.85199999999999998</v>
      </c>
      <c r="R27" s="46">
        <v>0.8</v>
      </c>
      <c r="S27" s="46">
        <v>0.751</v>
      </c>
      <c r="T27" s="46">
        <v>0.70399999999999996</v>
      </c>
      <c r="U27" s="46">
        <v>0.65900000000000003</v>
      </c>
      <c r="V27" s="46">
        <v>0.61699999999999999</v>
      </c>
      <c r="W27" s="46">
        <v>0.57699999999999996</v>
      </c>
      <c r="X27" s="46">
        <v>0.54</v>
      </c>
      <c r="Y27" s="46">
        <v>0.504</v>
      </c>
      <c r="Z27" s="46">
        <v>0.47099999999999997</v>
      </c>
      <c r="AA27" s="46">
        <v>0.439</v>
      </c>
      <c r="AB27" s="46">
        <v>0.40899999999999997</v>
      </c>
      <c r="AC27" s="46">
        <v>0.38200000000000001</v>
      </c>
      <c r="AD27" s="46">
        <v>0.35599999999999998</v>
      </c>
      <c r="AE27" s="46">
        <v>0.33100000000000002</v>
      </c>
    </row>
    <row r="28" spans="1:31" x14ac:dyDescent="0.2">
      <c r="A28" s="44">
        <v>21</v>
      </c>
      <c r="B28" s="46">
        <v>2.1669999999999998</v>
      </c>
      <c r="C28" s="46">
        <v>2.0390000000000001</v>
      </c>
      <c r="D28" s="46">
        <v>1.919</v>
      </c>
      <c r="E28" s="46">
        <v>1.806</v>
      </c>
      <c r="F28" s="46">
        <v>1.7</v>
      </c>
      <c r="G28" s="46">
        <v>1.601</v>
      </c>
      <c r="H28" s="46">
        <v>1.5069999999999999</v>
      </c>
      <c r="I28" s="46">
        <v>1.4179999999999999</v>
      </c>
      <c r="J28" s="46">
        <v>1.335</v>
      </c>
      <c r="K28" s="46">
        <v>1.256</v>
      </c>
      <c r="L28" s="46">
        <v>1.181</v>
      </c>
      <c r="M28" s="46">
        <v>1.111</v>
      </c>
      <c r="N28" s="46">
        <v>1.0449999999999999</v>
      </c>
      <c r="O28" s="46">
        <v>0.98199999999999998</v>
      </c>
      <c r="P28" s="46">
        <v>0.92200000000000004</v>
      </c>
      <c r="Q28" s="46">
        <v>0.86599999999999999</v>
      </c>
      <c r="R28" s="46">
        <v>0.81299999999999994</v>
      </c>
      <c r="S28" s="46">
        <v>0.76200000000000001</v>
      </c>
      <c r="T28" s="46">
        <v>0.71399999999999997</v>
      </c>
      <c r="U28" s="46">
        <v>0.66900000000000004</v>
      </c>
      <c r="V28" s="46">
        <v>0.626</v>
      </c>
      <c r="W28" s="46">
        <v>0.58499999999999996</v>
      </c>
      <c r="X28" s="46">
        <v>0.54700000000000004</v>
      </c>
      <c r="Y28" s="46">
        <v>0.51100000000000001</v>
      </c>
      <c r="Z28" s="46">
        <v>0.47699999999999998</v>
      </c>
      <c r="AA28" s="46">
        <v>0.44500000000000001</v>
      </c>
      <c r="AB28" s="46">
        <v>0.41499999999999998</v>
      </c>
      <c r="AC28" s="46">
        <v>0.38600000000000001</v>
      </c>
      <c r="AD28" s="46">
        <v>0.36</v>
      </c>
      <c r="AE28" s="46">
        <v>0.33500000000000002</v>
      </c>
    </row>
    <row r="29" spans="1:31" x14ac:dyDescent="0.2">
      <c r="A29" s="44">
        <v>22</v>
      </c>
      <c r="B29" s="46">
        <v>2.226</v>
      </c>
      <c r="C29" s="46">
        <v>2.0920000000000001</v>
      </c>
      <c r="D29" s="46">
        <v>1.968</v>
      </c>
      <c r="E29" s="46">
        <v>1.85</v>
      </c>
      <c r="F29" s="46">
        <v>1.7410000000000001</v>
      </c>
      <c r="G29" s="46">
        <v>1.637</v>
      </c>
      <c r="H29" s="46">
        <v>1.54</v>
      </c>
      <c r="I29" s="46">
        <v>1.4490000000000001</v>
      </c>
      <c r="J29" s="46">
        <v>1.3620000000000001</v>
      </c>
      <c r="K29" s="46">
        <v>1.2809999999999999</v>
      </c>
      <c r="L29" s="46">
        <v>1.2050000000000001</v>
      </c>
      <c r="M29" s="46">
        <v>1.1319999999999999</v>
      </c>
      <c r="N29" s="46">
        <v>1.0640000000000001</v>
      </c>
      <c r="O29" s="46">
        <v>0.999</v>
      </c>
      <c r="P29" s="46">
        <v>0.93799999999999994</v>
      </c>
      <c r="Q29" s="46">
        <v>0.88100000000000001</v>
      </c>
      <c r="R29" s="46">
        <v>0.82599999999999996</v>
      </c>
      <c r="S29" s="46">
        <v>0.77500000000000002</v>
      </c>
      <c r="T29" s="46">
        <v>0.72599999999999998</v>
      </c>
      <c r="U29" s="46">
        <v>0.67900000000000005</v>
      </c>
      <c r="V29" s="46">
        <v>0.63600000000000001</v>
      </c>
      <c r="W29" s="46">
        <v>0.59399999999999997</v>
      </c>
      <c r="X29" s="46">
        <v>0.55500000000000005</v>
      </c>
      <c r="Y29" s="46">
        <v>0.51800000000000002</v>
      </c>
      <c r="Z29" s="46">
        <v>0.48299999999999998</v>
      </c>
      <c r="AA29" s="46">
        <v>0.45100000000000001</v>
      </c>
      <c r="AB29" s="46">
        <v>0.42</v>
      </c>
      <c r="AC29" s="46">
        <v>0.39100000000000001</v>
      </c>
      <c r="AD29" s="46">
        <v>0.36399999999999999</v>
      </c>
      <c r="AE29" s="46">
        <v>0.33900000000000002</v>
      </c>
    </row>
    <row r="30" spans="1:31" x14ac:dyDescent="0.2">
      <c r="A30" s="44">
        <v>23</v>
      </c>
      <c r="B30" s="46">
        <v>2.2879999999999998</v>
      </c>
      <c r="C30" s="46">
        <v>2.149</v>
      </c>
      <c r="D30" s="46">
        <v>2.0190000000000001</v>
      </c>
      <c r="E30" s="46">
        <v>1.897</v>
      </c>
      <c r="F30" s="46">
        <v>1.7829999999999999</v>
      </c>
      <c r="G30" s="46">
        <v>1.6759999999999999</v>
      </c>
      <c r="H30" s="46">
        <v>1.575</v>
      </c>
      <c r="I30" s="46">
        <v>1.4810000000000001</v>
      </c>
      <c r="J30" s="46">
        <v>1.3919999999999999</v>
      </c>
      <c r="K30" s="46">
        <v>1.3080000000000001</v>
      </c>
      <c r="L30" s="46">
        <v>1.2290000000000001</v>
      </c>
      <c r="M30" s="46">
        <v>1.155</v>
      </c>
      <c r="N30" s="46">
        <v>1.0840000000000001</v>
      </c>
      <c r="O30" s="46">
        <v>1.018</v>
      </c>
      <c r="P30" s="46">
        <v>0.95499999999999996</v>
      </c>
      <c r="Q30" s="46">
        <v>0.89600000000000002</v>
      </c>
      <c r="R30" s="46">
        <v>0.84</v>
      </c>
      <c r="S30" s="46">
        <v>0.78800000000000003</v>
      </c>
      <c r="T30" s="46">
        <v>0.73699999999999999</v>
      </c>
      <c r="U30" s="46">
        <v>0.69</v>
      </c>
      <c r="V30" s="46">
        <v>0.64500000000000002</v>
      </c>
      <c r="W30" s="46">
        <v>0.60299999999999998</v>
      </c>
      <c r="X30" s="46">
        <v>0.56299999999999994</v>
      </c>
      <c r="Y30" s="46">
        <v>0.52600000000000002</v>
      </c>
      <c r="Z30" s="46">
        <v>0.49</v>
      </c>
      <c r="AA30" s="46">
        <v>0.45700000000000002</v>
      </c>
      <c r="AB30" s="46">
        <v>0.42599999999999999</v>
      </c>
      <c r="AC30" s="46">
        <v>0.39700000000000002</v>
      </c>
      <c r="AD30" s="46">
        <v>0.36899999999999999</v>
      </c>
      <c r="AE30" s="46">
        <v>0.34399999999999997</v>
      </c>
    </row>
    <row r="31" spans="1:31" x14ac:dyDescent="0.2">
      <c r="A31" s="44">
        <v>24</v>
      </c>
      <c r="B31" s="46">
        <v>2.355</v>
      </c>
      <c r="C31" s="46">
        <v>2.21</v>
      </c>
      <c r="D31" s="46">
        <v>2.0739999999999998</v>
      </c>
      <c r="E31" s="46">
        <v>1.9470000000000001</v>
      </c>
      <c r="F31" s="46">
        <v>1.8280000000000001</v>
      </c>
      <c r="G31" s="46">
        <v>1.7170000000000001</v>
      </c>
      <c r="H31" s="46">
        <v>1.613</v>
      </c>
      <c r="I31" s="46">
        <v>1.5149999999999999</v>
      </c>
      <c r="J31" s="46">
        <v>1.423</v>
      </c>
      <c r="K31" s="46">
        <v>1.3360000000000001</v>
      </c>
      <c r="L31" s="46">
        <v>1.2549999999999999</v>
      </c>
      <c r="M31" s="46">
        <v>1.1779999999999999</v>
      </c>
      <c r="N31" s="46">
        <v>1.1060000000000001</v>
      </c>
      <c r="O31" s="46">
        <v>1.038</v>
      </c>
      <c r="P31" s="46">
        <v>0.97299999999999998</v>
      </c>
      <c r="Q31" s="46">
        <v>0.91300000000000003</v>
      </c>
      <c r="R31" s="46">
        <v>0.85499999999999998</v>
      </c>
      <c r="S31" s="46">
        <v>0.80100000000000005</v>
      </c>
      <c r="T31" s="46">
        <v>0.75</v>
      </c>
      <c r="U31" s="46">
        <v>0.70099999999999996</v>
      </c>
      <c r="V31" s="46">
        <v>0.65600000000000003</v>
      </c>
      <c r="W31" s="46">
        <v>0.61199999999999999</v>
      </c>
      <c r="X31" s="46">
        <v>0.57199999999999995</v>
      </c>
      <c r="Y31" s="46">
        <v>0.53300000000000003</v>
      </c>
      <c r="Z31" s="46">
        <v>0.497</v>
      </c>
      <c r="AA31" s="46">
        <v>0.46300000000000002</v>
      </c>
      <c r="AB31" s="46">
        <v>0.432</v>
      </c>
      <c r="AC31" s="46">
        <v>0.40200000000000002</v>
      </c>
      <c r="AD31" s="46">
        <v>0.374</v>
      </c>
      <c r="AE31" s="46">
        <v>0.34799999999999998</v>
      </c>
    </row>
    <row r="32" spans="1:31" x14ac:dyDescent="0.2">
      <c r="A32" s="44">
        <v>25</v>
      </c>
      <c r="B32" s="46">
        <v>2.427</v>
      </c>
      <c r="C32" s="46">
        <v>2.2749999999999999</v>
      </c>
      <c r="D32" s="46">
        <v>2.133</v>
      </c>
      <c r="E32" s="46">
        <v>2</v>
      </c>
      <c r="F32" s="46">
        <v>1.877</v>
      </c>
      <c r="G32" s="46">
        <v>1.7609999999999999</v>
      </c>
      <c r="H32" s="46">
        <v>1.653</v>
      </c>
      <c r="I32" s="46">
        <v>1.5509999999999999</v>
      </c>
      <c r="J32" s="46">
        <v>1.456</v>
      </c>
      <c r="K32" s="46">
        <v>1.3660000000000001</v>
      </c>
      <c r="L32" s="46">
        <v>1.282</v>
      </c>
      <c r="M32" s="46">
        <v>1.2030000000000001</v>
      </c>
      <c r="N32" s="46">
        <v>1.1279999999999999</v>
      </c>
      <c r="O32" s="46">
        <v>1.0580000000000001</v>
      </c>
      <c r="P32" s="46">
        <v>0.99199999999999999</v>
      </c>
      <c r="Q32" s="46">
        <v>0.93</v>
      </c>
      <c r="R32" s="46">
        <v>0.871</v>
      </c>
      <c r="S32" s="46">
        <v>0.81499999999999995</v>
      </c>
      <c r="T32" s="46">
        <v>0.76300000000000001</v>
      </c>
      <c r="U32" s="46">
        <v>0.71299999999999997</v>
      </c>
      <c r="V32" s="46">
        <v>0.66600000000000004</v>
      </c>
      <c r="W32" s="46">
        <v>0.622</v>
      </c>
      <c r="X32" s="46">
        <v>0.58099999999999996</v>
      </c>
      <c r="Y32" s="46">
        <v>0.54100000000000004</v>
      </c>
      <c r="Z32" s="46">
        <v>0.505</v>
      </c>
      <c r="AA32" s="46">
        <v>0.47</v>
      </c>
      <c r="AB32" s="46">
        <v>0.438</v>
      </c>
      <c r="AC32" s="46">
        <v>0.40799999999999997</v>
      </c>
      <c r="AD32" s="46">
        <v>0.379</v>
      </c>
      <c r="AE32" s="46">
        <v>0.35299999999999998</v>
      </c>
    </row>
    <row r="33" spans="1:31" x14ac:dyDescent="0.2">
      <c r="A33" s="44">
        <v>26</v>
      </c>
      <c r="B33" s="46">
        <v>2.5030000000000001</v>
      </c>
      <c r="C33" s="46">
        <v>2.3439999999999999</v>
      </c>
      <c r="D33" s="46">
        <v>2.1949999999999998</v>
      </c>
      <c r="E33" s="46">
        <v>2.0569999999999999</v>
      </c>
      <c r="F33" s="46">
        <v>1.9279999999999999</v>
      </c>
      <c r="G33" s="46">
        <v>1.8080000000000001</v>
      </c>
      <c r="H33" s="46">
        <v>1.6950000000000001</v>
      </c>
      <c r="I33" s="46">
        <v>1.589</v>
      </c>
      <c r="J33" s="46">
        <v>1.4910000000000001</v>
      </c>
      <c r="K33" s="46">
        <v>1.3979999999999999</v>
      </c>
      <c r="L33" s="46">
        <v>1.3109999999999999</v>
      </c>
      <c r="M33" s="46">
        <v>1.2290000000000001</v>
      </c>
      <c r="N33" s="46">
        <v>1.1519999999999999</v>
      </c>
      <c r="O33" s="46">
        <v>1.08</v>
      </c>
      <c r="P33" s="46">
        <v>1.012</v>
      </c>
      <c r="Q33" s="46">
        <v>0.94799999999999995</v>
      </c>
      <c r="R33" s="46">
        <v>0.88700000000000001</v>
      </c>
      <c r="S33" s="46">
        <v>0.83</v>
      </c>
      <c r="T33" s="46">
        <v>0.77600000000000002</v>
      </c>
      <c r="U33" s="46">
        <v>0.72599999999999998</v>
      </c>
      <c r="V33" s="46">
        <v>0.67800000000000005</v>
      </c>
      <c r="W33" s="46">
        <v>0.63200000000000001</v>
      </c>
      <c r="X33" s="46">
        <v>0.59</v>
      </c>
      <c r="Y33" s="46">
        <v>0.55000000000000004</v>
      </c>
      <c r="Z33" s="46">
        <v>0.51300000000000001</v>
      </c>
      <c r="AA33" s="46">
        <v>0.47699999999999998</v>
      </c>
      <c r="AB33" s="46">
        <v>0.44400000000000001</v>
      </c>
      <c r="AC33" s="46">
        <v>0.41299999999999998</v>
      </c>
      <c r="AD33" s="46">
        <v>0.38500000000000001</v>
      </c>
      <c r="AE33" s="46">
        <v>0.35799999999999998</v>
      </c>
    </row>
    <row r="34" spans="1:31" x14ac:dyDescent="0.2">
      <c r="A34" s="44">
        <v>27</v>
      </c>
      <c r="B34" s="46">
        <v>2.5859999999999999</v>
      </c>
      <c r="C34" s="46">
        <v>2.4180000000000001</v>
      </c>
      <c r="D34" s="46">
        <v>2.2629999999999999</v>
      </c>
      <c r="E34" s="46">
        <v>2.1179999999999999</v>
      </c>
      <c r="F34" s="46">
        <v>1.9830000000000001</v>
      </c>
      <c r="G34" s="46">
        <v>1.857</v>
      </c>
      <c r="H34" s="46">
        <v>1.74</v>
      </c>
      <c r="I34" s="46">
        <v>1.63</v>
      </c>
      <c r="J34" s="46">
        <v>1.528</v>
      </c>
      <c r="K34" s="46">
        <v>1.4319999999999999</v>
      </c>
      <c r="L34" s="46">
        <v>1.341</v>
      </c>
      <c r="M34" s="46">
        <v>1.2569999999999999</v>
      </c>
      <c r="N34" s="46">
        <v>1.177</v>
      </c>
      <c r="O34" s="46">
        <v>1.103</v>
      </c>
      <c r="P34" s="46">
        <v>1.0329999999999999</v>
      </c>
      <c r="Q34" s="46">
        <v>0.96699999999999997</v>
      </c>
      <c r="R34" s="46">
        <v>0.90500000000000003</v>
      </c>
      <c r="S34" s="46">
        <v>0.84599999999999997</v>
      </c>
      <c r="T34" s="46">
        <v>0.79100000000000004</v>
      </c>
      <c r="U34" s="46">
        <v>0.73899999999999999</v>
      </c>
      <c r="V34" s="46">
        <v>0.69</v>
      </c>
      <c r="W34" s="46">
        <v>0.64300000000000002</v>
      </c>
      <c r="X34" s="46">
        <v>0.6</v>
      </c>
      <c r="Y34" s="46">
        <v>0.55900000000000005</v>
      </c>
      <c r="Z34" s="46">
        <v>0.52100000000000002</v>
      </c>
      <c r="AA34" s="46">
        <v>0.48499999999999999</v>
      </c>
      <c r="AB34" s="46">
        <v>0.45100000000000001</v>
      </c>
      <c r="AC34" s="46">
        <v>0.42</v>
      </c>
      <c r="AD34" s="46">
        <v>0.39</v>
      </c>
      <c r="AE34" s="46">
        <v>0.36299999999999999</v>
      </c>
    </row>
    <row r="35" spans="1:31" x14ac:dyDescent="0.2">
      <c r="A35" s="44">
        <v>28</v>
      </c>
      <c r="B35" s="46">
        <v>2.6739999999999999</v>
      </c>
      <c r="C35" s="46">
        <v>2.4980000000000002</v>
      </c>
      <c r="D35" s="46">
        <v>2.3340000000000001</v>
      </c>
      <c r="E35" s="46">
        <v>2.1829999999999998</v>
      </c>
      <c r="F35" s="46">
        <v>2.0419999999999998</v>
      </c>
      <c r="G35" s="46">
        <v>1.91</v>
      </c>
      <c r="H35" s="46">
        <v>1.788</v>
      </c>
      <c r="I35" s="46">
        <v>1.6739999999999999</v>
      </c>
      <c r="J35" s="46">
        <v>1.5669999999999999</v>
      </c>
      <c r="K35" s="46">
        <v>1.4670000000000001</v>
      </c>
      <c r="L35" s="46">
        <v>1.3740000000000001</v>
      </c>
      <c r="M35" s="46">
        <v>1.286</v>
      </c>
      <c r="N35" s="46">
        <v>1.204</v>
      </c>
      <c r="O35" s="46">
        <v>1.127</v>
      </c>
      <c r="P35" s="46">
        <v>1.0549999999999999</v>
      </c>
      <c r="Q35" s="46">
        <v>0.98699999999999999</v>
      </c>
      <c r="R35" s="46">
        <v>0.92300000000000004</v>
      </c>
      <c r="S35" s="46">
        <v>0.86299999999999999</v>
      </c>
      <c r="T35" s="46">
        <v>0.80600000000000005</v>
      </c>
      <c r="U35" s="46">
        <v>0.752</v>
      </c>
      <c r="V35" s="46">
        <v>0.70199999999999996</v>
      </c>
      <c r="W35" s="46">
        <v>0.65500000000000003</v>
      </c>
      <c r="X35" s="46">
        <v>0.61</v>
      </c>
      <c r="Y35" s="46">
        <v>0.56799999999999995</v>
      </c>
      <c r="Z35" s="46">
        <v>0.52900000000000003</v>
      </c>
      <c r="AA35" s="46">
        <v>0.49199999999999999</v>
      </c>
      <c r="AB35" s="46">
        <v>0.45800000000000002</v>
      </c>
      <c r="AC35" s="46">
        <v>0.42599999999999999</v>
      </c>
      <c r="AD35" s="46">
        <v>0.39600000000000002</v>
      </c>
      <c r="AE35" s="46">
        <v>0.36799999999999999</v>
      </c>
    </row>
    <row r="36" spans="1:31" x14ac:dyDescent="0.2">
      <c r="A36" s="44">
        <v>29</v>
      </c>
      <c r="B36" s="46">
        <v>2.77</v>
      </c>
      <c r="C36" s="46">
        <v>2.5840000000000001</v>
      </c>
      <c r="D36" s="46">
        <v>2.4119999999999999</v>
      </c>
      <c r="E36" s="46">
        <v>2.2519999999999998</v>
      </c>
      <c r="F36" s="46">
        <v>2.1040000000000001</v>
      </c>
      <c r="G36" s="46">
        <v>1.9670000000000001</v>
      </c>
      <c r="H36" s="46">
        <v>1.839</v>
      </c>
      <c r="I36" s="46">
        <v>1.72</v>
      </c>
      <c r="J36" s="46">
        <v>1.609</v>
      </c>
      <c r="K36" s="46">
        <v>1.5049999999999999</v>
      </c>
      <c r="L36" s="46">
        <v>1.4079999999999999</v>
      </c>
      <c r="M36" s="46">
        <v>1.3169999999999999</v>
      </c>
      <c r="N36" s="46">
        <v>1.232</v>
      </c>
      <c r="O36" s="46">
        <v>1.153</v>
      </c>
      <c r="P36" s="46">
        <v>1.0780000000000001</v>
      </c>
      <c r="Q36" s="46">
        <v>1.008</v>
      </c>
      <c r="R36" s="46">
        <v>0.94199999999999995</v>
      </c>
      <c r="S36" s="46">
        <v>0.88</v>
      </c>
      <c r="T36" s="46">
        <v>0.82199999999999995</v>
      </c>
      <c r="U36" s="46">
        <v>0.76700000000000002</v>
      </c>
      <c r="V36" s="46">
        <v>0.71499999999999997</v>
      </c>
      <c r="W36" s="46">
        <v>0.66600000000000004</v>
      </c>
      <c r="X36" s="46">
        <v>0.621</v>
      </c>
      <c r="Y36" s="46">
        <v>0.57799999999999996</v>
      </c>
      <c r="Z36" s="46">
        <v>0.53800000000000003</v>
      </c>
      <c r="AA36" s="46">
        <v>0.501</v>
      </c>
      <c r="AB36" s="46">
        <v>0.46500000000000002</v>
      </c>
      <c r="AC36" s="46">
        <v>0.433</v>
      </c>
      <c r="AD36" s="46">
        <v>0.40200000000000002</v>
      </c>
      <c r="AE36" s="46">
        <v>0.374</v>
      </c>
    </row>
    <row r="37" spans="1:31" x14ac:dyDescent="0.2">
      <c r="A37" s="44">
        <v>30</v>
      </c>
      <c r="B37" s="46">
        <v>2.8719999999999999</v>
      </c>
      <c r="C37" s="46">
        <v>2.6760000000000002</v>
      </c>
      <c r="D37" s="46">
        <v>2.4950000000000001</v>
      </c>
      <c r="E37" s="46">
        <v>2.327</v>
      </c>
      <c r="F37" s="46">
        <v>2.1720000000000002</v>
      </c>
      <c r="G37" s="46">
        <v>2.028</v>
      </c>
      <c r="H37" s="46">
        <v>1.8939999999999999</v>
      </c>
      <c r="I37" s="46">
        <v>1.7689999999999999</v>
      </c>
      <c r="J37" s="46">
        <v>1.6539999999999999</v>
      </c>
      <c r="K37" s="46">
        <v>1.546</v>
      </c>
      <c r="L37" s="46">
        <v>1.4450000000000001</v>
      </c>
      <c r="M37" s="46">
        <v>1.351</v>
      </c>
      <c r="N37" s="46">
        <v>1.262</v>
      </c>
      <c r="O37" s="46">
        <v>1.18</v>
      </c>
      <c r="P37" s="46">
        <v>1.103</v>
      </c>
      <c r="Q37" s="46">
        <v>1.03</v>
      </c>
      <c r="R37" s="46">
        <v>0.96199999999999997</v>
      </c>
      <c r="S37" s="46">
        <v>0.89800000000000002</v>
      </c>
      <c r="T37" s="46">
        <v>0.83799999999999997</v>
      </c>
      <c r="U37" s="46">
        <v>0.78200000000000003</v>
      </c>
      <c r="V37" s="46">
        <v>0.72899999999999998</v>
      </c>
      <c r="W37" s="46">
        <v>0.67900000000000005</v>
      </c>
      <c r="X37" s="46">
        <v>0.63200000000000001</v>
      </c>
      <c r="Y37" s="46">
        <v>0.58799999999999997</v>
      </c>
      <c r="Z37" s="46">
        <v>0.54700000000000004</v>
      </c>
      <c r="AA37" s="46">
        <v>0.50900000000000001</v>
      </c>
      <c r="AB37" s="46">
        <v>0.47299999999999998</v>
      </c>
      <c r="AC37" s="46">
        <v>0.44</v>
      </c>
      <c r="AD37" s="46">
        <v>0.40899999999999997</v>
      </c>
      <c r="AE37" s="46">
        <v>0.38</v>
      </c>
    </row>
    <row r="38" spans="1:31" x14ac:dyDescent="0.2">
      <c r="A38" s="44">
        <v>31</v>
      </c>
      <c r="B38" s="46">
        <v>2.984</v>
      </c>
      <c r="C38" s="46">
        <v>2.7759999999999998</v>
      </c>
      <c r="D38" s="46">
        <v>2.5840000000000001</v>
      </c>
      <c r="E38" s="46">
        <v>2.407</v>
      </c>
      <c r="F38" s="46">
        <v>2.2440000000000002</v>
      </c>
      <c r="G38" s="46">
        <v>2.093</v>
      </c>
      <c r="H38" s="46">
        <v>1.952</v>
      </c>
      <c r="I38" s="46">
        <v>1.8220000000000001</v>
      </c>
      <c r="J38" s="46">
        <v>1.7010000000000001</v>
      </c>
      <c r="K38" s="46">
        <v>1.589</v>
      </c>
      <c r="L38" s="46">
        <v>1.484</v>
      </c>
      <c r="M38" s="46">
        <v>1.3859999999999999</v>
      </c>
      <c r="N38" s="46">
        <v>1.294</v>
      </c>
      <c r="O38" s="46">
        <v>1.2090000000000001</v>
      </c>
      <c r="P38" s="46">
        <v>1.129</v>
      </c>
      <c r="Q38" s="46">
        <v>1.054</v>
      </c>
      <c r="R38" s="46">
        <v>0.98399999999999999</v>
      </c>
      <c r="S38" s="46">
        <v>0.91800000000000004</v>
      </c>
      <c r="T38" s="46">
        <v>0.85599999999999998</v>
      </c>
      <c r="U38" s="46">
        <v>0.79800000000000004</v>
      </c>
      <c r="V38" s="46">
        <v>0.74299999999999999</v>
      </c>
      <c r="W38" s="46">
        <v>0.69199999999999995</v>
      </c>
      <c r="X38" s="46">
        <v>0.64400000000000002</v>
      </c>
      <c r="Y38" s="46">
        <v>0.59899999999999998</v>
      </c>
      <c r="Z38" s="46">
        <v>0.55700000000000005</v>
      </c>
      <c r="AA38" s="46">
        <v>0.51800000000000002</v>
      </c>
      <c r="AB38" s="46">
        <v>0.48099999999999998</v>
      </c>
      <c r="AC38" s="46">
        <v>0.44700000000000001</v>
      </c>
      <c r="AD38" s="46">
        <v>0.41499999999999998</v>
      </c>
      <c r="AE38" s="46">
        <v>0.38600000000000001</v>
      </c>
    </row>
    <row r="39" spans="1:31" x14ac:dyDescent="0.2">
      <c r="A39" s="44">
        <v>32</v>
      </c>
      <c r="B39" s="46">
        <v>3.1040000000000001</v>
      </c>
      <c r="C39" s="46">
        <v>2.883</v>
      </c>
      <c r="D39" s="46">
        <v>2.681</v>
      </c>
      <c r="E39" s="46">
        <v>2.4940000000000002</v>
      </c>
      <c r="F39" s="46">
        <v>2.3220000000000001</v>
      </c>
      <c r="G39" s="46">
        <v>2.1619999999999999</v>
      </c>
      <c r="H39" s="46">
        <v>2.0150000000000001</v>
      </c>
      <c r="I39" s="46">
        <v>1.879</v>
      </c>
      <c r="J39" s="46">
        <v>1.752</v>
      </c>
      <c r="K39" s="46">
        <v>1.6339999999999999</v>
      </c>
      <c r="L39" s="46">
        <v>1.5249999999999999</v>
      </c>
      <c r="M39" s="46">
        <v>1.423</v>
      </c>
      <c r="N39" s="46">
        <v>1.3280000000000001</v>
      </c>
      <c r="O39" s="46">
        <v>1.2390000000000001</v>
      </c>
      <c r="P39" s="46">
        <v>1.157</v>
      </c>
      <c r="Q39" s="46">
        <v>1.079</v>
      </c>
      <c r="R39" s="46">
        <v>1.0069999999999999</v>
      </c>
      <c r="S39" s="46">
        <v>0.93799999999999994</v>
      </c>
      <c r="T39" s="46">
        <v>0.875</v>
      </c>
      <c r="U39" s="46">
        <v>0.81499999999999995</v>
      </c>
      <c r="V39" s="46">
        <v>0.75900000000000001</v>
      </c>
      <c r="W39" s="46">
        <v>0.70599999999999996</v>
      </c>
      <c r="X39" s="46">
        <v>0.65700000000000003</v>
      </c>
      <c r="Y39" s="46">
        <v>0.61099999999999999</v>
      </c>
      <c r="Z39" s="46">
        <v>0.56799999999999995</v>
      </c>
      <c r="AA39" s="46">
        <v>0.52700000000000002</v>
      </c>
      <c r="AB39" s="46">
        <v>0.49</v>
      </c>
      <c r="AC39" s="46">
        <v>0.45500000000000002</v>
      </c>
      <c r="AD39" s="46">
        <v>0.42199999999999999</v>
      </c>
      <c r="AE39" s="46">
        <v>0.39200000000000002</v>
      </c>
    </row>
    <row r="40" spans="1:31" x14ac:dyDescent="0.2">
      <c r="A40" s="44">
        <v>33</v>
      </c>
      <c r="B40" s="46">
        <v>3.2349999999999999</v>
      </c>
      <c r="C40" s="46">
        <v>3</v>
      </c>
      <c r="D40" s="46">
        <v>2.7850000000000001</v>
      </c>
      <c r="E40" s="46">
        <v>2.5870000000000002</v>
      </c>
      <c r="F40" s="46">
        <v>2.4049999999999998</v>
      </c>
      <c r="G40" s="46">
        <v>2.2370000000000001</v>
      </c>
      <c r="H40" s="46">
        <v>2.0830000000000002</v>
      </c>
      <c r="I40" s="46">
        <v>1.9390000000000001</v>
      </c>
      <c r="J40" s="46">
        <v>1.8069999999999999</v>
      </c>
      <c r="K40" s="46">
        <v>1.6839999999999999</v>
      </c>
      <c r="L40" s="46">
        <v>1.569</v>
      </c>
      <c r="M40" s="46">
        <v>1.4630000000000001</v>
      </c>
      <c r="N40" s="46">
        <v>1.3640000000000001</v>
      </c>
      <c r="O40" s="46">
        <v>1.272</v>
      </c>
      <c r="P40" s="46">
        <v>1.1859999999999999</v>
      </c>
      <c r="Q40" s="46">
        <v>1.1060000000000001</v>
      </c>
      <c r="R40" s="46">
        <v>1.0309999999999999</v>
      </c>
      <c r="S40" s="46">
        <v>0.96</v>
      </c>
      <c r="T40" s="46">
        <v>0.89400000000000002</v>
      </c>
      <c r="U40" s="46">
        <v>0.83299999999999996</v>
      </c>
      <c r="V40" s="46">
        <v>0.77500000000000002</v>
      </c>
      <c r="W40" s="46">
        <v>0.72099999999999997</v>
      </c>
      <c r="X40" s="46">
        <v>0.67</v>
      </c>
      <c r="Y40" s="46">
        <v>0.623</v>
      </c>
      <c r="Z40" s="46">
        <v>0.57899999999999996</v>
      </c>
      <c r="AA40" s="46">
        <v>0.53700000000000003</v>
      </c>
      <c r="AB40" s="46">
        <v>0.499</v>
      </c>
      <c r="AC40" s="46">
        <v>0.46300000000000002</v>
      </c>
      <c r="AD40" s="46">
        <v>0.43</v>
      </c>
      <c r="AE40" s="46">
        <v>0.39900000000000002</v>
      </c>
    </row>
    <row r="41" spans="1:31" x14ac:dyDescent="0.2">
      <c r="A41" s="44">
        <v>34</v>
      </c>
      <c r="B41" s="46">
        <v>3.3769999999999998</v>
      </c>
      <c r="C41" s="46">
        <v>3.1269999999999998</v>
      </c>
      <c r="D41" s="46">
        <v>2.8980000000000001</v>
      </c>
      <c r="E41" s="46">
        <v>2.6880000000000002</v>
      </c>
      <c r="F41" s="46">
        <v>2.4950000000000001</v>
      </c>
      <c r="G41" s="46">
        <v>2.3180000000000001</v>
      </c>
      <c r="H41" s="46">
        <v>2.1549999999999998</v>
      </c>
      <c r="I41" s="46">
        <v>2.004</v>
      </c>
      <c r="J41" s="46">
        <v>1.865</v>
      </c>
      <c r="K41" s="46">
        <v>1.736</v>
      </c>
      <c r="L41" s="46">
        <v>1.617</v>
      </c>
      <c r="M41" s="46">
        <v>1.506</v>
      </c>
      <c r="N41" s="46">
        <v>1.4019999999999999</v>
      </c>
      <c r="O41" s="46">
        <v>1.3069999999999999</v>
      </c>
      <c r="P41" s="46">
        <v>1.2170000000000001</v>
      </c>
      <c r="Q41" s="46">
        <v>1.1339999999999999</v>
      </c>
      <c r="R41" s="46">
        <v>1.056</v>
      </c>
      <c r="S41" s="46">
        <v>0.98299999999999998</v>
      </c>
      <c r="T41" s="46">
        <v>0.91500000000000004</v>
      </c>
      <c r="U41" s="46">
        <v>0.85099999999999998</v>
      </c>
      <c r="V41" s="46">
        <v>0.79200000000000004</v>
      </c>
      <c r="W41" s="46">
        <v>0.73599999999999999</v>
      </c>
      <c r="X41" s="46">
        <v>0.68400000000000005</v>
      </c>
      <c r="Y41" s="46">
        <v>0.63500000000000001</v>
      </c>
      <c r="Z41" s="46">
        <v>0.59</v>
      </c>
      <c r="AA41" s="46">
        <v>0.54800000000000004</v>
      </c>
      <c r="AB41" s="46">
        <v>0.50800000000000001</v>
      </c>
      <c r="AC41" s="46">
        <v>0.47099999999999997</v>
      </c>
      <c r="AD41" s="46">
        <v>0.437</v>
      </c>
      <c r="AE41" s="46">
        <v>0.40600000000000003</v>
      </c>
    </row>
    <row r="42" spans="1:31" x14ac:dyDescent="0.2">
      <c r="A42" s="44">
        <v>35</v>
      </c>
      <c r="B42" s="46">
        <v>3.5310000000000001</v>
      </c>
      <c r="C42" s="46">
        <v>3.2639999999999998</v>
      </c>
      <c r="D42" s="46">
        <v>3.02</v>
      </c>
      <c r="E42" s="46">
        <v>2.7970000000000002</v>
      </c>
      <c r="F42" s="46">
        <v>2.593</v>
      </c>
      <c r="G42" s="46">
        <v>2.4060000000000001</v>
      </c>
      <c r="H42" s="46">
        <v>2.2330000000000001</v>
      </c>
      <c r="I42" s="46">
        <v>2.0739999999999998</v>
      </c>
      <c r="J42" s="46">
        <v>1.9279999999999999</v>
      </c>
      <c r="K42" s="46">
        <v>1.792</v>
      </c>
      <c r="L42" s="46">
        <v>1.667</v>
      </c>
      <c r="M42" s="46">
        <v>1.5509999999999999</v>
      </c>
      <c r="N42" s="46">
        <v>1.4430000000000001</v>
      </c>
      <c r="O42" s="46">
        <v>1.343</v>
      </c>
      <c r="P42" s="46">
        <v>1.25</v>
      </c>
      <c r="Q42" s="46">
        <v>1.1639999999999999</v>
      </c>
      <c r="R42" s="46">
        <v>1.083</v>
      </c>
      <c r="S42" s="46">
        <v>1.008</v>
      </c>
      <c r="T42" s="46">
        <v>0.93700000000000006</v>
      </c>
      <c r="U42" s="46">
        <v>0.871</v>
      </c>
      <c r="V42" s="46">
        <v>0.81</v>
      </c>
      <c r="W42" s="46">
        <v>0.752</v>
      </c>
      <c r="X42" s="46">
        <v>0.69899999999999995</v>
      </c>
      <c r="Y42" s="46">
        <v>0.64900000000000002</v>
      </c>
      <c r="Z42" s="46">
        <v>0.60199999999999998</v>
      </c>
      <c r="AA42" s="46">
        <v>0.55800000000000005</v>
      </c>
      <c r="AB42" s="46">
        <v>0.51800000000000002</v>
      </c>
      <c r="AC42" s="46">
        <v>0.48</v>
      </c>
      <c r="AD42" s="46">
        <v>0.44600000000000001</v>
      </c>
      <c r="AE42" s="46">
        <v>0.41299999999999998</v>
      </c>
    </row>
    <row r="43" spans="1:31" x14ac:dyDescent="0.2">
      <c r="A43" s="44">
        <v>36</v>
      </c>
      <c r="B43" s="46">
        <v>3.7</v>
      </c>
      <c r="C43" s="46">
        <v>3.4140000000000001</v>
      </c>
      <c r="D43" s="46">
        <v>3.1539999999999999</v>
      </c>
      <c r="E43" s="46">
        <v>2.9159999999999999</v>
      </c>
      <c r="F43" s="46">
        <v>2.6989999999999998</v>
      </c>
      <c r="G43" s="46">
        <v>2.5</v>
      </c>
      <c r="H43" s="46">
        <v>2.3170000000000002</v>
      </c>
      <c r="I43" s="46">
        <v>2.15</v>
      </c>
      <c r="J43" s="46">
        <v>1.9950000000000001</v>
      </c>
      <c r="K43" s="46">
        <v>1.853</v>
      </c>
      <c r="L43" s="46">
        <v>1.7210000000000001</v>
      </c>
      <c r="M43" s="46">
        <v>1.6</v>
      </c>
      <c r="N43" s="46">
        <v>1.4870000000000001</v>
      </c>
      <c r="O43" s="46">
        <v>1.383</v>
      </c>
      <c r="P43" s="46">
        <v>1.286</v>
      </c>
      <c r="Q43" s="46">
        <v>1.196</v>
      </c>
      <c r="R43" s="46">
        <v>1.1120000000000001</v>
      </c>
      <c r="S43" s="46">
        <v>1.034</v>
      </c>
      <c r="T43" s="46">
        <v>0.96099999999999997</v>
      </c>
      <c r="U43" s="46">
        <v>0.89300000000000002</v>
      </c>
      <c r="V43" s="46">
        <v>0.82899999999999996</v>
      </c>
      <c r="W43" s="46">
        <v>0.76900000000000002</v>
      </c>
      <c r="X43" s="46">
        <v>0.71399999999999997</v>
      </c>
      <c r="Y43" s="46">
        <v>0.66300000000000003</v>
      </c>
      <c r="Z43" s="46">
        <v>0.61499999999999999</v>
      </c>
      <c r="AA43" s="46">
        <v>0.56999999999999995</v>
      </c>
      <c r="AB43" s="46">
        <v>0.52800000000000002</v>
      </c>
      <c r="AC43" s="46">
        <v>0.49</v>
      </c>
      <c r="AD43" s="46">
        <v>0.45400000000000001</v>
      </c>
      <c r="AE43" s="46">
        <v>0.42099999999999999</v>
      </c>
    </row>
    <row r="44" spans="1:31" x14ac:dyDescent="0.2">
      <c r="A44" s="44">
        <v>37</v>
      </c>
      <c r="B44" s="46">
        <v>3.8839999999999999</v>
      </c>
      <c r="C44" s="46">
        <v>3.5779999999999998</v>
      </c>
      <c r="D44" s="46">
        <v>3.2989999999999999</v>
      </c>
      <c r="E44" s="46">
        <v>3.0449999999999999</v>
      </c>
      <c r="F44" s="46">
        <v>2.8140000000000001</v>
      </c>
      <c r="G44" s="46">
        <v>2.6019999999999999</v>
      </c>
      <c r="H44" s="46">
        <v>2.4089999999999998</v>
      </c>
      <c r="I44" s="46">
        <v>2.2309999999999999</v>
      </c>
      <c r="J44" s="46">
        <v>2.0680000000000001</v>
      </c>
      <c r="K44" s="46">
        <v>1.9179999999999999</v>
      </c>
      <c r="L44" s="46">
        <v>1.78</v>
      </c>
      <c r="M44" s="46">
        <v>1.6519999999999999</v>
      </c>
      <c r="N44" s="46">
        <v>1.534</v>
      </c>
      <c r="O44" s="46">
        <v>1.425</v>
      </c>
      <c r="P44" s="46">
        <v>1.3240000000000001</v>
      </c>
      <c r="Q44" s="46">
        <v>1.23</v>
      </c>
      <c r="R44" s="46">
        <v>1.143</v>
      </c>
      <c r="S44" s="46">
        <v>1.0609999999999999</v>
      </c>
      <c r="T44" s="46">
        <v>0.98599999999999999</v>
      </c>
      <c r="U44" s="46">
        <v>0.91500000000000004</v>
      </c>
      <c r="V44" s="46">
        <v>0.84899999999999998</v>
      </c>
      <c r="W44" s="46">
        <v>0.78800000000000003</v>
      </c>
      <c r="X44" s="46">
        <v>0.73099999999999998</v>
      </c>
      <c r="Y44" s="46">
        <v>0.67700000000000005</v>
      </c>
      <c r="Z44" s="46">
        <v>0.628</v>
      </c>
      <c r="AA44" s="46">
        <v>0.58199999999999996</v>
      </c>
      <c r="AB44" s="46">
        <v>0.53900000000000003</v>
      </c>
      <c r="AC44" s="46">
        <v>0.5</v>
      </c>
      <c r="AD44" s="46">
        <v>0.46300000000000002</v>
      </c>
      <c r="AE44" s="46">
        <v>0.42899999999999999</v>
      </c>
    </row>
    <row r="45" spans="1:31" x14ac:dyDescent="0.2">
      <c r="A45" s="44">
        <v>38</v>
      </c>
      <c r="B45" s="46">
        <v>4.0860000000000003</v>
      </c>
      <c r="C45" s="46">
        <v>3.7570000000000001</v>
      </c>
      <c r="D45" s="46">
        <v>3.4569999999999999</v>
      </c>
      <c r="E45" s="46">
        <v>3.1859999999999999</v>
      </c>
      <c r="F45" s="46">
        <v>2.9390000000000001</v>
      </c>
      <c r="G45" s="46">
        <v>2.7130000000000001</v>
      </c>
      <c r="H45" s="46">
        <v>2.508</v>
      </c>
      <c r="I45" s="46">
        <v>2.319</v>
      </c>
      <c r="J45" s="46">
        <v>2.1469999999999998</v>
      </c>
      <c r="K45" s="46">
        <v>1.988</v>
      </c>
      <c r="L45" s="46">
        <v>1.843</v>
      </c>
      <c r="M45" s="46">
        <v>1.708</v>
      </c>
      <c r="N45" s="46">
        <v>1.585</v>
      </c>
      <c r="O45" s="46">
        <v>1.47</v>
      </c>
      <c r="P45" s="46">
        <v>1.3640000000000001</v>
      </c>
      <c r="Q45" s="46">
        <v>1.266</v>
      </c>
      <c r="R45" s="46">
        <v>1.175</v>
      </c>
      <c r="S45" s="46">
        <v>1.091</v>
      </c>
      <c r="T45" s="46">
        <v>1.012</v>
      </c>
      <c r="U45" s="46">
        <v>0.93899999999999995</v>
      </c>
      <c r="V45" s="46">
        <v>0.871</v>
      </c>
      <c r="W45" s="46">
        <v>0.80700000000000005</v>
      </c>
      <c r="X45" s="46">
        <v>0.748</v>
      </c>
      <c r="Y45" s="46">
        <v>0.69299999999999995</v>
      </c>
      <c r="Z45" s="46">
        <v>0.64200000000000002</v>
      </c>
      <c r="AA45" s="46">
        <v>0.59499999999999997</v>
      </c>
      <c r="AB45" s="46">
        <v>0.55100000000000005</v>
      </c>
      <c r="AC45" s="46">
        <v>0.51</v>
      </c>
      <c r="AD45" s="46">
        <v>0.47199999999999998</v>
      </c>
      <c r="AE45" s="46">
        <v>0.438</v>
      </c>
    </row>
    <row r="46" spans="1:31" x14ac:dyDescent="0.2">
      <c r="A46" s="44">
        <v>39</v>
      </c>
      <c r="B46" s="46">
        <v>4.3079999999999998</v>
      </c>
      <c r="C46" s="46">
        <v>3.9529999999999998</v>
      </c>
      <c r="D46" s="46">
        <v>3.6309999999999998</v>
      </c>
      <c r="E46" s="46">
        <v>3.339</v>
      </c>
      <c r="F46" s="46">
        <v>3.0750000000000002</v>
      </c>
      <c r="G46" s="46">
        <v>2.8340000000000001</v>
      </c>
      <c r="H46" s="46">
        <v>2.6150000000000002</v>
      </c>
      <c r="I46" s="46">
        <v>2.415</v>
      </c>
      <c r="J46" s="46">
        <v>2.2320000000000002</v>
      </c>
      <c r="K46" s="46">
        <v>2.0640000000000001</v>
      </c>
      <c r="L46" s="46">
        <v>1.91</v>
      </c>
      <c r="M46" s="46">
        <v>1.7689999999999999</v>
      </c>
      <c r="N46" s="46">
        <v>1.639</v>
      </c>
      <c r="O46" s="46">
        <v>1.5189999999999999</v>
      </c>
      <c r="P46" s="46">
        <v>1.4079999999999999</v>
      </c>
      <c r="Q46" s="46">
        <v>1.3049999999999999</v>
      </c>
      <c r="R46" s="46">
        <v>1.21</v>
      </c>
      <c r="S46" s="46">
        <v>1.1220000000000001</v>
      </c>
      <c r="T46" s="46">
        <v>1.04</v>
      </c>
      <c r="U46" s="46">
        <v>0.96399999999999997</v>
      </c>
      <c r="V46" s="46">
        <v>0.89300000000000002</v>
      </c>
      <c r="W46" s="46">
        <v>0.82699999999999996</v>
      </c>
      <c r="X46" s="46">
        <v>0.76600000000000001</v>
      </c>
      <c r="Y46" s="46">
        <v>0.71</v>
      </c>
      <c r="Z46" s="46">
        <v>0.65700000000000003</v>
      </c>
      <c r="AA46" s="46">
        <v>0.60799999999999998</v>
      </c>
      <c r="AB46" s="46">
        <v>0.56299999999999994</v>
      </c>
      <c r="AC46" s="46">
        <v>0.52100000000000002</v>
      </c>
      <c r="AD46" s="46">
        <v>0.48199999999999998</v>
      </c>
      <c r="AE46" s="46">
        <v>0.44700000000000001</v>
      </c>
    </row>
    <row r="47" spans="1:31" x14ac:dyDescent="0.2">
      <c r="A47" s="44">
        <v>40</v>
      </c>
      <c r="B47" s="46">
        <v>4.5519999999999996</v>
      </c>
      <c r="C47" s="46">
        <v>4.1680000000000001</v>
      </c>
      <c r="D47" s="46">
        <v>3.8210000000000002</v>
      </c>
      <c r="E47" s="46">
        <v>3.508</v>
      </c>
      <c r="F47" s="46">
        <v>3.2240000000000002</v>
      </c>
      <c r="G47" s="46">
        <v>2.9660000000000002</v>
      </c>
      <c r="H47" s="46">
        <v>2.7320000000000002</v>
      </c>
      <c r="I47" s="46">
        <v>2.5190000000000001</v>
      </c>
      <c r="J47" s="46">
        <v>2.3239999999999998</v>
      </c>
      <c r="K47" s="46">
        <v>2.1459999999999999</v>
      </c>
      <c r="L47" s="46">
        <v>1.9830000000000001</v>
      </c>
      <c r="M47" s="46">
        <v>1.8340000000000001</v>
      </c>
      <c r="N47" s="46">
        <v>1.6970000000000001</v>
      </c>
      <c r="O47" s="46">
        <v>1.571</v>
      </c>
      <c r="P47" s="46">
        <v>1.454</v>
      </c>
      <c r="Q47" s="46">
        <v>1.347</v>
      </c>
      <c r="R47" s="46">
        <v>1.248</v>
      </c>
      <c r="S47" s="46">
        <v>1.1559999999999999</v>
      </c>
      <c r="T47" s="46">
        <v>1.07</v>
      </c>
      <c r="U47" s="46">
        <v>0.99099999999999999</v>
      </c>
      <c r="V47" s="46">
        <v>0.91800000000000004</v>
      </c>
      <c r="W47" s="46">
        <v>0.84899999999999998</v>
      </c>
      <c r="X47" s="46">
        <v>0.78600000000000003</v>
      </c>
      <c r="Y47" s="46">
        <v>0.72699999999999998</v>
      </c>
      <c r="Z47" s="46">
        <v>0.67300000000000004</v>
      </c>
      <c r="AA47" s="46">
        <v>0.623</v>
      </c>
      <c r="AB47" s="46">
        <v>0.57599999999999996</v>
      </c>
      <c r="AC47" s="46">
        <v>0.53300000000000003</v>
      </c>
      <c r="AD47" s="46">
        <v>0.49299999999999999</v>
      </c>
      <c r="AE47" s="46">
        <v>0.45600000000000002</v>
      </c>
    </row>
    <row r="48" spans="1:31" x14ac:dyDescent="0.2">
      <c r="A48" s="44">
        <v>41</v>
      </c>
      <c r="B48" s="46">
        <v>4.8209999999999997</v>
      </c>
      <c r="C48" s="46">
        <v>4.4050000000000002</v>
      </c>
      <c r="D48" s="46">
        <v>4.03</v>
      </c>
      <c r="E48" s="46">
        <v>3.6920000000000002</v>
      </c>
      <c r="F48" s="46">
        <v>3.3860000000000001</v>
      </c>
      <c r="G48" s="46">
        <v>3.11</v>
      </c>
      <c r="H48" s="46">
        <v>2.859</v>
      </c>
      <c r="I48" s="46">
        <v>2.6309999999999998</v>
      </c>
      <c r="J48" s="46">
        <v>2.4239999999999999</v>
      </c>
      <c r="K48" s="46">
        <v>2.2349999999999999</v>
      </c>
      <c r="L48" s="46">
        <v>2.0630000000000002</v>
      </c>
      <c r="M48" s="46">
        <v>1.905</v>
      </c>
      <c r="N48" s="46">
        <v>1.76</v>
      </c>
      <c r="O48" s="46">
        <v>1.627</v>
      </c>
      <c r="P48" s="46">
        <v>1.504</v>
      </c>
      <c r="Q48" s="46">
        <v>1.3919999999999999</v>
      </c>
      <c r="R48" s="46">
        <v>1.288</v>
      </c>
      <c r="S48" s="46">
        <v>1.1910000000000001</v>
      </c>
      <c r="T48" s="46">
        <v>1.1020000000000001</v>
      </c>
      <c r="U48" s="46">
        <v>1.02</v>
      </c>
      <c r="V48" s="46">
        <v>0.94299999999999995</v>
      </c>
      <c r="W48" s="46">
        <v>0.872</v>
      </c>
      <c r="X48" s="46">
        <v>0.80700000000000005</v>
      </c>
      <c r="Y48" s="46">
        <v>0.746</v>
      </c>
      <c r="Z48" s="46">
        <v>0.69</v>
      </c>
      <c r="AA48" s="46">
        <v>0.63800000000000001</v>
      </c>
      <c r="AB48" s="46">
        <v>0.59</v>
      </c>
      <c r="AC48" s="46">
        <v>0.54500000000000004</v>
      </c>
      <c r="AD48" s="46">
        <v>0.504</v>
      </c>
      <c r="AE48" s="46">
        <v>0.46600000000000003</v>
      </c>
    </row>
    <row r="49" spans="1:31" x14ac:dyDescent="0.2">
      <c r="A49" s="44">
        <v>42</v>
      </c>
      <c r="B49" s="46">
        <v>5.117</v>
      </c>
      <c r="C49" s="46">
        <v>4.665</v>
      </c>
      <c r="D49" s="46">
        <v>4.2590000000000003</v>
      </c>
      <c r="E49" s="46">
        <v>3.8940000000000001</v>
      </c>
      <c r="F49" s="46">
        <v>3.5649999999999999</v>
      </c>
      <c r="G49" s="46">
        <v>3.2669999999999999</v>
      </c>
      <c r="H49" s="46">
        <v>2.9980000000000002</v>
      </c>
      <c r="I49" s="46">
        <v>2.7549999999999999</v>
      </c>
      <c r="J49" s="46">
        <v>2.5329999999999999</v>
      </c>
      <c r="K49" s="46">
        <v>2.3319999999999999</v>
      </c>
      <c r="L49" s="46">
        <v>2.1480000000000001</v>
      </c>
      <c r="M49" s="46">
        <v>1.9810000000000001</v>
      </c>
      <c r="N49" s="46">
        <v>1.8280000000000001</v>
      </c>
      <c r="O49" s="46">
        <v>1.6870000000000001</v>
      </c>
      <c r="P49" s="46">
        <v>1.5580000000000001</v>
      </c>
      <c r="Q49" s="46">
        <v>1.44</v>
      </c>
      <c r="R49" s="46">
        <v>1.331</v>
      </c>
      <c r="S49" s="46">
        <v>1.23</v>
      </c>
      <c r="T49" s="46">
        <v>1.137</v>
      </c>
      <c r="U49" s="46">
        <v>1.0509999999999999</v>
      </c>
      <c r="V49" s="46">
        <v>0.97099999999999997</v>
      </c>
      <c r="W49" s="46">
        <v>0.89700000000000002</v>
      </c>
      <c r="X49" s="46">
        <v>0.82899999999999996</v>
      </c>
      <c r="Y49" s="46">
        <v>0.76600000000000001</v>
      </c>
      <c r="Z49" s="46">
        <v>0.70799999999999996</v>
      </c>
      <c r="AA49" s="46">
        <v>0.65400000000000003</v>
      </c>
      <c r="AB49" s="46">
        <v>0.60399999999999998</v>
      </c>
      <c r="AC49" s="46">
        <v>0.55800000000000005</v>
      </c>
      <c r="AD49" s="46">
        <v>0.51600000000000001</v>
      </c>
      <c r="AE49" s="46">
        <v>0.47699999999999998</v>
      </c>
    </row>
    <row r="50" spans="1:31" x14ac:dyDescent="0.2">
      <c r="A50" s="44">
        <v>43</v>
      </c>
      <c r="B50" s="46">
        <v>5.444</v>
      </c>
      <c r="C50" s="46">
        <v>4.9530000000000003</v>
      </c>
      <c r="D50" s="46">
        <v>4.5119999999999996</v>
      </c>
      <c r="E50" s="46">
        <v>4.117</v>
      </c>
      <c r="F50" s="46">
        <v>3.7610000000000001</v>
      </c>
      <c r="G50" s="46">
        <v>3.44</v>
      </c>
      <c r="H50" s="46">
        <v>3.1509999999999998</v>
      </c>
      <c r="I50" s="46">
        <v>2.8889999999999998</v>
      </c>
      <c r="J50" s="46">
        <v>2.6520000000000001</v>
      </c>
      <c r="K50" s="46">
        <v>2.4369999999999998</v>
      </c>
      <c r="L50" s="46">
        <v>2.242</v>
      </c>
      <c r="M50" s="46">
        <v>2.0640000000000001</v>
      </c>
      <c r="N50" s="46">
        <v>1.901</v>
      </c>
      <c r="O50" s="46">
        <v>1.752</v>
      </c>
      <c r="P50" s="46">
        <v>1.6160000000000001</v>
      </c>
      <c r="Q50" s="46">
        <v>1.492</v>
      </c>
      <c r="R50" s="46">
        <v>1.377</v>
      </c>
      <c r="S50" s="46">
        <v>1.2709999999999999</v>
      </c>
      <c r="T50" s="46">
        <v>1.1739999999999999</v>
      </c>
      <c r="U50" s="46">
        <v>1.0840000000000001</v>
      </c>
      <c r="V50" s="46">
        <v>1</v>
      </c>
      <c r="W50" s="46">
        <v>0.92300000000000004</v>
      </c>
      <c r="X50" s="46">
        <v>0.85199999999999998</v>
      </c>
      <c r="Y50" s="46">
        <v>0.78700000000000003</v>
      </c>
      <c r="Z50" s="46">
        <v>0.72699999999999998</v>
      </c>
      <c r="AA50" s="46">
        <v>0.67100000000000004</v>
      </c>
      <c r="AB50" s="46">
        <v>0.61899999999999999</v>
      </c>
      <c r="AC50" s="46">
        <v>0.57199999999999995</v>
      </c>
      <c r="AD50" s="46">
        <v>0.52800000000000002</v>
      </c>
      <c r="AE50" s="46">
        <v>0.48799999999999999</v>
      </c>
    </row>
    <row r="51" spans="1:31" x14ac:dyDescent="0.2">
      <c r="A51" s="44">
        <v>44</v>
      </c>
      <c r="B51" s="46">
        <v>5.8070000000000004</v>
      </c>
      <c r="C51" s="46">
        <v>5.2709999999999999</v>
      </c>
      <c r="D51" s="46">
        <v>4.7919999999999998</v>
      </c>
      <c r="E51" s="46">
        <v>4.3620000000000001</v>
      </c>
      <c r="F51" s="46">
        <v>3.9769999999999999</v>
      </c>
      <c r="G51" s="46">
        <v>3.63</v>
      </c>
      <c r="H51" s="46">
        <v>3.3180000000000001</v>
      </c>
      <c r="I51" s="46">
        <v>3.036</v>
      </c>
      <c r="J51" s="46">
        <v>2.782</v>
      </c>
      <c r="K51" s="46">
        <v>2.552</v>
      </c>
      <c r="L51" s="46">
        <v>2.343</v>
      </c>
      <c r="M51" s="46">
        <v>2.153</v>
      </c>
      <c r="N51" s="46">
        <v>1.9810000000000001</v>
      </c>
      <c r="O51" s="46">
        <v>1.823</v>
      </c>
      <c r="P51" s="46">
        <v>1.679</v>
      </c>
      <c r="Q51" s="46">
        <v>1.5469999999999999</v>
      </c>
      <c r="R51" s="46">
        <v>1.427</v>
      </c>
      <c r="S51" s="46">
        <v>1.3149999999999999</v>
      </c>
      <c r="T51" s="46">
        <v>1.2130000000000001</v>
      </c>
      <c r="U51" s="46">
        <v>1.119</v>
      </c>
      <c r="V51" s="46">
        <v>1.032</v>
      </c>
      <c r="W51" s="46">
        <v>0.95099999999999996</v>
      </c>
      <c r="X51" s="46">
        <v>0.878</v>
      </c>
      <c r="Y51" s="46">
        <v>0.81</v>
      </c>
      <c r="Z51" s="46">
        <v>0.747</v>
      </c>
      <c r="AA51" s="46">
        <v>0.68899999999999995</v>
      </c>
      <c r="AB51" s="46">
        <v>0.63600000000000001</v>
      </c>
      <c r="AC51" s="46">
        <v>0.58599999999999997</v>
      </c>
      <c r="AD51" s="46">
        <v>0.54100000000000004</v>
      </c>
      <c r="AE51" s="46">
        <v>0.5</v>
      </c>
    </row>
    <row r="52" spans="1:31" x14ac:dyDescent="0.2">
      <c r="A52" s="44">
        <v>45</v>
      </c>
      <c r="B52" s="46">
        <v>6.2080000000000002</v>
      </c>
      <c r="C52" s="46">
        <v>5.6230000000000002</v>
      </c>
      <c r="D52" s="46">
        <v>5.101</v>
      </c>
      <c r="E52" s="46">
        <v>4.633</v>
      </c>
      <c r="F52" s="46">
        <v>4.2140000000000004</v>
      </c>
      <c r="G52" s="46">
        <v>3.839</v>
      </c>
      <c r="H52" s="46">
        <v>3.5019999999999998</v>
      </c>
      <c r="I52" s="46">
        <v>3.198</v>
      </c>
      <c r="J52" s="46">
        <v>2.9239999999999999</v>
      </c>
      <c r="K52" s="46">
        <v>2.677</v>
      </c>
      <c r="L52" s="46">
        <v>2.4540000000000002</v>
      </c>
      <c r="M52" s="46">
        <v>2.2509999999999999</v>
      </c>
      <c r="N52" s="46">
        <v>2.0670000000000002</v>
      </c>
      <c r="O52" s="46">
        <v>1.9</v>
      </c>
      <c r="P52" s="46">
        <v>1.7470000000000001</v>
      </c>
      <c r="Q52" s="46">
        <v>1.6080000000000001</v>
      </c>
      <c r="R52" s="46">
        <v>1.48</v>
      </c>
      <c r="S52" s="46">
        <v>1.363</v>
      </c>
      <c r="T52" s="46">
        <v>1.256</v>
      </c>
      <c r="U52" s="46">
        <v>1.157</v>
      </c>
      <c r="V52" s="46">
        <v>1.0660000000000001</v>
      </c>
      <c r="W52" s="46">
        <v>0.98199999999999998</v>
      </c>
      <c r="X52" s="46">
        <v>0.90500000000000003</v>
      </c>
      <c r="Y52" s="46">
        <v>0.83399999999999996</v>
      </c>
      <c r="Z52" s="46">
        <v>0.76800000000000002</v>
      </c>
      <c r="AA52" s="46">
        <v>0.70799999999999996</v>
      </c>
      <c r="AB52" s="46">
        <v>0.65300000000000002</v>
      </c>
      <c r="AC52" s="46">
        <v>0.60199999999999998</v>
      </c>
      <c r="AD52" s="46">
        <v>0.55500000000000005</v>
      </c>
      <c r="AE52" s="46">
        <v>0.51200000000000001</v>
      </c>
    </row>
    <row r="53" spans="1:31" x14ac:dyDescent="0.2">
      <c r="A53" s="44">
        <v>46</v>
      </c>
      <c r="B53" s="46">
        <v>6.6529999999999996</v>
      </c>
      <c r="C53" s="46">
        <v>6.0129999999999999</v>
      </c>
      <c r="D53" s="46">
        <v>5.4429999999999996</v>
      </c>
      <c r="E53" s="46">
        <v>4.9329999999999998</v>
      </c>
      <c r="F53" s="46">
        <v>4.4770000000000003</v>
      </c>
      <c r="G53" s="46">
        <v>4.069</v>
      </c>
      <c r="H53" s="46">
        <v>3.7040000000000002</v>
      </c>
      <c r="I53" s="46">
        <v>3.3759999999999999</v>
      </c>
      <c r="J53" s="46">
        <v>3.081</v>
      </c>
      <c r="K53" s="46">
        <v>2.8149999999999999</v>
      </c>
      <c r="L53" s="46">
        <v>2.5750000000000002</v>
      </c>
      <c r="M53" s="46">
        <v>2.3580000000000001</v>
      </c>
      <c r="N53" s="46">
        <v>2.1619999999999999</v>
      </c>
      <c r="O53" s="46">
        <v>1.9830000000000001</v>
      </c>
      <c r="P53" s="46">
        <v>1.821</v>
      </c>
      <c r="Q53" s="46">
        <v>1.673</v>
      </c>
      <c r="R53" s="46">
        <v>1.538</v>
      </c>
      <c r="S53" s="46">
        <v>1.415</v>
      </c>
      <c r="T53" s="46">
        <v>1.3009999999999999</v>
      </c>
      <c r="U53" s="46">
        <v>1.1970000000000001</v>
      </c>
      <c r="V53" s="46">
        <v>1.1020000000000001</v>
      </c>
      <c r="W53" s="46">
        <v>1.014</v>
      </c>
      <c r="X53" s="46">
        <v>0.93300000000000005</v>
      </c>
      <c r="Y53" s="46">
        <v>0.85899999999999999</v>
      </c>
      <c r="Z53" s="46">
        <v>0.79100000000000004</v>
      </c>
      <c r="AA53" s="46">
        <v>0.72899999999999998</v>
      </c>
      <c r="AB53" s="46">
        <v>0.67100000000000004</v>
      </c>
      <c r="AC53" s="46">
        <v>0.61799999999999999</v>
      </c>
      <c r="AD53" s="46">
        <v>0.56999999999999995</v>
      </c>
      <c r="AE53" s="46">
        <v>0.52600000000000002</v>
      </c>
    </row>
    <row r="54" spans="1:31" x14ac:dyDescent="0.2">
      <c r="A54" s="44">
        <v>47</v>
      </c>
      <c r="B54" s="46">
        <v>7.1479999999999997</v>
      </c>
      <c r="C54" s="46">
        <v>6.4470000000000001</v>
      </c>
      <c r="D54" s="46">
        <v>5.8220000000000001</v>
      </c>
      <c r="E54" s="46">
        <v>5.2649999999999997</v>
      </c>
      <c r="F54" s="46">
        <v>4.7679999999999998</v>
      </c>
      <c r="G54" s="46">
        <v>4.3239999999999998</v>
      </c>
      <c r="H54" s="46">
        <v>3.927</v>
      </c>
      <c r="I54" s="46">
        <v>3.5720000000000001</v>
      </c>
      <c r="J54" s="46">
        <v>3.2530000000000001</v>
      </c>
      <c r="K54" s="46">
        <v>2.9660000000000002</v>
      </c>
      <c r="L54" s="46">
        <v>2.7080000000000002</v>
      </c>
      <c r="M54" s="46">
        <v>2.4750000000000001</v>
      </c>
      <c r="N54" s="46">
        <v>2.2650000000000001</v>
      </c>
      <c r="O54" s="46">
        <v>2.0739999999999998</v>
      </c>
      <c r="P54" s="46">
        <v>1.9019999999999999</v>
      </c>
      <c r="Q54" s="46">
        <v>1.7450000000000001</v>
      </c>
      <c r="R54" s="46">
        <v>1.601</v>
      </c>
      <c r="S54" s="46">
        <v>1.47</v>
      </c>
      <c r="T54" s="46">
        <v>1.351</v>
      </c>
      <c r="U54" s="46">
        <v>1.2410000000000001</v>
      </c>
      <c r="V54" s="46">
        <v>1.141</v>
      </c>
      <c r="W54" s="46">
        <v>1.0489999999999999</v>
      </c>
      <c r="X54" s="46">
        <v>0.96399999999999997</v>
      </c>
      <c r="Y54" s="46">
        <v>0.88700000000000001</v>
      </c>
      <c r="Z54" s="46">
        <v>0.81599999999999995</v>
      </c>
      <c r="AA54" s="46">
        <v>0.751</v>
      </c>
      <c r="AB54" s="46">
        <v>0.69099999999999995</v>
      </c>
      <c r="AC54" s="46">
        <v>0.63600000000000001</v>
      </c>
      <c r="AD54" s="46">
        <v>0.58599999999999997</v>
      </c>
      <c r="AE54" s="46">
        <v>0.54</v>
      </c>
    </row>
    <row r="55" spans="1:31" x14ac:dyDescent="0.2">
      <c r="A55" s="44">
        <v>48</v>
      </c>
      <c r="B55" s="46">
        <v>7.6970000000000001</v>
      </c>
      <c r="C55" s="46">
        <v>6.9279999999999999</v>
      </c>
      <c r="D55" s="46">
        <v>6.2430000000000003</v>
      </c>
      <c r="E55" s="46">
        <v>5.6340000000000003</v>
      </c>
      <c r="F55" s="46">
        <v>5.0910000000000002</v>
      </c>
      <c r="G55" s="46">
        <v>4.6070000000000002</v>
      </c>
      <c r="H55" s="46">
        <v>4.1740000000000004</v>
      </c>
      <c r="I55" s="46">
        <v>3.7879999999999998</v>
      </c>
      <c r="J55" s="46">
        <v>3.4420000000000002</v>
      </c>
      <c r="K55" s="46">
        <v>3.1320000000000001</v>
      </c>
      <c r="L55" s="46">
        <v>2.8540000000000001</v>
      </c>
      <c r="M55" s="46">
        <v>2.6040000000000001</v>
      </c>
      <c r="N55" s="46">
        <v>2.3780000000000001</v>
      </c>
      <c r="O55" s="46">
        <v>2.1739999999999999</v>
      </c>
      <c r="P55" s="46">
        <v>1.9890000000000001</v>
      </c>
      <c r="Q55" s="46">
        <v>1.8220000000000001</v>
      </c>
      <c r="R55" s="46">
        <v>1.67</v>
      </c>
      <c r="S55" s="46">
        <v>1.5309999999999999</v>
      </c>
      <c r="T55" s="46">
        <v>1.4039999999999999</v>
      </c>
      <c r="U55" s="46">
        <v>1.2889999999999999</v>
      </c>
      <c r="V55" s="46">
        <v>1.1830000000000001</v>
      </c>
      <c r="W55" s="46">
        <v>1.0860000000000001</v>
      </c>
      <c r="X55" s="46">
        <v>0.997</v>
      </c>
      <c r="Y55" s="46">
        <v>0.91600000000000004</v>
      </c>
      <c r="Z55" s="46">
        <v>0.84199999999999997</v>
      </c>
      <c r="AA55" s="46">
        <v>0.77400000000000002</v>
      </c>
      <c r="AB55" s="46">
        <v>0.71199999999999997</v>
      </c>
      <c r="AC55" s="46">
        <v>0.65500000000000003</v>
      </c>
      <c r="AD55" s="46">
        <v>0.60199999999999998</v>
      </c>
      <c r="AE55" s="46">
        <v>0.55500000000000005</v>
      </c>
    </row>
    <row r="56" spans="1:31" x14ac:dyDescent="0.2">
      <c r="A56" s="44">
        <v>49</v>
      </c>
      <c r="B56" s="46">
        <v>8.3089999999999993</v>
      </c>
      <c r="C56" s="46">
        <v>7.4640000000000004</v>
      </c>
      <c r="D56" s="46">
        <v>6.7119999999999997</v>
      </c>
      <c r="E56" s="46">
        <v>6.0439999999999996</v>
      </c>
      <c r="F56" s="46">
        <v>5.4489999999999998</v>
      </c>
      <c r="G56" s="46">
        <v>4.92</v>
      </c>
      <c r="H56" s="46">
        <v>4.4480000000000004</v>
      </c>
      <c r="I56" s="46">
        <v>4.0270000000000001</v>
      </c>
      <c r="J56" s="46">
        <v>3.6520000000000001</v>
      </c>
      <c r="K56" s="46">
        <v>3.3159999999999998</v>
      </c>
      <c r="L56" s="46">
        <v>3.0150000000000001</v>
      </c>
      <c r="M56" s="46">
        <v>2.7450000000000001</v>
      </c>
      <c r="N56" s="46">
        <v>2.5019999999999998</v>
      </c>
      <c r="O56" s="46">
        <v>2.2829999999999999</v>
      </c>
      <c r="P56" s="46">
        <v>2.085</v>
      </c>
      <c r="Q56" s="46">
        <v>1.9059999999999999</v>
      </c>
      <c r="R56" s="46">
        <v>1.744</v>
      </c>
      <c r="S56" s="46">
        <v>1.597</v>
      </c>
      <c r="T56" s="46">
        <v>1.4630000000000001</v>
      </c>
      <c r="U56" s="46">
        <v>1.34</v>
      </c>
      <c r="V56" s="46">
        <v>1.2290000000000001</v>
      </c>
      <c r="W56" s="46">
        <v>1.1259999999999999</v>
      </c>
      <c r="X56" s="46">
        <v>1.0329999999999999</v>
      </c>
      <c r="Y56" s="46">
        <v>0.94799999999999995</v>
      </c>
      <c r="Z56" s="46">
        <v>0.87</v>
      </c>
      <c r="AA56" s="46">
        <v>0.79900000000000004</v>
      </c>
      <c r="AB56" s="46">
        <v>0.73399999999999999</v>
      </c>
      <c r="AC56" s="46">
        <v>0.67500000000000004</v>
      </c>
      <c r="AD56" s="46">
        <v>0.62</v>
      </c>
      <c r="AE56" s="46">
        <v>0.57099999999999995</v>
      </c>
    </row>
    <row r="57" spans="1:31" x14ac:dyDescent="0.2">
      <c r="A57" s="44">
        <v>50</v>
      </c>
      <c r="B57" s="46">
        <v>8.99</v>
      </c>
      <c r="C57" s="46">
        <v>8.06</v>
      </c>
      <c r="D57" s="46">
        <v>7.234</v>
      </c>
      <c r="E57" s="46">
        <v>6.5</v>
      </c>
      <c r="F57" s="46">
        <v>5.8479999999999999</v>
      </c>
      <c r="G57" s="46">
        <v>5.2679999999999998</v>
      </c>
      <c r="H57" s="46">
        <v>4.7519999999999998</v>
      </c>
      <c r="I57" s="46">
        <v>4.2930000000000001</v>
      </c>
      <c r="J57" s="46">
        <v>3.8839999999999999</v>
      </c>
      <c r="K57" s="46">
        <v>3.5190000000000001</v>
      </c>
      <c r="L57" s="46">
        <v>3.1920000000000002</v>
      </c>
      <c r="M57" s="46">
        <v>2.9</v>
      </c>
      <c r="N57" s="46">
        <v>2.6379999999999999</v>
      </c>
      <c r="O57" s="46">
        <v>2.4020000000000001</v>
      </c>
      <c r="P57" s="46">
        <v>2.19</v>
      </c>
      <c r="Q57" s="46">
        <v>1.9990000000000001</v>
      </c>
      <c r="R57" s="46">
        <v>1.8260000000000001</v>
      </c>
      <c r="S57" s="46">
        <v>1.669</v>
      </c>
      <c r="T57" s="46">
        <v>1.526</v>
      </c>
      <c r="U57" s="46">
        <v>1.3959999999999999</v>
      </c>
      <c r="V57" s="46">
        <v>1.278</v>
      </c>
      <c r="W57" s="46">
        <v>1.17</v>
      </c>
      <c r="X57" s="46">
        <v>1.0720000000000001</v>
      </c>
      <c r="Y57" s="46">
        <v>0.98299999999999998</v>
      </c>
      <c r="Z57" s="46">
        <v>0.90100000000000002</v>
      </c>
      <c r="AA57" s="46">
        <v>0.82599999999999996</v>
      </c>
      <c r="AB57" s="46">
        <v>0.75800000000000001</v>
      </c>
      <c r="AC57" s="46">
        <v>0.69599999999999995</v>
      </c>
      <c r="AD57" s="46">
        <v>0.64</v>
      </c>
      <c r="AE57" s="46">
        <v>0.58799999999999997</v>
      </c>
    </row>
    <row r="58" spans="1:31" x14ac:dyDescent="0.2">
      <c r="A58" s="44">
        <v>51</v>
      </c>
      <c r="B58" s="46">
        <v>9.75</v>
      </c>
      <c r="C58" s="46">
        <v>8.7260000000000009</v>
      </c>
      <c r="D58" s="46">
        <v>7.8159999999999998</v>
      </c>
      <c r="E58" s="46">
        <v>7.0090000000000003</v>
      </c>
      <c r="F58" s="46">
        <v>6.2919999999999998</v>
      </c>
      <c r="G58" s="46">
        <v>5.6550000000000002</v>
      </c>
      <c r="H58" s="46">
        <v>5.09</v>
      </c>
      <c r="I58" s="46">
        <v>4.5880000000000001</v>
      </c>
      <c r="J58" s="46">
        <v>4.141</v>
      </c>
      <c r="K58" s="46">
        <v>3.7440000000000002</v>
      </c>
      <c r="L58" s="46">
        <v>3.3889999999999998</v>
      </c>
      <c r="M58" s="46">
        <v>3.0720000000000001</v>
      </c>
      <c r="N58" s="46">
        <v>2.7879999999999998</v>
      </c>
      <c r="O58" s="46">
        <v>2.5339999999999998</v>
      </c>
      <c r="P58" s="46">
        <v>2.306</v>
      </c>
      <c r="Q58" s="46">
        <v>2.1</v>
      </c>
      <c r="R58" s="46">
        <v>1.915</v>
      </c>
      <c r="S58" s="46">
        <v>1.7470000000000001</v>
      </c>
      <c r="T58" s="46">
        <v>1.595</v>
      </c>
      <c r="U58" s="46">
        <v>1.4570000000000001</v>
      </c>
      <c r="V58" s="46">
        <v>1.3320000000000001</v>
      </c>
      <c r="W58" s="46">
        <v>1.2170000000000001</v>
      </c>
      <c r="X58" s="46">
        <v>1.1140000000000001</v>
      </c>
      <c r="Y58" s="46">
        <v>1.02</v>
      </c>
      <c r="Z58" s="46">
        <v>0.93400000000000005</v>
      </c>
      <c r="AA58" s="46">
        <v>0.85599999999999998</v>
      </c>
      <c r="AB58" s="46">
        <v>0.78400000000000003</v>
      </c>
      <c r="AC58" s="46">
        <v>0.71899999999999997</v>
      </c>
      <c r="AD58" s="46">
        <v>0.66</v>
      </c>
      <c r="AE58" s="46">
        <v>0.60599999999999998</v>
      </c>
    </row>
    <row r="59" spans="1:31" x14ac:dyDescent="0.2">
      <c r="A59" s="44">
        <v>52</v>
      </c>
      <c r="B59" s="46">
        <v>10.597</v>
      </c>
      <c r="C59" s="46">
        <v>9.468</v>
      </c>
      <c r="D59" s="46">
        <v>8.4649999999999999</v>
      </c>
      <c r="E59" s="46">
        <v>7.5759999999999996</v>
      </c>
      <c r="F59" s="46">
        <v>6.7869999999999999</v>
      </c>
      <c r="G59" s="46">
        <v>6.0880000000000001</v>
      </c>
      <c r="H59" s="46">
        <v>5.4669999999999996</v>
      </c>
      <c r="I59" s="46">
        <v>4.9169999999999998</v>
      </c>
      <c r="J59" s="46">
        <v>4.4279999999999999</v>
      </c>
      <c r="K59" s="46">
        <v>3.9929999999999999</v>
      </c>
      <c r="L59" s="46">
        <v>3.6070000000000002</v>
      </c>
      <c r="M59" s="46">
        <v>3.262</v>
      </c>
      <c r="N59" s="46">
        <v>2.9550000000000001</v>
      </c>
      <c r="O59" s="46">
        <v>2.68</v>
      </c>
      <c r="P59" s="46">
        <v>2.4329999999999998</v>
      </c>
      <c r="Q59" s="46">
        <v>2.2120000000000002</v>
      </c>
      <c r="R59" s="46">
        <v>2.0129999999999999</v>
      </c>
      <c r="S59" s="46">
        <v>1.833</v>
      </c>
      <c r="T59" s="46">
        <v>1.67</v>
      </c>
      <c r="U59" s="46">
        <v>1.5229999999999999</v>
      </c>
      <c r="V59" s="46">
        <v>1.39</v>
      </c>
      <c r="W59" s="46">
        <v>1.2689999999999999</v>
      </c>
      <c r="X59" s="46">
        <v>1.159</v>
      </c>
      <c r="Y59" s="46">
        <v>1.06</v>
      </c>
      <c r="Z59" s="46">
        <v>0.96899999999999997</v>
      </c>
      <c r="AA59" s="46">
        <v>0.88700000000000001</v>
      </c>
      <c r="AB59" s="46">
        <v>0.81200000000000006</v>
      </c>
      <c r="AC59" s="46">
        <v>0.74399999999999999</v>
      </c>
      <c r="AD59" s="46">
        <v>0.68200000000000005</v>
      </c>
      <c r="AE59" s="46">
        <v>0.626</v>
      </c>
    </row>
    <row r="60" spans="1:31" x14ac:dyDescent="0.2">
      <c r="A60" s="44">
        <v>53</v>
      </c>
      <c r="B60" s="46">
        <v>11.542999999999999</v>
      </c>
      <c r="C60" s="46">
        <v>10.297000000000001</v>
      </c>
      <c r="D60" s="46">
        <v>9.1910000000000007</v>
      </c>
      <c r="E60" s="46">
        <v>8.2100000000000009</v>
      </c>
      <c r="F60" s="46">
        <v>7.3410000000000002</v>
      </c>
      <c r="G60" s="46">
        <v>6.5709999999999997</v>
      </c>
      <c r="H60" s="46">
        <v>5.8879999999999999</v>
      </c>
      <c r="I60" s="46">
        <v>5.2830000000000004</v>
      </c>
      <c r="J60" s="46">
        <v>4.7469999999999999</v>
      </c>
      <c r="K60" s="46">
        <v>4.2720000000000002</v>
      </c>
      <c r="L60" s="46">
        <v>3.8490000000000002</v>
      </c>
      <c r="M60" s="46">
        <v>3.4740000000000002</v>
      </c>
      <c r="N60" s="46">
        <v>3.1389999999999998</v>
      </c>
      <c r="O60" s="46">
        <v>2.8410000000000002</v>
      </c>
      <c r="P60" s="46">
        <v>2.5739999999999998</v>
      </c>
      <c r="Q60" s="46">
        <v>2.335</v>
      </c>
      <c r="R60" s="46">
        <v>2.12</v>
      </c>
      <c r="S60" s="46">
        <v>1.927</v>
      </c>
      <c r="T60" s="46">
        <v>1.7529999999999999</v>
      </c>
      <c r="U60" s="46">
        <v>1.5960000000000001</v>
      </c>
      <c r="V60" s="46">
        <v>1.454</v>
      </c>
      <c r="W60" s="46">
        <v>1.325</v>
      </c>
      <c r="X60" s="46">
        <v>1.2090000000000001</v>
      </c>
      <c r="Y60" s="46">
        <v>1.103</v>
      </c>
      <c r="Z60" s="46">
        <v>1.008</v>
      </c>
      <c r="AA60" s="46">
        <v>0.92100000000000004</v>
      </c>
      <c r="AB60" s="46">
        <v>0.84199999999999997</v>
      </c>
      <c r="AC60" s="46">
        <v>0.77100000000000002</v>
      </c>
      <c r="AD60" s="46">
        <v>0.70599999999999996</v>
      </c>
      <c r="AE60" s="46">
        <v>0.64700000000000002</v>
      </c>
    </row>
    <row r="61" spans="1:31" x14ac:dyDescent="0.2">
      <c r="A61" s="44">
        <v>54</v>
      </c>
      <c r="B61" s="46">
        <v>12.599</v>
      </c>
      <c r="C61" s="46">
        <v>11.224</v>
      </c>
      <c r="D61" s="46">
        <v>10.002000000000001</v>
      </c>
      <c r="E61" s="46">
        <v>8.9190000000000005</v>
      </c>
      <c r="F61" s="46">
        <v>7.96</v>
      </c>
      <c r="G61" s="46">
        <v>7.11</v>
      </c>
      <c r="H61" s="46">
        <v>6.3579999999999997</v>
      </c>
      <c r="I61" s="46">
        <v>5.6929999999999996</v>
      </c>
      <c r="J61" s="46">
        <v>5.1029999999999998</v>
      </c>
      <c r="K61" s="46">
        <v>4.5819999999999999</v>
      </c>
      <c r="L61" s="46">
        <v>4.1189999999999998</v>
      </c>
      <c r="M61" s="46">
        <v>3.7090000000000001</v>
      </c>
      <c r="N61" s="46">
        <v>3.3439999999999999</v>
      </c>
      <c r="O61" s="46">
        <v>3.0190000000000001</v>
      </c>
      <c r="P61" s="46">
        <v>2.7290000000000001</v>
      </c>
      <c r="Q61" s="46">
        <v>2.4710000000000001</v>
      </c>
      <c r="R61" s="46">
        <v>2.2389999999999999</v>
      </c>
      <c r="S61" s="46">
        <v>2.0310000000000001</v>
      </c>
      <c r="T61" s="46">
        <v>1.8440000000000001</v>
      </c>
      <c r="U61" s="46">
        <v>1.6759999999999999</v>
      </c>
      <c r="V61" s="46">
        <v>1.524</v>
      </c>
      <c r="W61" s="46">
        <v>1.3859999999999999</v>
      </c>
      <c r="X61" s="46">
        <v>1.2629999999999999</v>
      </c>
      <c r="Y61" s="46">
        <v>1.151</v>
      </c>
      <c r="Z61" s="46">
        <v>1.05</v>
      </c>
      <c r="AA61" s="46">
        <v>0.95799999999999996</v>
      </c>
      <c r="AB61" s="46">
        <v>0.875</v>
      </c>
      <c r="AC61" s="46">
        <v>0.8</v>
      </c>
      <c r="AD61" s="46">
        <v>0.73199999999999998</v>
      </c>
      <c r="AE61" s="46">
        <v>0.67</v>
      </c>
    </row>
    <row r="62" spans="1:31" x14ac:dyDescent="0.2">
      <c r="A62" s="44">
        <v>55</v>
      </c>
      <c r="B62" s="46">
        <v>13.778</v>
      </c>
      <c r="C62" s="46">
        <v>12.259</v>
      </c>
      <c r="D62" s="46">
        <v>10.91</v>
      </c>
      <c r="E62" s="46">
        <v>9.7129999999999992</v>
      </c>
      <c r="F62" s="46">
        <v>8.6530000000000005</v>
      </c>
      <c r="G62" s="46">
        <v>7.7149999999999999</v>
      </c>
      <c r="H62" s="46">
        <v>6.8849999999999998</v>
      </c>
      <c r="I62" s="46">
        <v>6.1509999999999998</v>
      </c>
      <c r="J62" s="46">
        <v>5.5019999999999998</v>
      </c>
      <c r="K62" s="46">
        <v>4.9279999999999999</v>
      </c>
      <c r="L62" s="46">
        <v>4.4210000000000003</v>
      </c>
      <c r="M62" s="46">
        <v>3.9710000000000001</v>
      </c>
      <c r="N62" s="46">
        <v>3.5720000000000001</v>
      </c>
      <c r="O62" s="46">
        <v>3.218</v>
      </c>
      <c r="P62" s="46">
        <v>2.9020000000000001</v>
      </c>
      <c r="Q62" s="46">
        <v>2.6219999999999999</v>
      </c>
      <c r="R62" s="46">
        <v>2.371</v>
      </c>
      <c r="S62" s="46">
        <v>2.1459999999999999</v>
      </c>
      <c r="T62" s="46">
        <v>1.944</v>
      </c>
      <c r="U62" s="46">
        <v>1.764</v>
      </c>
      <c r="V62" s="46">
        <v>1.601</v>
      </c>
      <c r="W62" s="46">
        <v>1.454</v>
      </c>
      <c r="X62" s="46">
        <v>1.3220000000000001</v>
      </c>
      <c r="Y62" s="46">
        <v>1.2030000000000001</v>
      </c>
      <c r="Z62" s="46">
        <v>1.095</v>
      </c>
      <c r="AA62" s="46">
        <v>0.998</v>
      </c>
      <c r="AB62" s="46">
        <v>0.91100000000000003</v>
      </c>
      <c r="AC62" s="46">
        <v>0.83099999999999996</v>
      </c>
      <c r="AD62" s="46">
        <v>0.76</v>
      </c>
      <c r="AE62" s="46">
        <v>0.69499999999999995</v>
      </c>
    </row>
    <row r="63" spans="1:31" x14ac:dyDescent="0.2">
      <c r="A63" s="44">
        <v>56</v>
      </c>
      <c r="B63" s="46">
        <v>15.097</v>
      </c>
      <c r="C63" s="46">
        <v>13.417999999999999</v>
      </c>
      <c r="D63" s="46">
        <v>11.926</v>
      </c>
      <c r="E63" s="46">
        <v>10.602</v>
      </c>
      <c r="F63" s="46">
        <v>9.43</v>
      </c>
      <c r="G63" s="46">
        <v>8.3919999999999995</v>
      </c>
      <c r="H63" s="46">
        <v>7.4749999999999996</v>
      </c>
      <c r="I63" s="46">
        <v>6.6639999999999997</v>
      </c>
      <c r="J63" s="46">
        <v>5.9480000000000004</v>
      </c>
      <c r="K63" s="46">
        <v>5.3159999999999998</v>
      </c>
      <c r="L63" s="46">
        <v>4.758</v>
      </c>
      <c r="M63" s="46">
        <v>4.2640000000000002</v>
      </c>
      <c r="N63" s="46">
        <v>3.8260000000000001</v>
      </c>
      <c r="O63" s="46">
        <v>3.4390000000000001</v>
      </c>
      <c r="P63" s="46">
        <v>3.0950000000000002</v>
      </c>
      <c r="Q63" s="46">
        <v>2.7890000000000001</v>
      </c>
      <c r="R63" s="46">
        <v>2.5169999999999999</v>
      </c>
      <c r="S63" s="46">
        <v>2.2730000000000001</v>
      </c>
      <c r="T63" s="46">
        <v>2.0550000000000002</v>
      </c>
      <c r="U63" s="46">
        <v>1.86</v>
      </c>
      <c r="V63" s="46">
        <v>1.6850000000000001</v>
      </c>
      <c r="W63" s="46">
        <v>1.5269999999999999</v>
      </c>
      <c r="X63" s="46">
        <v>1.3859999999999999</v>
      </c>
      <c r="Y63" s="46">
        <v>1.26</v>
      </c>
      <c r="Z63" s="46">
        <v>1.145</v>
      </c>
      <c r="AA63" s="46">
        <v>1.042</v>
      </c>
      <c r="AB63" s="46">
        <v>0.94899999999999995</v>
      </c>
      <c r="AC63" s="46">
        <v>0.86599999999999999</v>
      </c>
      <c r="AD63" s="46">
        <v>0.79</v>
      </c>
      <c r="AE63" s="46">
        <v>0.72199999999999998</v>
      </c>
    </row>
    <row r="64" spans="1:31" x14ac:dyDescent="0.2">
      <c r="A64" s="44">
        <v>57</v>
      </c>
      <c r="B64" s="46">
        <v>16.571000000000002</v>
      </c>
      <c r="C64" s="46">
        <v>14.715</v>
      </c>
      <c r="D64" s="46">
        <v>13.064</v>
      </c>
      <c r="E64" s="46">
        <v>11.599</v>
      </c>
      <c r="F64" s="46">
        <v>10.3</v>
      </c>
      <c r="G64" s="46">
        <v>9.1519999999999992</v>
      </c>
      <c r="H64" s="46">
        <v>8.1359999999999992</v>
      </c>
      <c r="I64" s="46">
        <v>7.24</v>
      </c>
      <c r="J64" s="46">
        <v>6.4489999999999998</v>
      </c>
      <c r="K64" s="46">
        <v>5.7510000000000003</v>
      </c>
      <c r="L64" s="46">
        <v>5.1349999999999998</v>
      </c>
      <c r="M64" s="46">
        <v>4.5919999999999996</v>
      </c>
      <c r="N64" s="46">
        <v>4.1109999999999998</v>
      </c>
      <c r="O64" s="46">
        <v>3.6859999999999999</v>
      </c>
      <c r="P64" s="46">
        <v>3.3090000000000002</v>
      </c>
      <c r="Q64" s="46">
        <v>2.976</v>
      </c>
      <c r="R64" s="46">
        <v>2.6789999999999998</v>
      </c>
      <c r="S64" s="46">
        <v>2.4140000000000001</v>
      </c>
      <c r="T64" s="46">
        <v>2.1779999999999999</v>
      </c>
      <c r="U64" s="46">
        <v>1.9670000000000001</v>
      </c>
      <c r="V64" s="46">
        <v>1.778</v>
      </c>
      <c r="W64" s="46">
        <v>1.609</v>
      </c>
      <c r="X64" s="46">
        <v>1.458</v>
      </c>
      <c r="Y64" s="46">
        <v>1.3220000000000001</v>
      </c>
      <c r="Z64" s="46">
        <v>1.2</v>
      </c>
      <c r="AA64" s="46">
        <v>1.0900000000000001</v>
      </c>
      <c r="AB64" s="46">
        <v>0.99199999999999999</v>
      </c>
      <c r="AC64" s="46">
        <v>0.90300000000000002</v>
      </c>
      <c r="AD64" s="46">
        <v>0.82299999999999995</v>
      </c>
      <c r="AE64" s="46">
        <v>0.751</v>
      </c>
    </row>
    <row r="65" spans="1:31" x14ac:dyDescent="0.2">
      <c r="A65" s="44">
        <v>58</v>
      </c>
      <c r="B65" s="46">
        <v>18.221</v>
      </c>
      <c r="C65" s="46">
        <v>16.167000000000002</v>
      </c>
      <c r="D65" s="46">
        <v>14.339</v>
      </c>
      <c r="E65" s="46">
        <v>12.717000000000001</v>
      </c>
      <c r="F65" s="46">
        <v>11.278</v>
      </c>
      <c r="G65" s="46">
        <v>10.005000000000001</v>
      </c>
      <c r="H65" s="46">
        <v>8.8800000000000008</v>
      </c>
      <c r="I65" s="46">
        <v>7.8869999999999996</v>
      </c>
      <c r="J65" s="46">
        <v>7.0110000000000001</v>
      </c>
      <c r="K65" s="46">
        <v>6.2389999999999999</v>
      </c>
      <c r="L65" s="46">
        <v>5.5590000000000002</v>
      </c>
      <c r="M65" s="46">
        <v>4.9589999999999996</v>
      </c>
      <c r="N65" s="46">
        <v>4.43</v>
      </c>
      <c r="O65" s="46">
        <v>3.9620000000000002</v>
      </c>
      <c r="P65" s="46">
        <v>3.5489999999999999</v>
      </c>
      <c r="Q65" s="46">
        <v>3.1840000000000002</v>
      </c>
      <c r="R65" s="46">
        <v>2.859</v>
      </c>
      <c r="S65" s="46">
        <v>2.5710000000000002</v>
      </c>
      <c r="T65" s="46">
        <v>2.3140000000000001</v>
      </c>
      <c r="U65" s="46">
        <v>2.0859999999999999</v>
      </c>
      <c r="V65" s="46">
        <v>1.8819999999999999</v>
      </c>
      <c r="W65" s="46">
        <v>1.6990000000000001</v>
      </c>
      <c r="X65" s="46">
        <v>1.536</v>
      </c>
      <c r="Y65" s="46">
        <v>1.39</v>
      </c>
      <c r="Z65" s="46">
        <v>1.26</v>
      </c>
      <c r="AA65" s="46">
        <v>1.143</v>
      </c>
      <c r="AB65" s="46">
        <v>1.038</v>
      </c>
      <c r="AC65" s="46">
        <v>0.94299999999999995</v>
      </c>
      <c r="AD65" s="46">
        <v>0.85899999999999999</v>
      </c>
      <c r="AE65" s="46">
        <v>0.78300000000000003</v>
      </c>
    </row>
    <row r="66" spans="1:31" x14ac:dyDescent="0.2">
      <c r="A66" s="44">
        <v>59</v>
      </c>
      <c r="B66" s="46">
        <v>20.065999999999999</v>
      </c>
      <c r="C66" s="46">
        <v>17.794</v>
      </c>
      <c r="D66" s="46">
        <v>15.77</v>
      </c>
      <c r="E66" s="46">
        <v>13.971</v>
      </c>
      <c r="F66" s="46">
        <v>12.375999999999999</v>
      </c>
      <c r="G66" s="46">
        <v>10.962999999999999</v>
      </c>
      <c r="H66" s="46">
        <v>9.7149999999999999</v>
      </c>
      <c r="I66" s="46">
        <v>8.6140000000000008</v>
      </c>
      <c r="J66" s="46">
        <v>7.6429999999999998</v>
      </c>
      <c r="K66" s="46">
        <v>6.7880000000000003</v>
      </c>
      <c r="L66" s="46">
        <v>6.0350000000000001</v>
      </c>
      <c r="M66" s="46">
        <v>5.3719999999999999</v>
      </c>
      <c r="N66" s="46">
        <v>4.7880000000000003</v>
      </c>
      <c r="O66" s="46">
        <v>4.2720000000000002</v>
      </c>
      <c r="P66" s="46">
        <v>3.8180000000000001</v>
      </c>
      <c r="Q66" s="46">
        <v>3.4169999999999998</v>
      </c>
      <c r="R66" s="46">
        <v>3.0609999999999999</v>
      </c>
      <c r="S66" s="46">
        <v>2.746</v>
      </c>
      <c r="T66" s="46">
        <v>2.4660000000000002</v>
      </c>
      <c r="U66" s="46">
        <v>2.218</v>
      </c>
      <c r="V66" s="46">
        <v>1.996</v>
      </c>
      <c r="W66" s="46">
        <v>1.798</v>
      </c>
      <c r="X66" s="46">
        <v>1.623</v>
      </c>
      <c r="Y66" s="46">
        <v>1.466</v>
      </c>
      <c r="Z66" s="46">
        <v>1.3260000000000001</v>
      </c>
      <c r="AA66" s="46">
        <v>1.2</v>
      </c>
      <c r="AB66" s="46">
        <v>1.0880000000000001</v>
      </c>
      <c r="AC66" s="46">
        <v>0.98799999999999999</v>
      </c>
      <c r="AD66" s="46">
        <v>0.89800000000000002</v>
      </c>
      <c r="AE66" s="46">
        <v>0.81699999999999995</v>
      </c>
    </row>
    <row r="67" spans="1:31" x14ac:dyDescent="0.2">
      <c r="A67" s="44">
        <v>60</v>
      </c>
      <c r="B67" s="46">
        <v>22.132999999999999</v>
      </c>
      <c r="C67" s="46">
        <v>19.617999999999999</v>
      </c>
      <c r="D67" s="46">
        <v>17.375</v>
      </c>
      <c r="E67" s="46">
        <v>15.38</v>
      </c>
      <c r="F67" s="46">
        <v>13.609</v>
      </c>
      <c r="G67" s="46">
        <v>12.042</v>
      </c>
      <c r="H67" s="46">
        <v>10.656000000000001</v>
      </c>
      <c r="I67" s="46">
        <v>9.4329999999999998</v>
      </c>
      <c r="J67" s="46">
        <v>8.3550000000000004</v>
      </c>
      <c r="K67" s="46">
        <v>7.4059999999999997</v>
      </c>
      <c r="L67" s="46">
        <v>6.5709999999999997</v>
      </c>
      <c r="M67" s="46">
        <v>5.8369999999999997</v>
      </c>
      <c r="N67" s="46">
        <v>5.19</v>
      </c>
      <c r="O67" s="46">
        <v>4.6210000000000004</v>
      </c>
      <c r="P67" s="46">
        <v>4.12</v>
      </c>
      <c r="Q67" s="46">
        <v>3.6779999999999999</v>
      </c>
      <c r="R67" s="46">
        <v>3.2869999999999999</v>
      </c>
      <c r="S67" s="46">
        <v>2.9420000000000002</v>
      </c>
      <c r="T67" s="46">
        <v>2.6360000000000001</v>
      </c>
      <c r="U67" s="46">
        <v>2.3639999999999999</v>
      </c>
      <c r="V67" s="46">
        <v>2.1230000000000002</v>
      </c>
      <c r="W67" s="46">
        <v>1.9079999999999999</v>
      </c>
      <c r="X67" s="46">
        <v>1.718</v>
      </c>
      <c r="Y67" s="46">
        <v>1.5489999999999999</v>
      </c>
      <c r="Z67" s="46">
        <v>1.399</v>
      </c>
      <c r="AA67" s="46">
        <v>1.264</v>
      </c>
      <c r="AB67" s="46">
        <v>1.1439999999999999</v>
      </c>
      <c r="AC67" s="46">
        <v>1.036</v>
      </c>
      <c r="AD67" s="46">
        <v>0.94</v>
      </c>
      <c r="AE67" s="46">
        <v>0.85499999999999998</v>
      </c>
    </row>
    <row r="68" spans="1:31" x14ac:dyDescent="0.2">
      <c r="A68" s="44">
        <v>61</v>
      </c>
      <c r="B68" s="46">
        <v>24.449000000000002</v>
      </c>
      <c r="C68" s="46">
        <v>21.664000000000001</v>
      </c>
      <c r="D68" s="46">
        <v>19.177</v>
      </c>
      <c r="E68" s="46">
        <v>16.963000000000001</v>
      </c>
      <c r="F68" s="46">
        <v>14.997</v>
      </c>
      <c r="G68" s="46">
        <v>13.255000000000001</v>
      </c>
      <c r="H68" s="46">
        <v>11.715</v>
      </c>
      <c r="I68" s="46">
        <v>10.355</v>
      </c>
      <c r="J68" s="46">
        <v>9.157</v>
      </c>
      <c r="K68" s="46">
        <v>8.1029999999999998</v>
      </c>
      <c r="L68" s="46">
        <v>7.1749999999999998</v>
      </c>
      <c r="M68" s="46">
        <v>6.36</v>
      </c>
      <c r="N68" s="46">
        <v>5.6429999999999998</v>
      </c>
      <c r="O68" s="46">
        <v>5.0129999999999999</v>
      </c>
      <c r="P68" s="46">
        <v>4.4589999999999996</v>
      </c>
      <c r="Q68" s="46">
        <v>3.9710000000000001</v>
      </c>
      <c r="R68" s="46">
        <v>3.5409999999999999</v>
      </c>
      <c r="S68" s="46">
        <v>3.161</v>
      </c>
      <c r="T68" s="46">
        <v>2.8250000000000002</v>
      </c>
      <c r="U68" s="46">
        <v>2.5289999999999999</v>
      </c>
      <c r="V68" s="46">
        <v>2.2650000000000001</v>
      </c>
      <c r="W68" s="46">
        <v>2.0310000000000001</v>
      </c>
      <c r="X68" s="46">
        <v>1.825</v>
      </c>
      <c r="Y68" s="46">
        <v>1.6419999999999999</v>
      </c>
      <c r="Z68" s="46">
        <v>1.4790000000000001</v>
      </c>
      <c r="AA68" s="46">
        <v>1.3340000000000001</v>
      </c>
      <c r="AB68" s="46">
        <v>1.2050000000000001</v>
      </c>
      <c r="AC68" s="46">
        <v>1.0900000000000001</v>
      </c>
      <c r="AD68" s="46">
        <v>0.98699999999999999</v>
      </c>
      <c r="AE68" s="46">
        <v>0.89600000000000002</v>
      </c>
    </row>
    <row r="69" spans="1:31" x14ac:dyDescent="0.2">
      <c r="A69" s="44">
        <v>62</v>
      </c>
      <c r="B69" s="46">
        <v>27.045999999999999</v>
      </c>
      <c r="C69" s="46">
        <v>23.96</v>
      </c>
      <c r="D69" s="46">
        <v>21.201000000000001</v>
      </c>
      <c r="E69" s="46">
        <v>18.744</v>
      </c>
      <c r="F69" s="46">
        <v>16.559000000000001</v>
      </c>
      <c r="G69" s="46">
        <v>14.622</v>
      </c>
      <c r="H69" s="46">
        <v>12.907999999999999</v>
      </c>
      <c r="I69" s="46">
        <v>11.395</v>
      </c>
      <c r="J69" s="46">
        <v>10.061999999999999</v>
      </c>
      <c r="K69" s="46">
        <v>8.8889999999999993</v>
      </c>
      <c r="L69" s="46">
        <v>7.8570000000000002</v>
      </c>
      <c r="M69" s="46">
        <v>6.9509999999999996</v>
      </c>
      <c r="N69" s="46">
        <v>6.1550000000000002</v>
      </c>
      <c r="O69" s="46">
        <v>5.4550000000000001</v>
      </c>
      <c r="P69" s="46">
        <v>4.8410000000000002</v>
      </c>
      <c r="Q69" s="46">
        <v>4.3010000000000002</v>
      </c>
      <c r="R69" s="46">
        <v>3.8260000000000001</v>
      </c>
      <c r="S69" s="46">
        <v>3.407</v>
      </c>
      <c r="T69" s="46">
        <v>3.0379999999999998</v>
      </c>
      <c r="U69" s="46">
        <v>2.7120000000000002</v>
      </c>
      <c r="V69" s="46">
        <v>2.4239999999999999</v>
      </c>
      <c r="W69" s="46">
        <v>2.1680000000000001</v>
      </c>
      <c r="X69" s="46">
        <v>1.944</v>
      </c>
      <c r="Y69" s="46">
        <v>1.7450000000000001</v>
      </c>
      <c r="Z69" s="46">
        <v>1.5680000000000001</v>
      </c>
      <c r="AA69" s="46">
        <v>1.4119999999999999</v>
      </c>
      <c r="AB69" s="46">
        <v>1.2729999999999999</v>
      </c>
      <c r="AC69" s="46">
        <v>1.149</v>
      </c>
      <c r="AD69" s="46">
        <v>1.0389999999999999</v>
      </c>
      <c r="AE69" s="46">
        <v>0.94099999999999995</v>
      </c>
    </row>
    <row r="70" spans="1:31" x14ac:dyDescent="0.2">
      <c r="A70" s="44">
        <v>63</v>
      </c>
      <c r="B70" s="46">
        <v>29.957999999999998</v>
      </c>
      <c r="C70" s="46">
        <v>26.539000000000001</v>
      </c>
      <c r="D70" s="46">
        <v>23.477</v>
      </c>
      <c r="E70" s="46">
        <v>20.748000000000001</v>
      </c>
      <c r="F70" s="46">
        <v>18.318000000000001</v>
      </c>
      <c r="G70" s="46">
        <v>16.163</v>
      </c>
      <c r="H70" s="46">
        <v>14.255000000000001</v>
      </c>
      <c r="I70" s="46">
        <v>12.569000000000001</v>
      </c>
      <c r="J70" s="46">
        <v>11.083</v>
      </c>
      <c r="K70" s="46">
        <v>9.7769999999999992</v>
      </c>
      <c r="L70" s="46">
        <v>8.6280000000000001</v>
      </c>
      <c r="M70" s="46">
        <v>7.6180000000000003</v>
      </c>
      <c r="N70" s="46">
        <v>6.7320000000000002</v>
      </c>
      <c r="O70" s="46">
        <v>5.9550000000000001</v>
      </c>
      <c r="P70" s="46">
        <v>5.2720000000000002</v>
      </c>
      <c r="Q70" s="46">
        <v>4.6740000000000004</v>
      </c>
      <c r="R70" s="46">
        <v>4.1479999999999997</v>
      </c>
      <c r="S70" s="46">
        <v>3.6850000000000001</v>
      </c>
      <c r="T70" s="46">
        <v>3.2770000000000001</v>
      </c>
      <c r="U70" s="46">
        <v>2.919</v>
      </c>
      <c r="V70" s="46">
        <v>2.6019999999999999</v>
      </c>
      <c r="W70" s="46">
        <v>2.3220000000000001</v>
      </c>
      <c r="X70" s="46">
        <v>2.0760000000000001</v>
      </c>
      <c r="Y70" s="46">
        <v>1.859</v>
      </c>
      <c r="Z70" s="46">
        <v>1.6679999999999999</v>
      </c>
      <c r="AA70" s="46">
        <v>1.498</v>
      </c>
      <c r="AB70" s="46">
        <v>1.347</v>
      </c>
      <c r="AC70" s="46">
        <v>1.214</v>
      </c>
      <c r="AD70" s="46">
        <v>1.0960000000000001</v>
      </c>
      <c r="AE70" s="46">
        <v>0.99099999999999999</v>
      </c>
    </row>
    <row r="71" spans="1:31" x14ac:dyDescent="0.2">
      <c r="A71" s="44">
        <v>64</v>
      </c>
      <c r="B71" s="46">
        <v>33.228000000000002</v>
      </c>
      <c r="C71" s="46">
        <v>29.437000000000001</v>
      </c>
      <c r="D71" s="46">
        <v>26.038</v>
      </c>
      <c r="E71" s="46">
        <v>23.004000000000001</v>
      </c>
      <c r="F71" s="46">
        <v>20.302</v>
      </c>
      <c r="G71" s="46">
        <v>17.901</v>
      </c>
      <c r="H71" s="46">
        <v>15.775</v>
      </c>
      <c r="I71" s="46">
        <v>13.896000000000001</v>
      </c>
      <c r="J71" s="46">
        <v>12.239000000000001</v>
      </c>
      <c r="K71" s="46">
        <v>10.781000000000001</v>
      </c>
      <c r="L71" s="46">
        <v>9.4990000000000006</v>
      </c>
      <c r="M71" s="46">
        <v>8.3740000000000006</v>
      </c>
      <c r="N71" s="46">
        <v>7.3860000000000001</v>
      </c>
      <c r="O71" s="46">
        <v>6.52</v>
      </c>
      <c r="P71" s="46">
        <v>5.76</v>
      </c>
      <c r="Q71" s="46">
        <v>5.0949999999999998</v>
      </c>
      <c r="R71" s="46">
        <v>4.5110000000000001</v>
      </c>
      <c r="S71" s="46">
        <v>3.9980000000000002</v>
      </c>
      <c r="T71" s="46">
        <v>3.5470000000000002</v>
      </c>
      <c r="U71" s="46">
        <v>3.1509999999999998</v>
      </c>
      <c r="V71" s="46">
        <v>2.802</v>
      </c>
      <c r="W71" s="46">
        <v>2.4940000000000002</v>
      </c>
      <c r="X71" s="46">
        <v>2.2250000000000001</v>
      </c>
      <c r="Y71" s="46">
        <v>1.988</v>
      </c>
      <c r="Z71" s="46">
        <v>1.778</v>
      </c>
      <c r="AA71" s="46">
        <v>1.5940000000000001</v>
      </c>
      <c r="AB71" s="46">
        <v>1.431</v>
      </c>
      <c r="AC71" s="46">
        <v>1.286</v>
      </c>
      <c r="AD71" s="46">
        <v>1.159</v>
      </c>
      <c r="AE71" s="46">
        <v>1.046</v>
      </c>
    </row>
    <row r="72" spans="1:31" x14ac:dyDescent="0.2">
      <c r="A72" s="44">
        <v>65</v>
      </c>
      <c r="B72" s="46">
        <v>36.904000000000003</v>
      </c>
      <c r="C72" s="46">
        <v>32.698</v>
      </c>
      <c r="D72" s="46">
        <v>28.922999999999998</v>
      </c>
      <c r="E72" s="46">
        <v>25.548999999999999</v>
      </c>
      <c r="F72" s="46">
        <v>22.54</v>
      </c>
      <c r="G72" s="46">
        <v>19.864999999999998</v>
      </c>
      <c r="H72" s="46">
        <v>17.494</v>
      </c>
      <c r="I72" s="46">
        <v>15.397</v>
      </c>
      <c r="J72" s="46">
        <v>13.545999999999999</v>
      </c>
      <c r="K72" s="46">
        <v>11.917999999999999</v>
      </c>
      <c r="L72" s="46">
        <v>10.487</v>
      </c>
      <c r="M72" s="46">
        <v>9.23</v>
      </c>
      <c r="N72" s="46">
        <v>8.1270000000000007</v>
      </c>
      <c r="O72" s="46">
        <v>7.16</v>
      </c>
      <c r="P72" s="46">
        <v>6.3129999999999997</v>
      </c>
      <c r="Q72" s="46">
        <v>5.5720000000000001</v>
      </c>
      <c r="R72" s="46">
        <v>4.9219999999999997</v>
      </c>
      <c r="S72" s="46">
        <v>4.3520000000000003</v>
      </c>
      <c r="T72" s="46">
        <v>3.851</v>
      </c>
      <c r="U72" s="46">
        <v>3.4129999999999998</v>
      </c>
      <c r="V72" s="46">
        <v>3.0270000000000001</v>
      </c>
      <c r="W72" s="46">
        <v>2.6869999999999998</v>
      </c>
      <c r="X72" s="46">
        <v>2.391</v>
      </c>
      <c r="Y72" s="46">
        <v>2.1309999999999998</v>
      </c>
      <c r="Z72" s="46">
        <v>1.9019999999999999</v>
      </c>
      <c r="AA72" s="46">
        <v>1.7010000000000001</v>
      </c>
      <c r="AB72" s="46">
        <v>1.5229999999999999</v>
      </c>
      <c r="AC72" s="46">
        <v>1.367</v>
      </c>
      <c r="AD72" s="46">
        <v>1.2290000000000001</v>
      </c>
      <c r="AE72" s="46">
        <v>1.107</v>
      </c>
    </row>
    <row r="73" spans="1:31" x14ac:dyDescent="0.2">
      <c r="A73" s="44">
        <v>66</v>
      </c>
      <c r="B73" s="46">
        <v>41.042999999999999</v>
      </c>
      <c r="C73" s="46">
        <v>36.372999999999998</v>
      </c>
      <c r="D73" s="46">
        <v>32.177</v>
      </c>
      <c r="E73" s="46">
        <v>28.422000000000001</v>
      </c>
      <c r="F73" s="46">
        <v>25.068999999999999</v>
      </c>
      <c r="G73" s="46">
        <v>22.087</v>
      </c>
      <c r="H73" s="46">
        <v>19.439</v>
      </c>
      <c r="I73" s="46">
        <v>17.097000000000001</v>
      </c>
      <c r="J73" s="46">
        <v>15.029</v>
      </c>
      <c r="K73" s="46">
        <v>13.209</v>
      </c>
      <c r="L73" s="46">
        <v>11.608000000000001</v>
      </c>
      <c r="M73" s="46">
        <v>10.202</v>
      </c>
      <c r="N73" s="46">
        <v>8.9689999999999994</v>
      </c>
      <c r="O73" s="46">
        <v>7.8879999999999999</v>
      </c>
      <c r="P73" s="46">
        <v>6.9409999999999998</v>
      </c>
      <c r="Q73" s="46">
        <v>6.1139999999999999</v>
      </c>
      <c r="R73" s="46">
        <v>5.3890000000000002</v>
      </c>
      <c r="S73" s="46">
        <v>4.7530000000000001</v>
      </c>
      <c r="T73" s="46">
        <v>4.1959999999999997</v>
      </c>
      <c r="U73" s="46">
        <v>3.7090000000000001</v>
      </c>
      <c r="V73" s="46">
        <v>3.282</v>
      </c>
      <c r="W73" s="46">
        <v>2.9060000000000001</v>
      </c>
      <c r="X73" s="46">
        <v>2.5790000000000002</v>
      </c>
      <c r="Y73" s="46">
        <v>2.2930000000000001</v>
      </c>
      <c r="Z73" s="46">
        <v>2.0409999999999999</v>
      </c>
      <c r="AA73" s="46">
        <v>1.821</v>
      </c>
      <c r="AB73" s="46">
        <v>1.627</v>
      </c>
      <c r="AC73" s="46">
        <v>1.456</v>
      </c>
      <c r="AD73" s="46">
        <v>1.306</v>
      </c>
      <c r="AE73" s="46">
        <v>1.175</v>
      </c>
    </row>
    <row r="74" spans="1:31" x14ac:dyDescent="0.2">
      <c r="A74" s="44">
        <v>67</v>
      </c>
      <c r="B74" s="46">
        <v>45.710999999999999</v>
      </c>
      <c r="C74" s="46">
        <v>40.521999999999998</v>
      </c>
      <c r="D74" s="46">
        <v>35.853000000000002</v>
      </c>
      <c r="E74" s="46">
        <v>31.67</v>
      </c>
      <c r="F74" s="46">
        <v>27.931999999999999</v>
      </c>
      <c r="G74" s="46">
        <v>24.603000000000002</v>
      </c>
      <c r="H74" s="46">
        <v>21.645</v>
      </c>
      <c r="I74" s="46">
        <v>19.026</v>
      </c>
      <c r="J74" s="46">
        <v>16.713000000000001</v>
      </c>
      <c r="K74" s="46">
        <v>14.675000000000001</v>
      </c>
      <c r="L74" s="46">
        <v>12.882</v>
      </c>
      <c r="M74" s="46">
        <v>11.307</v>
      </c>
      <c r="N74" s="46">
        <v>9.9260000000000002</v>
      </c>
      <c r="O74" s="46">
        <v>8.7159999999999993</v>
      </c>
      <c r="P74" s="46">
        <v>7.6559999999999997</v>
      </c>
      <c r="Q74" s="46">
        <v>6.73</v>
      </c>
      <c r="R74" s="46">
        <v>5.92</v>
      </c>
      <c r="S74" s="46">
        <v>5.2089999999999996</v>
      </c>
      <c r="T74" s="46">
        <v>4.5880000000000001</v>
      </c>
      <c r="U74" s="46">
        <v>4.0449999999999999</v>
      </c>
      <c r="V74" s="46">
        <v>3.57</v>
      </c>
      <c r="W74" s="46">
        <v>3.153</v>
      </c>
      <c r="X74" s="46">
        <v>2.7909999999999999</v>
      </c>
      <c r="Y74" s="46">
        <v>2.4750000000000001</v>
      </c>
      <c r="Z74" s="46">
        <v>2.198</v>
      </c>
      <c r="AA74" s="46">
        <v>1.9550000000000001</v>
      </c>
      <c r="AB74" s="46">
        <v>1.7430000000000001</v>
      </c>
      <c r="AC74" s="46">
        <v>1.5569999999999999</v>
      </c>
      <c r="AD74" s="46">
        <v>1.393</v>
      </c>
      <c r="AE74" s="46">
        <v>1.25</v>
      </c>
    </row>
    <row r="75" spans="1:31" x14ac:dyDescent="0.2">
      <c r="A75" s="44">
        <v>68</v>
      </c>
      <c r="B75" s="46">
        <v>50.984000000000002</v>
      </c>
      <c r="C75" s="46">
        <v>45.212000000000003</v>
      </c>
      <c r="D75" s="46">
        <v>40.012</v>
      </c>
      <c r="E75" s="46">
        <v>35.348999999999997</v>
      </c>
      <c r="F75" s="46">
        <v>31.177</v>
      </c>
      <c r="G75" s="46">
        <v>27.457000000000001</v>
      </c>
      <c r="H75" s="46">
        <v>24.15</v>
      </c>
      <c r="I75" s="46">
        <v>21.219000000000001</v>
      </c>
      <c r="J75" s="46">
        <v>18.626999999999999</v>
      </c>
      <c r="K75" s="46">
        <v>16.344000000000001</v>
      </c>
      <c r="L75" s="46">
        <v>14.334</v>
      </c>
      <c r="M75" s="46">
        <v>12.567</v>
      </c>
      <c r="N75" s="46">
        <v>11.016999999999999</v>
      </c>
      <c r="O75" s="46">
        <v>9.6590000000000007</v>
      </c>
      <c r="P75" s="46">
        <v>8.4710000000000001</v>
      </c>
      <c r="Q75" s="46">
        <v>7.4329999999999998</v>
      </c>
      <c r="R75" s="46">
        <v>6.5250000000000004</v>
      </c>
      <c r="S75" s="46">
        <v>5.7290000000000001</v>
      </c>
      <c r="T75" s="46">
        <v>5.0350000000000001</v>
      </c>
      <c r="U75" s="46">
        <v>4.4279999999999999</v>
      </c>
      <c r="V75" s="46">
        <v>3.8980000000000001</v>
      </c>
      <c r="W75" s="46">
        <v>3.4340000000000002</v>
      </c>
      <c r="X75" s="46">
        <v>3.032</v>
      </c>
      <c r="Y75" s="46">
        <v>2.681</v>
      </c>
      <c r="Z75" s="46">
        <v>2.375</v>
      </c>
      <c r="AA75" s="46">
        <v>2.1070000000000002</v>
      </c>
      <c r="AB75" s="46">
        <v>1.8740000000000001</v>
      </c>
      <c r="AC75" s="46">
        <v>1.669</v>
      </c>
      <c r="AD75" s="46">
        <v>1.4910000000000001</v>
      </c>
      <c r="AE75" s="46">
        <v>1.3340000000000001</v>
      </c>
    </row>
    <row r="76" spans="1:31" x14ac:dyDescent="0.2">
      <c r="A76" s="44">
        <v>69</v>
      </c>
      <c r="B76" s="46">
        <v>56.954999999999998</v>
      </c>
      <c r="C76" s="46">
        <v>50.527000000000001</v>
      </c>
      <c r="D76" s="46">
        <v>44.728999999999999</v>
      </c>
      <c r="E76" s="46">
        <v>39.524000000000001</v>
      </c>
      <c r="F76" s="46">
        <v>34.862000000000002</v>
      </c>
      <c r="G76" s="46">
        <v>30.702000000000002</v>
      </c>
      <c r="H76" s="46">
        <v>26.998999999999999</v>
      </c>
      <c r="I76" s="46">
        <v>23.715</v>
      </c>
      <c r="J76" s="46">
        <v>20.808</v>
      </c>
      <c r="K76" s="46">
        <v>18.245999999999999</v>
      </c>
      <c r="L76" s="46">
        <v>15.989000000000001</v>
      </c>
      <c r="M76" s="46">
        <v>14.005000000000001</v>
      </c>
      <c r="N76" s="46">
        <v>12.263999999999999</v>
      </c>
      <c r="O76" s="46">
        <v>10.738</v>
      </c>
      <c r="P76" s="46">
        <v>9.4030000000000005</v>
      </c>
      <c r="Q76" s="46">
        <v>8.2360000000000007</v>
      </c>
      <c r="R76" s="46">
        <v>7.2160000000000002</v>
      </c>
      <c r="S76" s="46">
        <v>6.3230000000000004</v>
      </c>
      <c r="T76" s="46">
        <v>5.5449999999999999</v>
      </c>
      <c r="U76" s="46">
        <v>4.8650000000000002</v>
      </c>
      <c r="V76" s="46">
        <v>4.2720000000000002</v>
      </c>
      <c r="W76" s="46">
        <v>3.7530000000000001</v>
      </c>
      <c r="X76" s="46">
        <v>3.3050000000000002</v>
      </c>
      <c r="Y76" s="46">
        <v>2.915</v>
      </c>
      <c r="Z76" s="46">
        <v>2.5760000000000001</v>
      </c>
      <c r="AA76" s="46">
        <v>2.2789999999999999</v>
      </c>
      <c r="AB76" s="46">
        <v>2.0219999999999998</v>
      </c>
      <c r="AC76" s="46">
        <v>1.7969999999999999</v>
      </c>
      <c r="AD76" s="46">
        <v>1.6</v>
      </c>
      <c r="AE76" s="46">
        <v>1.429</v>
      </c>
    </row>
    <row r="77" spans="1:31" x14ac:dyDescent="0.2">
      <c r="A77" s="44">
        <v>70</v>
      </c>
      <c r="B77" s="46">
        <v>63.73</v>
      </c>
      <c r="C77" s="46">
        <v>56.561</v>
      </c>
      <c r="D77" s="46">
        <v>50.088000000000001</v>
      </c>
      <c r="E77" s="46">
        <v>44.271000000000001</v>
      </c>
      <c r="F77" s="46">
        <v>39.055999999999997</v>
      </c>
      <c r="G77" s="46">
        <v>34.396000000000001</v>
      </c>
      <c r="H77" s="46">
        <v>30.245999999999999</v>
      </c>
      <c r="I77" s="46">
        <v>26.561</v>
      </c>
      <c r="J77" s="46">
        <v>23.297999999999998</v>
      </c>
      <c r="K77" s="46">
        <v>20.419</v>
      </c>
      <c r="L77" s="46">
        <v>17.882000000000001</v>
      </c>
      <c r="M77" s="46">
        <v>15.65</v>
      </c>
      <c r="N77" s="46">
        <v>13.691000000000001</v>
      </c>
      <c r="O77" s="46">
        <v>11.973000000000001</v>
      </c>
      <c r="P77" s="46">
        <v>10.47</v>
      </c>
      <c r="Q77" s="46">
        <v>9.157</v>
      </c>
      <c r="R77" s="46">
        <v>8.0090000000000003</v>
      </c>
      <c r="S77" s="46">
        <v>7.0039999999999996</v>
      </c>
      <c r="T77" s="46">
        <v>6.1280000000000001</v>
      </c>
      <c r="U77" s="46">
        <v>5.3650000000000002</v>
      </c>
      <c r="V77" s="46">
        <v>4.7</v>
      </c>
      <c r="W77" s="46">
        <v>4.1180000000000003</v>
      </c>
      <c r="X77" s="46">
        <v>3.617</v>
      </c>
      <c r="Y77" s="46">
        <v>3.1819999999999999</v>
      </c>
      <c r="Z77" s="46">
        <v>2.8039999999999998</v>
      </c>
      <c r="AA77" s="46">
        <v>2.4750000000000001</v>
      </c>
      <c r="AB77" s="46">
        <v>2.1890000000000001</v>
      </c>
      <c r="AC77" s="46">
        <v>1.9410000000000001</v>
      </c>
      <c r="AD77" s="46">
        <v>1.724</v>
      </c>
      <c r="AE77" s="46">
        <v>1.536</v>
      </c>
    </row>
    <row r="78" spans="1:31" x14ac:dyDescent="0.2">
      <c r="A78" s="44">
        <v>71</v>
      </c>
      <c r="B78" s="46">
        <v>71.421999999999997</v>
      </c>
      <c r="C78" s="46">
        <v>63.417000000000002</v>
      </c>
      <c r="D78" s="46">
        <v>56.18</v>
      </c>
      <c r="E78" s="46">
        <v>49.670999999999999</v>
      </c>
      <c r="F78" s="46">
        <v>43.828000000000003</v>
      </c>
      <c r="G78" s="46">
        <v>38.603999999999999</v>
      </c>
      <c r="H78" s="46">
        <v>33.945999999999998</v>
      </c>
      <c r="I78" s="46">
        <v>29.806999999999999</v>
      </c>
      <c r="J78" s="46">
        <v>26.138999999999999</v>
      </c>
      <c r="K78" s="46">
        <v>22.901</v>
      </c>
      <c r="L78" s="46">
        <v>20.045000000000002</v>
      </c>
      <c r="M78" s="46">
        <v>17.530999999999999</v>
      </c>
      <c r="N78" s="46">
        <v>15.324</v>
      </c>
      <c r="O78" s="46">
        <v>13.387</v>
      </c>
      <c r="P78" s="46">
        <v>11.692</v>
      </c>
      <c r="Q78" s="46">
        <v>10.212</v>
      </c>
      <c r="R78" s="46">
        <v>8.9169999999999998</v>
      </c>
      <c r="S78" s="46">
        <v>7.7839999999999998</v>
      </c>
      <c r="T78" s="46">
        <v>6.7969999999999997</v>
      </c>
      <c r="U78" s="46">
        <v>5.9379999999999997</v>
      </c>
      <c r="V78" s="46">
        <v>5.19</v>
      </c>
      <c r="W78" s="46">
        <v>4.5359999999999996</v>
      </c>
      <c r="X78" s="46">
        <v>3.9740000000000002</v>
      </c>
      <c r="Y78" s="46">
        <v>3.4860000000000002</v>
      </c>
      <c r="Z78" s="46">
        <v>3.0640000000000001</v>
      </c>
      <c r="AA78" s="46">
        <v>2.6970000000000001</v>
      </c>
      <c r="AB78" s="46">
        <v>2.379</v>
      </c>
      <c r="AC78" s="46">
        <v>2.1040000000000001</v>
      </c>
      <c r="AD78" s="46">
        <v>1.8640000000000001</v>
      </c>
      <c r="AE78" s="46">
        <v>1.657</v>
      </c>
    </row>
    <row r="79" spans="1:31" x14ac:dyDescent="0.2">
      <c r="A79" s="44">
        <v>72</v>
      </c>
      <c r="B79" s="46">
        <v>80.171000000000006</v>
      </c>
      <c r="C79" s="46">
        <v>71.218000000000004</v>
      </c>
      <c r="D79" s="46">
        <v>63.115000000000002</v>
      </c>
      <c r="E79" s="46">
        <v>55.820999999999998</v>
      </c>
      <c r="F79" s="46">
        <v>49.268000000000001</v>
      </c>
      <c r="G79" s="46">
        <v>43.402999999999999</v>
      </c>
      <c r="H79" s="46">
        <v>38.167999999999999</v>
      </c>
      <c r="I79" s="46">
        <v>33.514000000000003</v>
      </c>
      <c r="J79" s="46">
        <v>29.385999999999999</v>
      </c>
      <c r="K79" s="46">
        <v>25.74</v>
      </c>
      <c r="L79" s="46">
        <v>22.521000000000001</v>
      </c>
      <c r="M79" s="46">
        <v>19.686</v>
      </c>
      <c r="N79" s="46">
        <v>17.195</v>
      </c>
      <c r="O79" s="46">
        <v>15.009</v>
      </c>
      <c r="P79" s="46">
        <v>13.093999999999999</v>
      </c>
      <c r="Q79" s="46">
        <v>11.422000000000001</v>
      </c>
      <c r="R79" s="46">
        <v>9.9589999999999996</v>
      </c>
      <c r="S79" s="46">
        <v>8.68</v>
      </c>
      <c r="T79" s="46">
        <v>7.5650000000000004</v>
      </c>
      <c r="U79" s="46">
        <v>6.5949999999999998</v>
      </c>
      <c r="V79" s="46">
        <v>5.7510000000000003</v>
      </c>
      <c r="W79" s="46">
        <v>5.0140000000000002</v>
      </c>
      <c r="X79" s="46">
        <v>4.3819999999999997</v>
      </c>
      <c r="Y79" s="46">
        <v>3.8340000000000001</v>
      </c>
      <c r="Z79" s="46">
        <v>3.3610000000000002</v>
      </c>
      <c r="AA79" s="46">
        <v>2.95</v>
      </c>
      <c r="AB79" s="46">
        <v>2.5960000000000001</v>
      </c>
      <c r="AC79" s="46">
        <v>2.2890000000000001</v>
      </c>
      <c r="AD79" s="46">
        <v>2.0230000000000001</v>
      </c>
      <c r="AE79" s="46">
        <v>1.7929999999999999</v>
      </c>
    </row>
    <row r="80" spans="1:31" x14ac:dyDescent="0.2">
      <c r="A80" s="44">
        <v>73</v>
      </c>
      <c r="B80" s="46">
        <v>90.156000000000006</v>
      </c>
      <c r="C80" s="46">
        <v>80.126000000000005</v>
      </c>
      <c r="D80" s="46">
        <v>71.039000000000001</v>
      </c>
      <c r="E80" s="46">
        <v>62.850999999999999</v>
      </c>
      <c r="F80" s="46">
        <v>55.488</v>
      </c>
      <c r="G80" s="46">
        <v>48.893000000000001</v>
      </c>
      <c r="H80" s="46">
        <v>43.003</v>
      </c>
      <c r="I80" s="46">
        <v>37.761000000000003</v>
      </c>
      <c r="J80" s="46">
        <v>33.107999999999997</v>
      </c>
      <c r="K80" s="46">
        <v>28.995999999999999</v>
      </c>
      <c r="L80" s="46">
        <v>25.363</v>
      </c>
      <c r="M80" s="46">
        <v>22.161000000000001</v>
      </c>
      <c r="N80" s="46">
        <v>19.346</v>
      </c>
      <c r="O80" s="46">
        <v>16.873999999999999</v>
      </c>
      <c r="P80" s="46">
        <v>14.708</v>
      </c>
      <c r="Q80" s="46">
        <v>12.816000000000001</v>
      </c>
      <c r="R80" s="46">
        <v>11.16</v>
      </c>
      <c r="S80" s="46">
        <v>9.7110000000000003</v>
      </c>
      <c r="T80" s="46">
        <v>8.4489999999999998</v>
      </c>
      <c r="U80" s="46">
        <v>7.351</v>
      </c>
      <c r="V80" s="46">
        <v>6.3970000000000002</v>
      </c>
      <c r="W80" s="46">
        <v>5.5640000000000001</v>
      </c>
      <c r="X80" s="46">
        <v>4.8499999999999996</v>
      </c>
      <c r="Y80" s="46">
        <v>4.234</v>
      </c>
      <c r="Z80" s="46">
        <v>3.7010000000000001</v>
      </c>
      <c r="AA80" s="46">
        <v>3.24</v>
      </c>
      <c r="AB80" s="46">
        <v>2.843</v>
      </c>
      <c r="AC80" s="46">
        <v>2.5</v>
      </c>
      <c r="AD80" s="46">
        <v>2.2040000000000002</v>
      </c>
      <c r="AE80" s="46">
        <v>1.9490000000000001</v>
      </c>
    </row>
    <row r="81" spans="1:31" x14ac:dyDescent="0.2">
      <c r="A81" s="44">
        <v>74</v>
      </c>
      <c r="B81" s="46">
        <v>101.59399999999999</v>
      </c>
      <c r="C81" s="46">
        <v>90.334000000000003</v>
      </c>
      <c r="D81" s="46">
        <v>80.122</v>
      </c>
      <c r="E81" s="46">
        <v>70.914000000000001</v>
      </c>
      <c r="F81" s="46">
        <v>62.625</v>
      </c>
      <c r="G81" s="46">
        <v>55.195999999999998</v>
      </c>
      <c r="H81" s="46">
        <v>48.554000000000002</v>
      </c>
      <c r="I81" s="46">
        <v>42.64</v>
      </c>
      <c r="J81" s="46">
        <v>37.387</v>
      </c>
      <c r="K81" s="46">
        <v>32.741999999999997</v>
      </c>
      <c r="L81" s="46">
        <v>28.635000000000002</v>
      </c>
      <c r="M81" s="46">
        <v>25.013000000000002</v>
      </c>
      <c r="N81" s="46">
        <v>21.826000000000001</v>
      </c>
      <c r="O81" s="46">
        <v>19.026</v>
      </c>
      <c r="P81" s="46">
        <v>16.571000000000002</v>
      </c>
      <c r="Q81" s="46">
        <v>14.426</v>
      </c>
      <c r="R81" s="46">
        <v>12.547000000000001</v>
      </c>
      <c r="S81" s="46">
        <v>10.903</v>
      </c>
      <c r="T81" s="46">
        <v>9.4719999999999995</v>
      </c>
      <c r="U81" s="46">
        <v>8.2260000000000009</v>
      </c>
      <c r="V81" s="46">
        <v>7.1429999999999998</v>
      </c>
      <c r="W81" s="46">
        <v>6.1989999999999998</v>
      </c>
      <c r="X81" s="46">
        <v>5.391</v>
      </c>
      <c r="Y81" s="46">
        <v>4.694</v>
      </c>
      <c r="Z81" s="46">
        <v>4.0919999999999996</v>
      </c>
      <c r="AA81" s="46">
        <v>3.5739999999999998</v>
      </c>
      <c r="AB81" s="46">
        <v>3.1269999999999998</v>
      </c>
      <c r="AC81" s="46">
        <v>2.7429999999999999</v>
      </c>
      <c r="AD81" s="46">
        <v>2.411</v>
      </c>
      <c r="AE81" s="46">
        <v>2.1259999999999999</v>
      </c>
    </row>
    <row r="82" spans="1:31" x14ac:dyDescent="0.2">
      <c r="A82" s="44">
        <v>75</v>
      </c>
      <c r="B82" s="46">
        <v>114.729</v>
      </c>
      <c r="C82" s="46">
        <v>102.063</v>
      </c>
      <c r="D82" s="46">
        <v>90.561999999999998</v>
      </c>
      <c r="E82" s="46">
        <v>80.183999999999997</v>
      </c>
      <c r="F82" s="46">
        <v>70.834999999999994</v>
      </c>
      <c r="G82" s="46">
        <v>62.448</v>
      </c>
      <c r="H82" s="46">
        <v>54.945</v>
      </c>
      <c r="I82" s="46">
        <v>48.26</v>
      </c>
      <c r="J82" s="46">
        <v>42.317</v>
      </c>
      <c r="K82" s="46">
        <v>37.06</v>
      </c>
      <c r="L82" s="46">
        <v>32.409999999999997</v>
      </c>
      <c r="M82" s="46">
        <v>28.305</v>
      </c>
      <c r="N82" s="46">
        <v>24.690999999999999</v>
      </c>
      <c r="O82" s="46">
        <v>21.513000000000002</v>
      </c>
      <c r="P82" s="46">
        <v>18.725999999999999</v>
      </c>
      <c r="Q82" s="46">
        <v>16.289000000000001</v>
      </c>
      <c r="R82" s="46">
        <v>14.154</v>
      </c>
      <c r="S82" s="46">
        <v>12.285</v>
      </c>
      <c r="T82" s="46">
        <v>10.656000000000001</v>
      </c>
      <c r="U82" s="46">
        <v>9.2379999999999995</v>
      </c>
      <c r="V82" s="46">
        <v>8.0069999999999997</v>
      </c>
      <c r="W82" s="46">
        <v>6.9329999999999998</v>
      </c>
      <c r="X82" s="46">
        <v>6.016</v>
      </c>
      <c r="Y82" s="46">
        <v>5.2249999999999996</v>
      </c>
      <c r="Z82" s="46">
        <v>4.5449999999999999</v>
      </c>
      <c r="AA82" s="46">
        <v>3.9580000000000002</v>
      </c>
      <c r="AB82" s="46">
        <v>3.4540000000000002</v>
      </c>
      <c r="AC82" s="46">
        <v>3.0209999999999999</v>
      </c>
      <c r="AD82" s="46">
        <v>2.649</v>
      </c>
      <c r="AE82" s="46">
        <v>2.3290000000000002</v>
      </c>
    </row>
    <row r="83" spans="1:31" x14ac:dyDescent="0.2">
      <c r="A83" s="44">
        <v>76</v>
      </c>
      <c r="B83" s="46">
        <v>129.86199999999999</v>
      </c>
      <c r="C83" s="46">
        <v>115.581</v>
      </c>
      <c r="D83" s="46">
        <v>102.599</v>
      </c>
      <c r="E83" s="46">
        <v>90.875</v>
      </c>
      <c r="F83" s="46">
        <v>80.305000000000007</v>
      </c>
      <c r="G83" s="46">
        <v>70.816000000000003</v>
      </c>
      <c r="H83" s="46">
        <v>62.322000000000003</v>
      </c>
      <c r="I83" s="46">
        <v>54.749000000000002</v>
      </c>
      <c r="J83" s="46">
        <v>48.014000000000003</v>
      </c>
      <c r="K83" s="46">
        <v>42.052999999999997</v>
      </c>
      <c r="L83" s="46">
        <v>36.776000000000003</v>
      </c>
      <c r="M83" s="46">
        <v>32.115000000000002</v>
      </c>
      <c r="N83" s="46">
        <v>28.009</v>
      </c>
      <c r="O83" s="46">
        <v>24.396999999999998</v>
      </c>
      <c r="P83" s="46">
        <v>21.225999999999999</v>
      </c>
      <c r="Q83" s="46">
        <v>18.452000000000002</v>
      </c>
      <c r="R83" s="46">
        <v>16.02</v>
      </c>
      <c r="S83" s="46">
        <v>13.888999999999999</v>
      </c>
      <c r="T83" s="46">
        <v>12.032</v>
      </c>
      <c r="U83" s="46">
        <v>10.414999999999999</v>
      </c>
      <c r="V83" s="46">
        <v>9.0109999999999992</v>
      </c>
      <c r="W83" s="46">
        <v>7.7859999999999996</v>
      </c>
      <c r="X83" s="46">
        <v>6.742</v>
      </c>
      <c r="Y83" s="46">
        <v>5.8419999999999996</v>
      </c>
      <c r="Z83" s="46">
        <v>5.0679999999999996</v>
      </c>
      <c r="AA83" s="46">
        <v>4.4029999999999996</v>
      </c>
      <c r="AB83" s="46">
        <v>3.8319999999999999</v>
      </c>
      <c r="AC83" s="46">
        <v>3.343</v>
      </c>
      <c r="AD83" s="46">
        <v>2.923</v>
      </c>
      <c r="AE83" s="46">
        <v>2.5630000000000002</v>
      </c>
    </row>
    <row r="84" spans="1:31" x14ac:dyDescent="0.2">
      <c r="A84" s="44">
        <v>77</v>
      </c>
      <c r="B84" s="46">
        <v>147.35</v>
      </c>
      <c r="C84" s="46">
        <v>131.208</v>
      </c>
      <c r="D84" s="46">
        <v>116.51900000000001</v>
      </c>
      <c r="E84" s="46">
        <v>103.242</v>
      </c>
      <c r="F84" s="46">
        <v>91.263000000000005</v>
      </c>
      <c r="G84" s="46">
        <v>80.501000000000005</v>
      </c>
      <c r="H84" s="46">
        <v>70.861999999999995</v>
      </c>
      <c r="I84" s="46">
        <v>62.264000000000003</v>
      </c>
      <c r="J84" s="46">
        <v>54.613</v>
      </c>
      <c r="K84" s="46">
        <v>47.838999999999999</v>
      </c>
      <c r="L84" s="46">
        <v>41.838999999999999</v>
      </c>
      <c r="M84" s="46">
        <v>36.536000000000001</v>
      </c>
      <c r="N84" s="46">
        <v>31.861999999999998</v>
      </c>
      <c r="O84" s="46">
        <v>27.745999999999999</v>
      </c>
      <c r="P84" s="46">
        <v>24.132000000000001</v>
      </c>
      <c r="Q84" s="46">
        <v>20.968</v>
      </c>
      <c r="R84" s="46">
        <v>18.193000000000001</v>
      </c>
      <c r="S84" s="46">
        <v>15.757999999999999</v>
      </c>
      <c r="T84" s="46">
        <v>13.635</v>
      </c>
      <c r="U84" s="46">
        <v>11.786</v>
      </c>
      <c r="V84" s="46">
        <v>10.180999999999999</v>
      </c>
      <c r="W84" s="46">
        <v>8.7799999999999994</v>
      </c>
      <c r="X84" s="46">
        <v>7.5860000000000003</v>
      </c>
      <c r="Y84" s="46">
        <v>6.5590000000000002</v>
      </c>
      <c r="Z84" s="46">
        <v>5.6760000000000002</v>
      </c>
      <c r="AA84" s="46">
        <v>4.9189999999999996</v>
      </c>
      <c r="AB84" s="46">
        <v>4.2699999999999996</v>
      </c>
      <c r="AC84" s="46">
        <v>3.7149999999999999</v>
      </c>
      <c r="AD84" s="46">
        <v>3.24</v>
      </c>
      <c r="AE84" s="46">
        <v>2.8330000000000002</v>
      </c>
    </row>
    <row r="85" spans="1:31" x14ac:dyDescent="0.2">
      <c r="A85" s="44">
        <v>78</v>
      </c>
      <c r="B85" s="46">
        <v>167.59700000000001</v>
      </c>
      <c r="C85" s="46">
        <v>149.31</v>
      </c>
      <c r="D85" s="46">
        <v>132.649</v>
      </c>
      <c r="E85" s="46">
        <v>117.577</v>
      </c>
      <c r="F85" s="46">
        <v>103.967</v>
      </c>
      <c r="G85" s="46">
        <v>91.731999999999999</v>
      </c>
      <c r="H85" s="46">
        <v>80.766999999999996</v>
      </c>
      <c r="I85" s="46">
        <v>70.981999999999999</v>
      </c>
      <c r="J85" s="46">
        <v>62.27</v>
      </c>
      <c r="K85" s="46">
        <v>54.555</v>
      </c>
      <c r="L85" s="46">
        <v>47.719000000000001</v>
      </c>
      <c r="M85" s="46">
        <v>41.673999999999999</v>
      </c>
      <c r="N85" s="46">
        <v>36.341999999999999</v>
      </c>
      <c r="O85" s="46">
        <v>31.643999999999998</v>
      </c>
      <c r="P85" s="46">
        <v>27.515999999999998</v>
      </c>
      <c r="Q85" s="46">
        <v>23.9</v>
      </c>
      <c r="R85" s="46">
        <v>20.725000000000001</v>
      </c>
      <c r="S85" s="46">
        <v>17.937999999999999</v>
      </c>
      <c r="T85" s="46">
        <v>15.506</v>
      </c>
      <c r="U85" s="46">
        <v>13.385999999999999</v>
      </c>
      <c r="V85" s="46">
        <v>11.545999999999999</v>
      </c>
      <c r="W85" s="46">
        <v>9.9380000000000006</v>
      </c>
      <c r="X85" s="46">
        <v>8.57</v>
      </c>
      <c r="Y85" s="46">
        <v>7.3940000000000001</v>
      </c>
      <c r="Z85" s="46">
        <v>6.3840000000000003</v>
      </c>
      <c r="AA85" s="46">
        <v>5.5190000000000001</v>
      </c>
      <c r="AB85" s="46">
        <v>4.7789999999999999</v>
      </c>
      <c r="AC85" s="46">
        <v>4.1470000000000002</v>
      </c>
      <c r="AD85" s="46">
        <v>3.6070000000000002</v>
      </c>
      <c r="AE85" s="46">
        <v>3.1459999999999999</v>
      </c>
    </row>
    <row r="86" spans="1:31" x14ac:dyDescent="0.2">
      <c r="A86" s="44">
        <v>79</v>
      </c>
      <c r="B86" s="46">
        <v>191.07599999999999</v>
      </c>
      <c r="C86" s="46">
        <v>170.31100000000001</v>
      </c>
      <c r="D86" s="46">
        <v>151.369</v>
      </c>
      <c r="E86" s="46">
        <v>134.21899999999999</v>
      </c>
      <c r="F86" s="46">
        <v>118.71899999999999</v>
      </c>
      <c r="G86" s="46">
        <v>104.776</v>
      </c>
      <c r="H86" s="46">
        <v>92.272999999999996</v>
      </c>
      <c r="I86" s="46">
        <v>81.111000000000004</v>
      </c>
      <c r="J86" s="46">
        <v>71.168999999999997</v>
      </c>
      <c r="K86" s="46">
        <v>62.363</v>
      </c>
      <c r="L86" s="46">
        <v>54.557000000000002</v>
      </c>
      <c r="M86" s="46">
        <v>47.651000000000003</v>
      </c>
      <c r="N86" s="46">
        <v>41.557000000000002</v>
      </c>
      <c r="O86" s="46">
        <v>36.183999999999997</v>
      </c>
      <c r="P86" s="46">
        <v>31.46</v>
      </c>
      <c r="Q86" s="46">
        <v>27.32</v>
      </c>
      <c r="R86" s="46">
        <v>23.681999999999999</v>
      </c>
      <c r="S86" s="46">
        <v>20.484000000000002</v>
      </c>
      <c r="T86" s="46">
        <v>17.690999999999999</v>
      </c>
      <c r="U86" s="46">
        <v>15.256</v>
      </c>
      <c r="V86" s="46">
        <v>13.141</v>
      </c>
      <c r="W86" s="46">
        <v>11.291</v>
      </c>
      <c r="X86" s="46">
        <v>9.7189999999999994</v>
      </c>
      <c r="Y86" s="46">
        <v>8.3680000000000003</v>
      </c>
      <c r="Z86" s="46">
        <v>7.21</v>
      </c>
      <c r="AA86" s="46">
        <v>6.218</v>
      </c>
      <c r="AB86" s="46">
        <v>5.3710000000000004</v>
      </c>
      <c r="AC86" s="46">
        <v>4.649</v>
      </c>
      <c r="AD86" s="46">
        <v>4.0330000000000004</v>
      </c>
      <c r="AE86" s="46">
        <v>3.508</v>
      </c>
    </row>
    <row r="87" spans="1:31" x14ac:dyDescent="0.2">
      <c r="A87" s="44">
        <v>80</v>
      </c>
      <c r="B87" s="46">
        <v>218.32900000000001</v>
      </c>
      <c r="C87" s="46">
        <v>194.702</v>
      </c>
      <c r="D87" s="46">
        <v>173.119</v>
      </c>
      <c r="E87" s="46">
        <v>153.56100000000001</v>
      </c>
      <c r="F87" s="46">
        <v>135.86799999999999</v>
      </c>
      <c r="G87" s="46">
        <v>119.943</v>
      </c>
      <c r="H87" s="46">
        <v>105.652</v>
      </c>
      <c r="I87" s="46">
        <v>92.89</v>
      </c>
      <c r="J87" s="46">
        <v>81.519000000000005</v>
      </c>
      <c r="K87" s="46">
        <v>71.447999999999993</v>
      </c>
      <c r="L87" s="46">
        <v>62.515000000000001</v>
      </c>
      <c r="M87" s="46">
        <v>54.610999999999997</v>
      </c>
      <c r="N87" s="46">
        <v>47.633000000000003</v>
      </c>
      <c r="O87" s="46">
        <v>41.476999999999997</v>
      </c>
      <c r="P87" s="46">
        <v>36.061</v>
      </c>
      <c r="Q87" s="46">
        <v>31.312000000000001</v>
      </c>
      <c r="R87" s="46">
        <v>27.135000000000002</v>
      </c>
      <c r="S87" s="46">
        <v>23.459</v>
      </c>
      <c r="T87" s="46">
        <v>20.247</v>
      </c>
      <c r="U87" s="46">
        <v>17.443999999999999</v>
      </c>
      <c r="V87" s="46">
        <v>15.006</v>
      </c>
      <c r="W87" s="46">
        <v>12.872999999999999</v>
      </c>
      <c r="X87" s="46">
        <v>11.061999999999999</v>
      </c>
      <c r="Y87" s="46">
        <v>9.5060000000000002</v>
      </c>
      <c r="Z87" s="46">
        <v>8.173</v>
      </c>
      <c r="AA87" s="46">
        <v>7.0330000000000004</v>
      </c>
      <c r="AB87" s="46">
        <v>6.0609999999999999</v>
      </c>
      <c r="AC87" s="46">
        <v>5.234</v>
      </c>
      <c r="AD87" s="46">
        <v>4.5289999999999999</v>
      </c>
      <c r="AE87" s="46">
        <v>3.9289999999999998</v>
      </c>
    </row>
    <row r="88" spans="1:31" x14ac:dyDescent="0.2">
      <c r="A88" s="44">
        <v>81</v>
      </c>
      <c r="B88" s="46">
        <v>249.96899999999999</v>
      </c>
      <c r="C88" s="46">
        <v>223.035</v>
      </c>
      <c r="D88" s="46">
        <v>198.39599999999999</v>
      </c>
      <c r="E88" s="46">
        <v>176.048</v>
      </c>
      <c r="F88" s="46">
        <v>155.81100000000001</v>
      </c>
      <c r="G88" s="46">
        <v>137.583</v>
      </c>
      <c r="H88" s="46">
        <v>121.21599999999999</v>
      </c>
      <c r="I88" s="46">
        <v>106.59399999999999</v>
      </c>
      <c r="J88" s="46">
        <v>93.563000000000002</v>
      </c>
      <c r="K88" s="46">
        <v>82.019000000000005</v>
      </c>
      <c r="L88" s="46">
        <v>71.78</v>
      </c>
      <c r="M88" s="46">
        <v>62.715000000000003</v>
      </c>
      <c r="N88" s="46">
        <v>54.710999999999999</v>
      </c>
      <c r="O88" s="46">
        <v>47.646000000000001</v>
      </c>
      <c r="P88" s="46">
        <v>41.427</v>
      </c>
      <c r="Q88" s="46">
        <v>35.972000000000001</v>
      </c>
      <c r="R88" s="46">
        <v>31.17</v>
      </c>
      <c r="S88" s="46">
        <v>26.937000000000001</v>
      </c>
      <c r="T88" s="46">
        <v>23.234999999999999</v>
      </c>
      <c r="U88" s="46">
        <v>20.001999999999999</v>
      </c>
      <c r="V88" s="46">
        <v>17.187999999999999</v>
      </c>
      <c r="W88" s="46">
        <v>14.724</v>
      </c>
      <c r="X88" s="46">
        <v>12.632</v>
      </c>
      <c r="Y88" s="46">
        <v>10.836</v>
      </c>
      <c r="Z88" s="46">
        <v>9.2989999999999995</v>
      </c>
      <c r="AA88" s="46">
        <v>7.984</v>
      </c>
      <c r="AB88" s="46">
        <v>6.8659999999999997</v>
      </c>
      <c r="AC88" s="46">
        <v>5.9139999999999997</v>
      </c>
      <c r="AD88" s="46">
        <v>5.1050000000000004</v>
      </c>
      <c r="AE88" s="46">
        <v>4.4180000000000001</v>
      </c>
    </row>
    <row r="89" spans="1:31" x14ac:dyDescent="0.2">
      <c r="A89" s="44">
        <v>82</v>
      </c>
      <c r="B89" s="46">
        <v>286.73399999999998</v>
      </c>
      <c r="C89" s="46">
        <v>255.97800000000001</v>
      </c>
      <c r="D89" s="46">
        <v>227.80199999999999</v>
      </c>
      <c r="E89" s="46">
        <v>202.22</v>
      </c>
      <c r="F89" s="46">
        <v>179.03</v>
      </c>
      <c r="G89" s="46">
        <v>158.125</v>
      </c>
      <c r="H89" s="46">
        <v>139.34299999999999</v>
      </c>
      <c r="I89" s="46">
        <v>122.557</v>
      </c>
      <c r="J89" s="46">
        <v>107.592</v>
      </c>
      <c r="K89" s="46">
        <v>94.335999999999999</v>
      </c>
      <c r="L89" s="46">
        <v>82.575000000000003</v>
      </c>
      <c r="M89" s="46">
        <v>72.162000000000006</v>
      </c>
      <c r="N89" s="46">
        <v>62.963999999999999</v>
      </c>
      <c r="O89" s="46">
        <v>54.843000000000004</v>
      </c>
      <c r="P89" s="46">
        <v>47.691000000000003</v>
      </c>
      <c r="Q89" s="46">
        <v>41.415999999999997</v>
      </c>
      <c r="R89" s="46">
        <v>35.886000000000003</v>
      </c>
      <c r="S89" s="46">
        <v>31.006</v>
      </c>
      <c r="T89" s="46">
        <v>26.733000000000001</v>
      </c>
      <c r="U89" s="46">
        <v>22.998000000000001</v>
      </c>
      <c r="V89" s="46">
        <v>19.744</v>
      </c>
      <c r="W89" s="46">
        <v>16.89</v>
      </c>
      <c r="X89" s="46">
        <v>14.468999999999999</v>
      </c>
      <c r="Y89" s="46">
        <v>12.391999999999999</v>
      </c>
      <c r="Z89" s="46">
        <v>10.614000000000001</v>
      </c>
      <c r="AA89" s="46">
        <v>9.0950000000000006</v>
      </c>
      <c r="AB89" s="46">
        <v>7.8040000000000003</v>
      </c>
      <c r="AC89" s="46">
        <v>6.7080000000000002</v>
      </c>
      <c r="AD89" s="46">
        <v>5.7770000000000001</v>
      </c>
      <c r="AE89" s="46">
        <v>4.9870000000000001</v>
      </c>
    </row>
    <row r="90" spans="1:31" x14ac:dyDescent="0.2">
      <c r="A90" s="44">
        <v>83</v>
      </c>
      <c r="B90" s="46">
        <v>329.529</v>
      </c>
      <c r="C90" s="46">
        <v>294.35199999999998</v>
      </c>
      <c r="D90" s="46">
        <v>262.07400000000001</v>
      </c>
      <c r="E90" s="46">
        <v>232.738</v>
      </c>
      <c r="F90" s="46">
        <v>206.114</v>
      </c>
      <c r="G90" s="46">
        <v>182.09399999999999</v>
      </c>
      <c r="H90" s="46">
        <v>160.49600000000001</v>
      </c>
      <c r="I90" s="46">
        <v>141.18600000000001</v>
      </c>
      <c r="J90" s="46">
        <v>123.965</v>
      </c>
      <c r="K90" s="46">
        <v>108.71299999999999</v>
      </c>
      <c r="L90" s="46">
        <v>95.177999999999997</v>
      </c>
      <c r="M90" s="46">
        <v>83.191999999999993</v>
      </c>
      <c r="N90" s="46">
        <v>72.603999999999999</v>
      </c>
      <c r="O90" s="46">
        <v>63.252000000000002</v>
      </c>
      <c r="P90" s="46">
        <v>55.015000000000001</v>
      </c>
      <c r="Q90" s="46">
        <v>47.784999999999997</v>
      </c>
      <c r="R90" s="46">
        <v>41.408000000000001</v>
      </c>
      <c r="S90" s="46">
        <v>35.773000000000003</v>
      </c>
      <c r="T90" s="46">
        <v>30.834</v>
      </c>
      <c r="U90" s="46">
        <v>26.510999999999999</v>
      </c>
      <c r="V90" s="46">
        <v>22.742000000000001</v>
      </c>
      <c r="W90" s="46">
        <v>19.43</v>
      </c>
      <c r="X90" s="46">
        <v>16.623000000000001</v>
      </c>
      <c r="Y90" s="46">
        <v>14.215</v>
      </c>
      <c r="Z90" s="46">
        <v>12.154999999999999</v>
      </c>
      <c r="AA90" s="46">
        <v>10.396000000000001</v>
      </c>
      <c r="AB90" s="46">
        <v>8.9030000000000005</v>
      </c>
      <c r="AC90" s="46">
        <v>7.6360000000000001</v>
      </c>
      <c r="AD90" s="46">
        <v>6.5609999999999999</v>
      </c>
      <c r="AE90" s="46">
        <v>5.6509999999999998</v>
      </c>
    </row>
    <row r="91" spans="1:31" x14ac:dyDescent="0.2">
      <c r="A91" s="44">
        <v>84</v>
      </c>
      <c r="B91" s="46">
        <v>379.45499999999998</v>
      </c>
      <c r="C91" s="46">
        <v>339.15</v>
      </c>
      <c r="D91" s="46">
        <v>302.108</v>
      </c>
      <c r="E91" s="46">
        <v>268.40499999999997</v>
      </c>
      <c r="F91" s="46">
        <v>237.78200000000001</v>
      </c>
      <c r="G91" s="46">
        <v>210.12700000000001</v>
      </c>
      <c r="H91" s="46">
        <v>185.24199999999999</v>
      </c>
      <c r="I91" s="46">
        <v>162.982</v>
      </c>
      <c r="J91" s="46">
        <v>143.12200000000001</v>
      </c>
      <c r="K91" s="46">
        <v>125.535</v>
      </c>
      <c r="L91" s="46">
        <v>109.926</v>
      </c>
      <c r="M91" s="46">
        <v>96.102000000000004</v>
      </c>
      <c r="N91" s="46">
        <v>83.89</v>
      </c>
      <c r="O91" s="46">
        <v>73.100999999999999</v>
      </c>
      <c r="P91" s="46">
        <v>63.595999999999997</v>
      </c>
      <c r="Q91" s="46">
        <v>55.253</v>
      </c>
      <c r="R91" s="46">
        <v>47.887999999999998</v>
      </c>
      <c r="S91" s="46">
        <v>41.371000000000002</v>
      </c>
      <c r="T91" s="46">
        <v>35.652999999999999</v>
      </c>
      <c r="U91" s="46">
        <v>30.640999999999998</v>
      </c>
      <c r="V91" s="46">
        <v>26.268000000000001</v>
      </c>
      <c r="W91" s="46">
        <v>22.417000000000002</v>
      </c>
      <c r="X91" s="46">
        <v>19.155000000000001</v>
      </c>
      <c r="Y91" s="46">
        <v>16.356999999999999</v>
      </c>
      <c r="Z91" s="46">
        <v>13.964</v>
      </c>
      <c r="AA91" s="46">
        <v>11.922000000000001</v>
      </c>
      <c r="AB91" s="46">
        <v>10.19</v>
      </c>
      <c r="AC91" s="46">
        <v>8.7219999999999995</v>
      </c>
      <c r="AD91" s="46">
        <v>7.4790000000000001</v>
      </c>
      <c r="AE91" s="46">
        <v>6.4269999999999996</v>
      </c>
    </row>
    <row r="92" spans="1:31" x14ac:dyDescent="0.2">
      <c r="A92" s="44">
        <v>85</v>
      </c>
      <c r="B92" s="46">
        <v>437.75299999999999</v>
      </c>
      <c r="C92" s="46">
        <v>391.49799999999999</v>
      </c>
      <c r="D92" s="46">
        <v>348.91899999999998</v>
      </c>
      <c r="E92" s="46">
        <v>310.13400000000001</v>
      </c>
      <c r="F92" s="46">
        <v>274.84800000000001</v>
      </c>
      <c r="G92" s="46">
        <v>242.95099999999999</v>
      </c>
      <c r="H92" s="46">
        <v>214.22300000000001</v>
      </c>
      <c r="I92" s="46">
        <v>188.511</v>
      </c>
      <c r="J92" s="46">
        <v>165.56200000000001</v>
      </c>
      <c r="K92" s="46">
        <v>145.24199999999999</v>
      </c>
      <c r="L92" s="46">
        <v>127.20399999999999</v>
      </c>
      <c r="M92" s="46">
        <v>111.22799999999999</v>
      </c>
      <c r="N92" s="46">
        <v>97.114999999999995</v>
      </c>
      <c r="O92" s="46">
        <v>84.644999999999996</v>
      </c>
      <c r="P92" s="46">
        <v>73.659000000000006</v>
      </c>
      <c r="Q92" s="46">
        <v>64.016000000000005</v>
      </c>
      <c r="R92" s="46">
        <v>55.497</v>
      </c>
      <c r="S92" s="46">
        <v>47.948999999999998</v>
      </c>
      <c r="T92" s="46">
        <v>41.319000000000003</v>
      </c>
      <c r="U92" s="46">
        <v>35.5</v>
      </c>
      <c r="V92" s="46">
        <v>30.417000000000002</v>
      </c>
      <c r="W92" s="46">
        <v>25.93</v>
      </c>
      <c r="X92" s="46">
        <v>22.134</v>
      </c>
      <c r="Y92" s="46">
        <v>18.876000000000001</v>
      </c>
      <c r="Z92" s="46">
        <v>16.09</v>
      </c>
      <c r="AA92" s="46">
        <v>13.714</v>
      </c>
      <c r="AB92" s="46">
        <v>11.702</v>
      </c>
      <c r="AC92" s="46">
        <v>9.9969999999999999</v>
      </c>
      <c r="AD92" s="46">
        <v>8.5549999999999997</v>
      </c>
      <c r="AE92" s="46">
        <v>7.335</v>
      </c>
    </row>
  </sheetData>
  <sheetProtection algorithmName="SHA-512" hashValue="J5WhQxZ3k8UlpSKDBDAgfqQOSIIO8dLw9pjllwEXITVw/fYS2gUv1Pb7TLeV2uzwK4itfQgzARKZpKfXBlGreA==" saltValue="fiqO6xdJgkjuBVyEYQF/nA==" spinCount="100000" sheet="1" objects="1" scenarios="1"/>
  <conditionalFormatting sqref="A6:A21">
    <cfRule type="expression" dxfId="111" priority="1" stopIfTrue="1">
      <formula>MOD(ROW(),2)=0</formula>
    </cfRule>
    <cfRule type="expression" dxfId="110" priority="2" stopIfTrue="1">
      <formula>MOD(ROW(),2)&lt;&gt;0</formula>
    </cfRule>
  </conditionalFormatting>
  <conditionalFormatting sqref="A26:A92">
    <cfRule type="expression" dxfId="109" priority="5" stopIfTrue="1">
      <formula>MOD(ROW(),2)=0</formula>
    </cfRule>
    <cfRule type="expression" dxfId="108" priority="6" stopIfTrue="1">
      <formula>MOD(ROW(),2)&lt;&gt;0</formula>
    </cfRule>
  </conditionalFormatting>
  <conditionalFormatting sqref="B6:M21">
    <cfRule type="expression" dxfId="107" priority="3" stopIfTrue="1">
      <formula>MOD(ROW(),2)=0</formula>
    </cfRule>
    <cfRule type="expression" dxfId="106" priority="4" stopIfTrue="1">
      <formula>MOD(ROW(),2)&lt;&gt;0</formula>
    </cfRule>
  </conditionalFormatting>
  <conditionalFormatting sqref="B26:AE92">
    <cfRule type="expression" dxfId="105" priority="7" stopIfTrue="1">
      <formula>MOD(ROW(),2)=0</formula>
    </cfRule>
    <cfRule type="expression" dxfId="104" priority="8" stopIfTrue="1">
      <formula>MOD(ROW(),2)&lt;&gt;0</formula>
    </cfRule>
  </conditionalFormatting>
  <pageMargins left="0.7" right="0.7" top="0.75" bottom="0.75" header="0.3" footer="0.3"/>
  <tableParts count="1">
    <tablePart r:id="rId1"/>
  </tableParts>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CA1B9-2CF5-4848-8FDD-E20109398CC3}">
  <sheetPr codeName="Sheet110"/>
  <dimension ref="A1:AE92"/>
  <sheetViews>
    <sheetView showGridLines="0" workbookViewId="0">
      <selection activeCell="A6" sqref="A6"/>
    </sheetView>
  </sheetViews>
  <sheetFormatPr defaultRowHeight="12.75" x14ac:dyDescent="0.2"/>
  <cols>
    <col min="1" max="1" width="31.5703125" customWidth="1"/>
    <col min="2" max="2" width="22.5703125" customWidth="1"/>
    <col min="3" max="3" width="10.28515625" customWidth="1"/>
    <col min="4" max="4" width="10"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Allocation - x-803</v>
      </c>
    </row>
    <row r="6" spans="1:13" x14ac:dyDescent="0.2">
      <c r="A6" s="41" t="s">
        <v>540</v>
      </c>
      <c r="B6" s="49" t="s">
        <v>541</v>
      </c>
      <c r="C6" s="49"/>
      <c r="D6" s="49"/>
      <c r="E6" s="49"/>
      <c r="F6" s="49"/>
      <c r="G6" s="49"/>
      <c r="H6" s="49"/>
      <c r="I6" s="49"/>
      <c r="J6" s="49"/>
      <c r="K6" s="49"/>
      <c r="L6" s="49"/>
      <c r="M6" s="49"/>
    </row>
    <row r="7" spans="1:13" x14ac:dyDescent="0.2">
      <c r="A7" s="41" t="s">
        <v>542</v>
      </c>
      <c r="B7" s="49" t="s">
        <v>31</v>
      </c>
      <c r="C7" s="49"/>
      <c r="D7" s="49"/>
      <c r="E7" s="49"/>
      <c r="F7" s="49"/>
      <c r="G7" s="49"/>
      <c r="H7" s="49"/>
      <c r="I7" s="49"/>
      <c r="J7" s="49"/>
      <c r="K7" s="49"/>
      <c r="L7" s="49"/>
      <c r="M7" s="49"/>
    </row>
    <row r="8" spans="1:13" x14ac:dyDescent="0.2">
      <c r="A8" s="41" t="s">
        <v>112</v>
      </c>
      <c r="B8" s="49" t="s">
        <v>125</v>
      </c>
      <c r="C8" s="49"/>
      <c r="D8" s="49"/>
      <c r="E8" s="49"/>
      <c r="F8" s="49"/>
      <c r="G8" s="49"/>
      <c r="H8" s="49"/>
      <c r="I8" s="49"/>
      <c r="J8" s="49"/>
      <c r="K8" s="49"/>
      <c r="L8" s="49"/>
      <c r="M8" s="49"/>
    </row>
    <row r="9" spans="1:13" x14ac:dyDescent="0.2">
      <c r="A9" s="41" t="s">
        <v>113</v>
      </c>
      <c r="B9" s="49" t="s">
        <v>488</v>
      </c>
      <c r="C9" s="49"/>
      <c r="D9" s="49"/>
      <c r="E9" s="49"/>
      <c r="F9" s="49"/>
      <c r="G9" s="49"/>
      <c r="H9" s="49"/>
      <c r="I9" s="49"/>
      <c r="J9" s="49"/>
      <c r="K9" s="49"/>
      <c r="L9" s="49"/>
      <c r="M9" s="49"/>
    </row>
    <row r="10" spans="1:13" x14ac:dyDescent="0.2">
      <c r="A10" s="41" t="s">
        <v>6</v>
      </c>
      <c r="B10" s="49" t="s">
        <v>496</v>
      </c>
      <c r="C10" s="49"/>
      <c r="D10" s="49"/>
      <c r="E10" s="49"/>
      <c r="F10" s="49"/>
      <c r="G10" s="49"/>
      <c r="H10" s="49"/>
      <c r="I10" s="49"/>
      <c r="J10" s="49"/>
      <c r="K10" s="49"/>
      <c r="L10" s="49"/>
      <c r="M10" s="49"/>
    </row>
    <row r="11" spans="1:13" x14ac:dyDescent="0.2">
      <c r="A11" s="41" t="s">
        <v>114</v>
      </c>
      <c r="B11" s="49" t="s">
        <v>205</v>
      </c>
      <c r="C11" s="49"/>
      <c r="D11" s="49"/>
      <c r="E11" s="49"/>
      <c r="F11" s="49"/>
      <c r="G11" s="49"/>
      <c r="H11" s="49"/>
      <c r="I11" s="49"/>
      <c r="J11" s="49"/>
      <c r="K11" s="49"/>
      <c r="L11" s="49"/>
      <c r="M11" s="49"/>
    </row>
    <row r="12" spans="1:13" x14ac:dyDescent="0.2">
      <c r="A12" s="41" t="s">
        <v>115</v>
      </c>
      <c r="B12" s="49" t="s">
        <v>490</v>
      </c>
      <c r="C12" s="49"/>
      <c r="D12" s="49"/>
      <c r="E12" s="49"/>
      <c r="F12" s="49"/>
      <c r="G12" s="49"/>
      <c r="H12" s="49"/>
      <c r="I12" s="49"/>
      <c r="J12" s="49"/>
      <c r="K12" s="49"/>
      <c r="L12" s="49"/>
      <c r="M12" s="49"/>
    </row>
    <row r="13" spans="1:13" x14ac:dyDescent="0.2">
      <c r="A13" s="41" t="s">
        <v>543</v>
      </c>
      <c r="B13" s="49">
        <v>0</v>
      </c>
      <c r="C13" s="49"/>
      <c r="D13" s="49"/>
      <c r="E13" s="49"/>
      <c r="F13" s="49"/>
      <c r="G13" s="49"/>
      <c r="H13" s="49"/>
      <c r="I13" s="49"/>
      <c r="J13" s="49"/>
      <c r="K13" s="49"/>
      <c r="L13" s="49"/>
      <c r="M13" s="49"/>
    </row>
    <row r="14" spans="1:13" x14ac:dyDescent="0.2">
      <c r="A14" s="41" t="s">
        <v>117</v>
      </c>
      <c r="B14" s="49">
        <v>803</v>
      </c>
      <c r="C14" s="49"/>
      <c r="D14" s="49"/>
      <c r="E14" s="49"/>
      <c r="F14" s="49"/>
      <c r="G14" s="49"/>
      <c r="H14" s="49"/>
      <c r="I14" s="49"/>
      <c r="J14" s="49"/>
      <c r="K14" s="49"/>
      <c r="L14" s="49"/>
      <c r="M14" s="49"/>
    </row>
    <row r="15" spans="1:13" x14ac:dyDescent="0.2">
      <c r="A15" s="41" t="s">
        <v>544</v>
      </c>
      <c r="B15" s="49" t="s">
        <v>497</v>
      </c>
      <c r="C15" s="49"/>
      <c r="D15" s="49"/>
      <c r="E15" s="49"/>
      <c r="F15" s="49"/>
      <c r="G15" s="49"/>
      <c r="H15" s="49"/>
      <c r="I15" s="49"/>
      <c r="J15" s="49"/>
      <c r="K15" s="49"/>
      <c r="L15" s="49"/>
      <c r="M15" s="49"/>
    </row>
    <row r="16" spans="1:13" x14ac:dyDescent="0.2">
      <c r="A16" s="41" t="s">
        <v>119</v>
      </c>
      <c r="B16" s="49" t="s">
        <v>498</v>
      </c>
      <c r="C16" s="49"/>
      <c r="D16" s="49"/>
      <c r="E16" s="49"/>
      <c r="F16" s="49"/>
      <c r="G16" s="49"/>
      <c r="H16" s="49"/>
      <c r="I16" s="49"/>
      <c r="J16" s="49"/>
      <c r="K16" s="49"/>
      <c r="L16" s="49"/>
      <c r="M16" s="49"/>
    </row>
    <row r="17" spans="1:31" x14ac:dyDescent="0.2">
      <c r="A17" s="42" t="s">
        <v>545</v>
      </c>
      <c r="B17" s="49"/>
      <c r="C17" s="49"/>
      <c r="D17" s="49"/>
      <c r="E17" s="49"/>
      <c r="F17" s="49"/>
      <c r="G17" s="49"/>
      <c r="H17" s="49"/>
      <c r="I17" s="49"/>
      <c r="J17" s="49"/>
      <c r="K17" s="49"/>
      <c r="L17" s="49"/>
      <c r="M17" s="49"/>
    </row>
    <row r="18" spans="1:31" x14ac:dyDescent="0.2">
      <c r="A18" s="41" t="s">
        <v>121</v>
      </c>
      <c r="B18" s="50">
        <v>45184</v>
      </c>
      <c r="C18" s="50"/>
      <c r="D18" s="50"/>
      <c r="E18" s="50"/>
      <c r="F18" s="50"/>
      <c r="G18" s="50"/>
      <c r="H18" s="50"/>
      <c r="I18" s="50"/>
      <c r="J18" s="50"/>
      <c r="K18" s="50"/>
      <c r="L18" s="50"/>
      <c r="M18" s="50"/>
    </row>
    <row r="19" spans="1:31" x14ac:dyDescent="0.2">
      <c r="A19" s="41" t="s">
        <v>122</v>
      </c>
      <c r="B19" s="49"/>
      <c r="C19" s="49"/>
      <c r="D19" s="49"/>
      <c r="E19" s="49"/>
      <c r="F19" s="49"/>
      <c r="G19" s="49"/>
      <c r="H19" s="49"/>
      <c r="I19" s="49"/>
      <c r="J19" s="49"/>
      <c r="K19" s="49"/>
      <c r="L19" s="49"/>
      <c r="M19" s="49"/>
    </row>
    <row r="20" spans="1:31" x14ac:dyDescent="0.2">
      <c r="A20" s="41" t="s">
        <v>123</v>
      </c>
      <c r="B20" s="49" t="s">
        <v>132</v>
      </c>
      <c r="C20" s="49"/>
      <c r="D20" s="49"/>
      <c r="E20" s="49"/>
      <c r="F20" s="49"/>
      <c r="G20" s="49"/>
      <c r="H20" s="49"/>
      <c r="I20" s="49"/>
      <c r="J20" s="49"/>
      <c r="K20" s="49"/>
      <c r="L20" s="49"/>
      <c r="M20" s="49"/>
    </row>
    <row r="21" spans="1:31" x14ac:dyDescent="0.2">
      <c r="A21" s="41" t="s">
        <v>546</v>
      </c>
      <c r="B21" s="49" t="s">
        <v>46</v>
      </c>
      <c r="C21" s="49"/>
      <c r="D21" s="49"/>
      <c r="E21" s="49"/>
      <c r="F21" s="49"/>
      <c r="G21" s="49"/>
      <c r="H21" s="49"/>
      <c r="I21" s="49"/>
      <c r="J21" s="49"/>
      <c r="K21" s="49"/>
      <c r="L21" s="49"/>
      <c r="M21" s="49"/>
    </row>
    <row r="23" spans="1:31" x14ac:dyDescent="0.2">
      <c r="A23" s="23" t="str">
        <f>HYPERLINK("#'Factor List'!A1", "Back to Factor List")</f>
        <v>Back to Factor List</v>
      </c>
      <c r="B23" s="23" t="str">
        <f>HYPERLINK("#'Assumptions'!A1", "Assumptions")</f>
        <v>Assumptions</v>
      </c>
    </row>
    <row r="26" spans="1:31" s="55" customFormat="1" ht="25.5" x14ac:dyDescent="0.2">
      <c r="A26" s="56" t="s">
        <v>711</v>
      </c>
      <c r="B26" s="54">
        <v>50</v>
      </c>
      <c r="C26" s="54">
        <v>51</v>
      </c>
      <c r="D26" s="54">
        <v>52</v>
      </c>
      <c r="E26" s="54">
        <v>53</v>
      </c>
      <c r="F26" s="54">
        <v>54</v>
      </c>
      <c r="G26" s="54">
        <v>55</v>
      </c>
      <c r="H26" s="54">
        <v>56</v>
      </c>
      <c r="I26" s="54">
        <v>57</v>
      </c>
      <c r="J26" s="54">
        <v>58</v>
      </c>
      <c r="K26" s="54">
        <v>59</v>
      </c>
      <c r="L26" s="54">
        <v>60</v>
      </c>
      <c r="M26" s="54">
        <v>61</v>
      </c>
      <c r="N26" s="54">
        <v>62</v>
      </c>
      <c r="O26" s="54">
        <v>63</v>
      </c>
      <c r="P26" s="54">
        <v>64</v>
      </c>
      <c r="Q26" s="54">
        <v>65</v>
      </c>
      <c r="R26" s="54">
        <v>66</v>
      </c>
      <c r="S26" s="54">
        <v>67</v>
      </c>
      <c r="T26" s="54">
        <v>68</v>
      </c>
      <c r="U26" s="54">
        <v>69</v>
      </c>
      <c r="V26" s="54">
        <v>70</v>
      </c>
      <c r="W26" s="54">
        <v>71</v>
      </c>
      <c r="X26" s="54">
        <v>72</v>
      </c>
      <c r="Y26" s="54">
        <v>73</v>
      </c>
      <c r="Z26" s="54">
        <v>74</v>
      </c>
      <c r="AA26" s="54">
        <v>75</v>
      </c>
      <c r="AB26" s="54">
        <v>76</v>
      </c>
      <c r="AC26" s="54">
        <v>77</v>
      </c>
      <c r="AD26" s="54">
        <v>78</v>
      </c>
      <c r="AE26" s="54">
        <v>79</v>
      </c>
    </row>
    <row r="27" spans="1:31" x14ac:dyDescent="0.2">
      <c r="A27" s="44">
        <v>20</v>
      </c>
      <c r="B27" s="46">
        <v>2.1120000000000001</v>
      </c>
      <c r="C27" s="46">
        <v>1.9890000000000001</v>
      </c>
      <c r="D27" s="46">
        <v>1.873</v>
      </c>
      <c r="E27" s="46">
        <v>1.7649999999999999</v>
      </c>
      <c r="F27" s="46">
        <v>1.6619999999999999</v>
      </c>
      <c r="G27" s="46">
        <v>1.5660000000000001</v>
      </c>
      <c r="H27" s="46">
        <v>1.4750000000000001</v>
      </c>
      <c r="I27" s="46">
        <v>1.389</v>
      </c>
      <c r="J27" s="46">
        <v>1.3080000000000001</v>
      </c>
      <c r="K27" s="46">
        <v>1.232</v>
      </c>
      <c r="L27" s="46">
        <v>1.159</v>
      </c>
      <c r="M27" s="46">
        <v>1.091</v>
      </c>
      <c r="N27" s="46">
        <v>1.026</v>
      </c>
      <c r="O27" s="46">
        <v>0.96499999999999997</v>
      </c>
      <c r="P27" s="46">
        <v>0.90700000000000003</v>
      </c>
      <c r="Q27" s="46">
        <v>0.85199999999999998</v>
      </c>
      <c r="R27" s="46">
        <v>0.8</v>
      </c>
      <c r="S27" s="46">
        <v>0.751</v>
      </c>
      <c r="T27" s="46">
        <v>0.70399999999999996</v>
      </c>
      <c r="U27" s="46">
        <v>0.65900000000000003</v>
      </c>
      <c r="V27" s="46">
        <v>0.61699999999999999</v>
      </c>
      <c r="W27" s="46">
        <v>0.57699999999999996</v>
      </c>
      <c r="X27" s="46">
        <v>0.54</v>
      </c>
      <c r="Y27" s="46">
        <v>0.504</v>
      </c>
      <c r="Z27" s="46">
        <v>0.47099999999999997</v>
      </c>
      <c r="AA27" s="46">
        <v>0.439</v>
      </c>
      <c r="AB27" s="46">
        <v>0.40899999999999997</v>
      </c>
      <c r="AC27" s="46">
        <v>0.38200000000000001</v>
      </c>
      <c r="AD27" s="46">
        <v>0.35599999999999998</v>
      </c>
      <c r="AE27" s="46">
        <v>0.33100000000000002</v>
      </c>
    </row>
    <row r="28" spans="1:31" x14ac:dyDescent="0.2">
      <c r="A28" s="44">
        <v>21</v>
      </c>
      <c r="B28" s="46">
        <v>2.1669999999999998</v>
      </c>
      <c r="C28" s="46">
        <v>2.0390000000000001</v>
      </c>
      <c r="D28" s="46">
        <v>1.919</v>
      </c>
      <c r="E28" s="46">
        <v>1.806</v>
      </c>
      <c r="F28" s="46">
        <v>1.7</v>
      </c>
      <c r="G28" s="46">
        <v>1.601</v>
      </c>
      <c r="H28" s="46">
        <v>1.5069999999999999</v>
      </c>
      <c r="I28" s="46">
        <v>1.4179999999999999</v>
      </c>
      <c r="J28" s="46">
        <v>1.335</v>
      </c>
      <c r="K28" s="46">
        <v>1.256</v>
      </c>
      <c r="L28" s="46">
        <v>1.181</v>
      </c>
      <c r="M28" s="46">
        <v>1.111</v>
      </c>
      <c r="N28" s="46">
        <v>1.0449999999999999</v>
      </c>
      <c r="O28" s="46">
        <v>0.98199999999999998</v>
      </c>
      <c r="P28" s="46">
        <v>0.92200000000000004</v>
      </c>
      <c r="Q28" s="46">
        <v>0.86599999999999999</v>
      </c>
      <c r="R28" s="46">
        <v>0.81299999999999994</v>
      </c>
      <c r="S28" s="46">
        <v>0.76200000000000001</v>
      </c>
      <c r="T28" s="46">
        <v>0.71399999999999997</v>
      </c>
      <c r="U28" s="46">
        <v>0.66900000000000004</v>
      </c>
      <c r="V28" s="46">
        <v>0.626</v>
      </c>
      <c r="W28" s="46">
        <v>0.58499999999999996</v>
      </c>
      <c r="X28" s="46">
        <v>0.54700000000000004</v>
      </c>
      <c r="Y28" s="46">
        <v>0.51100000000000001</v>
      </c>
      <c r="Z28" s="46">
        <v>0.47699999999999998</v>
      </c>
      <c r="AA28" s="46">
        <v>0.44500000000000001</v>
      </c>
      <c r="AB28" s="46">
        <v>0.41499999999999998</v>
      </c>
      <c r="AC28" s="46">
        <v>0.38600000000000001</v>
      </c>
      <c r="AD28" s="46">
        <v>0.36</v>
      </c>
      <c r="AE28" s="46">
        <v>0.33500000000000002</v>
      </c>
    </row>
    <row r="29" spans="1:31" x14ac:dyDescent="0.2">
      <c r="A29" s="44">
        <v>22</v>
      </c>
      <c r="B29" s="46">
        <v>2.226</v>
      </c>
      <c r="C29" s="46">
        <v>2.0920000000000001</v>
      </c>
      <c r="D29" s="46">
        <v>1.968</v>
      </c>
      <c r="E29" s="46">
        <v>1.85</v>
      </c>
      <c r="F29" s="46">
        <v>1.7410000000000001</v>
      </c>
      <c r="G29" s="46">
        <v>1.637</v>
      </c>
      <c r="H29" s="46">
        <v>1.54</v>
      </c>
      <c r="I29" s="46">
        <v>1.4490000000000001</v>
      </c>
      <c r="J29" s="46">
        <v>1.3620000000000001</v>
      </c>
      <c r="K29" s="46">
        <v>1.2809999999999999</v>
      </c>
      <c r="L29" s="46">
        <v>1.2050000000000001</v>
      </c>
      <c r="M29" s="46">
        <v>1.1319999999999999</v>
      </c>
      <c r="N29" s="46">
        <v>1.0640000000000001</v>
      </c>
      <c r="O29" s="46">
        <v>0.999</v>
      </c>
      <c r="P29" s="46">
        <v>0.93799999999999994</v>
      </c>
      <c r="Q29" s="46">
        <v>0.88100000000000001</v>
      </c>
      <c r="R29" s="46">
        <v>0.82599999999999996</v>
      </c>
      <c r="S29" s="46">
        <v>0.77500000000000002</v>
      </c>
      <c r="T29" s="46">
        <v>0.72599999999999998</v>
      </c>
      <c r="U29" s="46">
        <v>0.67900000000000005</v>
      </c>
      <c r="V29" s="46">
        <v>0.63600000000000001</v>
      </c>
      <c r="W29" s="46">
        <v>0.59399999999999997</v>
      </c>
      <c r="X29" s="46">
        <v>0.55500000000000005</v>
      </c>
      <c r="Y29" s="46">
        <v>0.51800000000000002</v>
      </c>
      <c r="Z29" s="46">
        <v>0.48299999999999998</v>
      </c>
      <c r="AA29" s="46">
        <v>0.45100000000000001</v>
      </c>
      <c r="AB29" s="46">
        <v>0.42</v>
      </c>
      <c r="AC29" s="46">
        <v>0.39100000000000001</v>
      </c>
      <c r="AD29" s="46">
        <v>0.36399999999999999</v>
      </c>
      <c r="AE29" s="46">
        <v>0.33900000000000002</v>
      </c>
    </row>
    <row r="30" spans="1:31" x14ac:dyDescent="0.2">
      <c r="A30" s="44">
        <v>23</v>
      </c>
      <c r="B30" s="46">
        <v>2.2879999999999998</v>
      </c>
      <c r="C30" s="46">
        <v>2.149</v>
      </c>
      <c r="D30" s="46">
        <v>2.0190000000000001</v>
      </c>
      <c r="E30" s="46">
        <v>1.897</v>
      </c>
      <c r="F30" s="46">
        <v>1.7829999999999999</v>
      </c>
      <c r="G30" s="46">
        <v>1.6759999999999999</v>
      </c>
      <c r="H30" s="46">
        <v>1.575</v>
      </c>
      <c r="I30" s="46">
        <v>1.4810000000000001</v>
      </c>
      <c r="J30" s="46">
        <v>1.3919999999999999</v>
      </c>
      <c r="K30" s="46">
        <v>1.3080000000000001</v>
      </c>
      <c r="L30" s="46">
        <v>1.2290000000000001</v>
      </c>
      <c r="M30" s="46">
        <v>1.155</v>
      </c>
      <c r="N30" s="46">
        <v>1.0840000000000001</v>
      </c>
      <c r="O30" s="46">
        <v>1.018</v>
      </c>
      <c r="P30" s="46">
        <v>0.95499999999999996</v>
      </c>
      <c r="Q30" s="46">
        <v>0.89600000000000002</v>
      </c>
      <c r="R30" s="46">
        <v>0.84</v>
      </c>
      <c r="S30" s="46">
        <v>0.78800000000000003</v>
      </c>
      <c r="T30" s="46">
        <v>0.73699999999999999</v>
      </c>
      <c r="U30" s="46">
        <v>0.69</v>
      </c>
      <c r="V30" s="46">
        <v>0.64500000000000002</v>
      </c>
      <c r="W30" s="46">
        <v>0.60299999999999998</v>
      </c>
      <c r="X30" s="46">
        <v>0.56299999999999994</v>
      </c>
      <c r="Y30" s="46">
        <v>0.52600000000000002</v>
      </c>
      <c r="Z30" s="46">
        <v>0.49</v>
      </c>
      <c r="AA30" s="46">
        <v>0.45700000000000002</v>
      </c>
      <c r="AB30" s="46">
        <v>0.42599999999999999</v>
      </c>
      <c r="AC30" s="46">
        <v>0.39700000000000002</v>
      </c>
      <c r="AD30" s="46">
        <v>0.36899999999999999</v>
      </c>
      <c r="AE30" s="46">
        <v>0.34399999999999997</v>
      </c>
    </row>
    <row r="31" spans="1:31" x14ac:dyDescent="0.2">
      <c r="A31" s="44">
        <v>24</v>
      </c>
      <c r="B31" s="46">
        <v>2.355</v>
      </c>
      <c r="C31" s="46">
        <v>2.21</v>
      </c>
      <c r="D31" s="46">
        <v>2.0739999999999998</v>
      </c>
      <c r="E31" s="46">
        <v>1.9470000000000001</v>
      </c>
      <c r="F31" s="46">
        <v>1.8280000000000001</v>
      </c>
      <c r="G31" s="46">
        <v>1.7170000000000001</v>
      </c>
      <c r="H31" s="46">
        <v>1.613</v>
      </c>
      <c r="I31" s="46">
        <v>1.5149999999999999</v>
      </c>
      <c r="J31" s="46">
        <v>1.423</v>
      </c>
      <c r="K31" s="46">
        <v>1.3360000000000001</v>
      </c>
      <c r="L31" s="46">
        <v>1.2549999999999999</v>
      </c>
      <c r="M31" s="46">
        <v>1.1779999999999999</v>
      </c>
      <c r="N31" s="46">
        <v>1.1060000000000001</v>
      </c>
      <c r="O31" s="46">
        <v>1.038</v>
      </c>
      <c r="P31" s="46">
        <v>0.97299999999999998</v>
      </c>
      <c r="Q31" s="46">
        <v>0.91300000000000003</v>
      </c>
      <c r="R31" s="46">
        <v>0.85499999999999998</v>
      </c>
      <c r="S31" s="46">
        <v>0.80100000000000005</v>
      </c>
      <c r="T31" s="46">
        <v>0.75</v>
      </c>
      <c r="U31" s="46">
        <v>0.70099999999999996</v>
      </c>
      <c r="V31" s="46">
        <v>0.65600000000000003</v>
      </c>
      <c r="W31" s="46">
        <v>0.61199999999999999</v>
      </c>
      <c r="X31" s="46">
        <v>0.57199999999999995</v>
      </c>
      <c r="Y31" s="46">
        <v>0.53300000000000003</v>
      </c>
      <c r="Z31" s="46">
        <v>0.497</v>
      </c>
      <c r="AA31" s="46">
        <v>0.46300000000000002</v>
      </c>
      <c r="AB31" s="46">
        <v>0.432</v>
      </c>
      <c r="AC31" s="46">
        <v>0.40200000000000002</v>
      </c>
      <c r="AD31" s="46">
        <v>0.374</v>
      </c>
      <c r="AE31" s="46">
        <v>0.34799999999999998</v>
      </c>
    </row>
    <row r="32" spans="1:31" x14ac:dyDescent="0.2">
      <c r="A32" s="44">
        <v>25</v>
      </c>
      <c r="B32" s="46">
        <v>2.427</v>
      </c>
      <c r="C32" s="46">
        <v>2.2749999999999999</v>
      </c>
      <c r="D32" s="46">
        <v>2.133</v>
      </c>
      <c r="E32" s="46">
        <v>2</v>
      </c>
      <c r="F32" s="46">
        <v>1.877</v>
      </c>
      <c r="G32" s="46">
        <v>1.7609999999999999</v>
      </c>
      <c r="H32" s="46">
        <v>1.653</v>
      </c>
      <c r="I32" s="46">
        <v>1.5509999999999999</v>
      </c>
      <c r="J32" s="46">
        <v>1.456</v>
      </c>
      <c r="K32" s="46">
        <v>1.3660000000000001</v>
      </c>
      <c r="L32" s="46">
        <v>1.282</v>
      </c>
      <c r="M32" s="46">
        <v>1.2030000000000001</v>
      </c>
      <c r="N32" s="46">
        <v>1.1279999999999999</v>
      </c>
      <c r="O32" s="46">
        <v>1.0580000000000001</v>
      </c>
      <c r="P32" s="46">
        <v>0.99199999999999999</v>
      </c>
      <c r="Q32" s="46">
        <v>0.93</v>
      </c>
      <c r="R32" s="46">
        <v>0.871</v>
      </c>
      <c r="S32" s="46">
        <v>0.81499999999999995</v>
      </c>
      <c r="T32" s="46">
        <v>0.76300000000000001</v>
      </c>
      <c r="U32" s="46">
        <v>0.71299999999999997</v>
      </c>
      <c r="V32" s="46">
        <v>0.66600000000000004</v>
      </c>
      <c r="W32" s="46">
        <v>0.622</v>
      </c>
      <c r="X32" s="46">
        <v>0.58099999999999996</v>
      </c>
      <c r="Y32" s="46">
        <v>0.54100000000000004</v>
      </c>
      <c r="Z32" s="46">
        <v>0.505</v>
      </c>
      <c r="AA32" s="46">
        <v>0.47</v>
      </c>
      <c r="AB32" s="46">
        <v>0.438</v>
      </c>
      <c r="AC32" s="46">
        <v>0.40799999999999997</v>
      </c>
      <c r="AD32" s="46">
        <v>0.379</v>
      </c>
      <c r="AE32" s="46">
        <v>0.35299999999999998</v>
      </c>
    </row>
    <row r="33" spans="1:31" x14ac:dyDescent="0.2">
      <c r="A33" s="44">
        <v>26</v>
      </c>
      <c r="B33" s="46">
        <v>2.5030000000000001</v>
      </c>
      <c r="C33" s="46">
        <v>2.3439999999999999</v>
      </c>
      <c r="D33" s="46">
        <v>2.1949999999999998</v>
      </c>
      <c r="E33" s="46">
        <v>2.0569999999999999</v>
      </c>
      <c r="F33" s="46">
        <v>1.9279999999999999</v>
      </c>
      <c r="G33" s="46">
        <v>1.8080000000000001</v>
      </c>
      <c r="H33" s="46">
        <v>1.6950000000000001</v>
      </c>
      <c r="I33" s="46">
        <v>1.589</v>
      </c>
      <c r="J33" s="46">
        <v>1.4910000000000001</v>
      </c>
      <c r="K33" s="46">
        <v>1.3979999999999999</v>
      </c>
      <c r="L33" s="46">
        <v>1.3109999999999999</v>
      </c>
      <c r="M33" s="46">
        <v>1.2290000000000001</v>
      </c>
      <c r="N33" s="46">
        <v>1.1519999999999999</v>
      </c>
      <c r="O33" s="46">
        <v>1.08</v>
      </c>
      <c r="P33" s="46">
        <v>1.012</v>
      </c>
      <c r="Q33" s="46">
        <v>0.94799999999999995</v>
      </c>
      <c r="R33" s="46">
        <v>0.88700000000000001</v>
      </c>
      <c r="S33" s="46">
        <v>0.83</v>
      </c>
      <c r="T33" s="46">
        <v>0.77600000000000002</v>
      </c>
      <c r="U33" s="46">
        <v>0.72599999999999998</v>
      </c>
      <c r="V33" s="46">
        <v>0.67800000000000005</v>
      </c>
      <c r="W33" s="46">
        <v>0.63200000000000001</v>
      </c>
      <c r="X33" s="46">
        <v>0.59</v>
      </c>
      <c r="Y33" s="46">
        <v>0.55000000000000004</v>
      </c>
      <c r="Z33" s="46">
        <v>0.51300000000000001</v>
      </c>
      <c r="AA33" s="46">
        <v>0.47699999999999998</v>
      </c>
      <c r="AB33" s="46">
        <v>0.44400000000000001</v>
      </c>
      <c r="AC33" s="46">
        <v>0.41299999999999998</v>
      </c>
      <c r="AD33" s="46">
        <v>0.38500000000000001</v>
      </c>
      <c r="AE33" s="46">
        <v>0.35799999999999998</v>
      </c>
    </row>
    <row r="34" spans="1:31" x14ac:dyDescent="0.2">
      <c r="A34" s="44">
        <v>27</v>
      </c>
      <c r="B34" s="46">
        <v>2.5859999999999999</v>
      </c>
      <c r="C34" s="46">
        <v>2.4180000000000001</v>
      </c>
      <c r="D34" s="46">
        <v>2.2629999999999999</v>
      </c>
      <c r="E34" s="46">
        <v>2.1179999999999999</v>
      </c>
      <c r="F34" s="46">
        <v>1.9830000000000001</v>
      </c>
      <c r="G34" s="46">
        <v>1.857</v>
      </c>
      <c r="H34" s="46">
        <v>1.74</v>
      </c>
      <c r="I34" s="46">
        <v>1.63</v>
      </c>
      <c r="J34" s="46">
        <v>1.528</v>
      </c>
      <c r="K34" s="46">
        <v>1.4319999999999999</v>
      </c>
      <c r="L34" s="46">
        <v>1.341</v>
      </c>
      <c r="M34" s="46">
        <v>1.2569999999999999</v>
      </c>
      <c r="N34" s="46">
        <v>1.177</v>
      </c>
      <c r="O34" s="46">
        <v>1.103</v>
      </c>
      <c r="P34" s="46">
        <v>1.0329999999999999</v>
      </c>
      <c r="Q34" s="46">
        <v>0.96699999999999997</v>
      </c>
      <c r="R34" s="46">
        <v>0.90500000000000003</v>
      </c>
      <c r="S34" s="46">
        <v>0.84599999999999997</v>
      </c>
      <c r="T34" s="46">
        <v>0.79100000000000004</v>
      </c>
      <c r="U34" s="46">
        <v>0.73899999999999999</v>
      </c>
      <c r="V34" s="46">
        <v>0.69</v>
      </c>
      <c r="W34" s="46">
        <v>0.64300000000000002</v>
      </c>
      <c r="X34" s="46">
        <v>0.6</v>
      </c>
      <c r="Y34" s="46">
        <v>0.55900000000000005</v>
      </c>
      <c r="Z34" s="46">
        <v>0.52100000000000002</v>
      </c>
      <c r="AA34" s="46">
        <v>0.48499999999999999</v>
      </c>
      <c r="AB34" s="46">
        <v>0.45100000000000001</v>
      </c>
      <c r="AC34" s="46">
        <v>0.42</v>
      </c>
      <c r="AD34" s="46">
        <v>0.39</v>
      </c>
      <c r="AE34" s="46">
        <v>0.36299999999999999</v>
      </c>
    </row>
    <row r="35" spans="1:31" x14ac:dyDescent="0.2">
      <c r="A35" s="44">
        <v>28</v>
      </c>
      <c r="B35" s="46">
        <v>2.6739999999999999</v>
      </c>
      <c r="C35" s="46">
        <v>2.4980000000000002</v>
      </c>
      <c r="D35" s="46">
        <v>2.3340000000000001</v>
      </c>
      <c r="E35" s="46">
        <v>2.1829999999999998</v>
      </c>
      <c r="F35" s="46">
        <v>2.0419999999999998</v>
      </c>
      <c r="G35" s="46">
        <v>1.91</v>
      </c>
      <c r="H35" s="46">
        <v>1.788</v>
      </c>
      <c r="I35" s="46">
        <v>1.6739999999999999</v>
      </c>
      <c r="J35" s="46">
        <v>1.5669999999999999</v>
      </c>
      <c r="K35" s="46">
        <v>1.4670000000000001</v>
      </c>
      <c r="L35" s="46">
        <v>1.3740000000000001</v>
      </c>
      <c r="M35" s="46">
        <v>1.286</v>
      </c>
      <c r="N35" s="46">
        <v>1.204</v>
      </c>
      <c r="O35" s="46">
        <v>1.127</v>
      </c>
      <c r="P35" s="46">
        <v>1.0549999999999999</v>
      </c>
      <c r="Q35" s="46">
        <v>0.98699999999999999</v>
      </c>
      <c r="R35" s="46">
        <v>0.92300000000000004</v>
      </c>
      <c r="S35" s="46">
        <v>0.86299999999999999</v>
      </c>
      <c r="T35" s="46">
        <v>0.80600000000000005</v>
      </c>
      <c r="U35" s="46">
        <v>0.752</v>
      </c>
      <c r="V35" s="46">
        <v>0.70199999999999996</v>
      </c>
      <c r="W35" s="46">
        <v>0.65500000000000003</v>
      </c>
      <c r="X35" s="46">
        <v>0.61</v>
      </c>
      <c r="Y35" s="46">
        <v>0.56799999999999995</v>
      </c>
      <c r="Z35" s="46">
        <v>0.52900000000000003</v>
      </c>
      <c r="AA35" s="46">
        <v>0.49199999999999999</v>
      </c>
      <c r="AB35" s="46">
        <v>0.45800000000000002</v>
      </c>
      <c r="AC35" s="46">
        <v>0.42599999999999999</v>
      </c>
      <c r="AD35" s="46">
        <v>0.39600000000000002</v>
      </c>
      <c r="AE35" s="46">
        <v>0.36799999999999999</v>
      </c>
    </row>
    <row r="36" spans="1:31" x14ac:dyDescent="0.2">
      <c r="A36" s="44">
        <v>29</v>
      </c>
      <c r="B36" s="46">
        <v>2.77</v>
      </c>
      <c r="C36" s="46">
        <v>2.5840000000000001</v>
      </c>
      <c r="D36" s="46">
        <v>2.4119999999999999</v>
      </c>
      <c r="E36" s="46">
        <v>2.2519999999999998</v>
      </c>
      <c r="F36" s="46">
        <v>2.1040000000000001</v>
      </c>
      <c r="G36" s="46">
        <v>1.9670000000000001</v>
      </c>
      <c r="H36" s="46">
        <v>1.839</v>
      </c>
      <c r="I36" s="46">
        <v>1.72</v>
      </c>
      <c r="J36" s="46">
        <v>1.609</v>
      </c>
      <c r="K36" s="46">
        <v>1.5049999999999999</v>
      </c>
      <c r="L36" s="46">
        <v>1.4079999999999999</v>
      </c>
      <c r="M36" s="46">
        <v>1.3169999999999999</v>
      </c>
      <c r="N36" s="46">
        <v>1.232</v>
      </c>
      <c r="O36" s="46">
        <v>1.153</v>
      </c>
      <c r="P36" s="46">
        <v>1.0780000000000001</v>
      </c>
      <c r="Q36" s="46">
        <v>1.008</v>
      </c>
      <c r="R36" s="46">
        <v>0.94199999999999995</v>
      </c>
      <c r="S36" s="46">
        <v>0.88</v>
      </c>
      <c r="T36" s="46">
        <v>0.82199999999999995</v>
      </c>
      <c r="U36" s="46">
        <v>0.76700000000000002</v>
      </c>
      <c r="V36" s="46">
        <v>0.71499999999999997</v>
      </c>
      <c r="W36" s="46">
        <v>0.66600000000000004</v>
      </c>
      <c r="X36" s="46">
        <v>0.621</v>
      </c>
      <c r="Y36" s="46">
        <v>0.57799999999999996</v>
      </c>
      <c r="Z36" s="46">
        <v>0.53800000000000003</v>
      </c>
      <c r="AA36" s="46">
        <v>0.501</v>
      </c>
      <c r="AB36" s="46">
        <v>0.46500000000000002</v>
      </c>
      <c r="AC36" s="46">
        <v>0.433</v>
      </c>
      <c r="AD36" s="46">
        <v>0.40200000000000002</v>
      </c>
      <c r="AE36" s="46">
        <v>0.374</v>
      </c>
    </row>
    <row r="37" spans="1:31" x14ac:dyDescent="0.2">
      <c r="A37" s="44">
        <v>30</v>
      </c>
      <c r="B37" s="46">
        <v>2.8719999999999999</v>
      </c>
      <c r="C37" s="46">
        <v>2.6760000000000002</v>
      </c>
      <c r="D37" s="46">
        <v>2.4950000000000001</v>
      </c>
      <c r="E37" s="46">
        <v>2.327</v>
      </c>
      <c r="F37" s="46">
        <v>2.1720000000000002</v>
      </c>
      <c r="G37" s="46">
        <v>2.028</v>
      </c>
      <c r="H37" s="46">
        <v>1.8939999999999999</v>
      </c>
      <c r="I37" s="46">
        <v>1.7689999999999999</v>
      </c>
      <c r="J37" s="46">
        <v>1.6539999999999999</v>
      </c>
      <c r="K37" s="46">
        <v>1.546</v>
      </c>
      <c r="L37" s="46">
        <v>1.4450000000000001</v>
      </c>
      <c r="M37" s="46">
        <v>1.351</v>
      </c>
      <c r="N37" s="46">
        <v>1.262</v>
      </c>
      <c r="O37" s="46">
        <v>1.18</v>
      </c>
      <c r="P37" s="46">
        <v>1.103</v>
      </c>
      <c r="Q37" s="46">
        <v>1.03</v>
      </c>
      <c r="R37" s="46">
        <v>0.96199999999999997</v>
      </c>
      <c r="S37" s="46">
        <v>0.89800000000000002</v>
      </c>
      <c r="T37" s="46">
        <v>0.83799999999999997</v>
      </c>
      <c r="U37" s="46">
        <v>0.78200000000000003</v>
      </c>
      <c r="V37" s="46">
        <v>0.72899999999999998</v>
      </c>
      <c r="W37" s="46">
        <v>0.67900000000000005</v>
      </c>
      <c r="X37" s="46">
        <v>0.63200000000000001</v>
      </c>
      <c r="Y37" s="46">
        <v>0.58799999999999997</v>
      </c>
      <c r="Z37" s="46">
        <v>0.54700000000000004</v>
      </c>
      <c r="AA37" s="46">
        <v>0.50900000000000001</v>
      </c>
      <c r="AB37" s="46">
        <v>0.47299999999999998</v>
      </c>
      <c r="AC37" s="46">
        <v>0.44</v>
      </c>
      <c r="AD37" s="46">
        <v>0.40899999999999997</v>
      </c>
      <c r="AE37" s="46">
        <v>0.38</v>
      </c>
    </row>
    <row r="38" spans="1:31" x14ac:dyDescent="0.2">
      <c r="A38" s="44">
        <v>31</v>
      </c>
      <c r="B38" s="46">
        <v>2.984</v>
      </c>
      <c r="C38" s="46">
        <v>2.7759999999999998</v>
      </c>
      <c r="D38" s="46">
        <v>2.5840000000000001</v>
      </c>
      <c r="E38" s="46">
        <v>2.407</v>
      </c>
      <c r="F38" s="46">
        <v>2.2440000000000002</v>
      </c>
      <c r="G38" s="46">
        <v>2.093</v>
      </c>
      <c r="H38" s="46">
        <v>1.952</v>
      </c>
      <c r="I38" s="46">
        <v>1.8220000000000001</v>
      </c>
      <c r="J38" s="46">
        <v>1.7010000000000001</v>
      </c>
      <c r="K38" s="46">
        <v>1.589</v>
      </c>
      <c r="L38" s="46">
        <v>1.484</v>
      </c>
      <c r="M38" s="46">
        <v>1.3859999999999999</v>
      </c>
      <c r="N38" s="46">
        <v>1.294</v>
      </c>
      <c r="O38" s="46">
        <v>1.2090000000000001</v>
      </c>
      <c r="P38" s="46">
        <v>1.129</v>
      </c>
      <c r="Q38" s="46">
        <v>1.054</v>
      </c>
      <c r="R38" s="46">
        <v>0.98399999999999999</v>
      </c>
      <c r="S38" s="46">
        <v>0.91800000000000004</v>
      </c>
      <c r="T38" s="46">
        <v>0.85599999999999998</v>
      </c>
      <c r="U38" s="46">
        <v>0.79800000000000004</v>
      </c>
      <c r="V38" s="46">
        <v>0.74299999999999999</v>
      </c>
      <c r="W38" s="46">
        <v>0.69199999999999995</v>
      </c>
      <c r="X38" s="46">
        <v>0.64400000000000002</v>
      </c>
      <c r="Y38" s="46">
        <v>0.59899999999999998</v>
      </c>
      <c r="Z38" s="46">
        <v>0.55700000000000005</v>
      </c>
      <c r="AA38" s="46">
        <v>0.51800000000000002</v>
      </c>
      <c r="AB38" s="46">
        <v>0.48099999999999998</v>
      </c>
      <c r="AC38" s="46">
        <v>0.44700000000000001</v>
      </c>
      <c r="AD38" s="46">
        <v>0.41499999999999998</v>
      </c>
      <c r="AE38" s="46">
        <v>0.38600000000000001</v>
      </c>
    </row>
    <row r="39" spans="1:31" x14ac:dyDescent="0.2">
      <c r="A39" s="44">
        <v>32</v>
      </c>
      <c r="B39" s="46">
        <v>3.1040000000000001</v>
      </c>
      <c r="C39" s="46">
        <v>2.883</v>
      </c>
      <c r="D39" s="46">
        <v>2.681</v>
      </c>
      <c r="E39" s="46">
        <v>2.4940000000000002</v>
      </c>
      <c r="F39" s="46">
        <v>2.3220000000000001</v>
      </c>
      <c r="G39" s="46">
        <v>2.1619999999999999</v>
      </c>
      <c r="H39" s="46">
        <v>2.0150000000000001</v>
      </c>
      <c r="I39" s="46">
        <v>1.879</v>
      </c>
      <c r="J39" s="46">
        <v>1.752</v>
      </c>
      <c r="K39" s="46">
        <v>1.6339999999999999</v>
      </c>
      <c r="L39" s="46">
        <v>1.5249999999999999</v>
      </c>
      <c r="M39" s="46">
        <v>1.423</v>
      </c>
      <c r="N39" s="46">
        <v>1.3280000000000001</v>
      </c>
      <c r="O39" s="46">
        <v>1.2390000000000001</v>
      </c>
      <c r="P39" s="46">
        <v>1.157</v>
      </c>
      <c r="Q39" s="46">
        <v>1.079</v>
      </c>
      <c r="R39" s="46">
        <v>1.0069999999999999</v>
      </c>
      <c r="S39" s="46">
        <v>0.93799999999999994</v>
      </c>
      <c r="T39" s="46">
        <v>0.875</v>
      </c>
      <c r="U39" s="46">
        <v>0.81499999999999995</v>
      </c>
      <c r="V39" s="46">
        <v>0.75900000000000001</v>
      </c>
      <c r="W39" s="46">
        <v>0.70599999999999996</v>
      </c>
      <c r="X39" s="46">
        <v>0.65700000000000003</v>
      </c>
      <c r="Y39" s="46">
        <v>0.61099999999999999</v>
      </c>
      <c r="Z39" s="46">
        <v>0.56799999999999995</v>
      </c>
      <c r="AA39" s="46">
        <v>0.52700000000000002</v>
      </c>
      <c r="AB39" s="46">
        <v>0.49</v>
      </c>
      <c r="AC39" s="46">
        <v>0.45500000000000002</v>
      </c>
      <c r="AD39" s="46">
        <v>0.42199999999999999</v>
      </c>
      <c r="AE39" s="46">
        <v>0.39200000000000002</v>
      </c>
    </row>
    <row r="40" spans="1:31" x14ac:dyDescent="0.2">
      <c r="A40" s="44">
        <v>33</v>
      </c>
      <c r="B40" s="46">
        <v>3.2349999999999999</v>
      </c>
      <c r="C40" s="46">
        <v>3</v>
      </c>
      <c r="D40" s="46">
        <v>2.7850000000000001</v>
      </c>
      <c r="E40" s="46">
        <v>2.5870000000000002</v>
      </c>
      <c r="F40" s="46">
        <v>2.4049999999999998</v>
      </c>
      <c r="G40" s="46">
        <v>2.2370000000000001</v>
      </c>
      <c r="H40" s="46">
        <v>2.0830000000000002</v>
      </c>
      <c r="I40" s="46">
        <v>1.9390000000000001</v>
      </c>
      <c r="J40" s="46">
        <v>1.8069999999999999</v>
      </c>
      <c r="K40" s="46">
        <v>1.6839999999999999</v>
      </c>
      <c r="L40" s="46">
        <v>1.569</v>
      </c>
      <c r="M40" s="46">
        <v>1.4630000000000001</v>
      </c>
      <c r="N40" s="46">
        <v>1.3640000000000001</v>
      </c>
      <c r="O40" s="46">
        <v>1.272</v>
      </c>
      <c r="P40" s="46">
        <v>1.1859999999999999</v>
      </c>
      <c r="Q40" s="46">
        <v>1.1060000000000001</v>
      </c>
      <c r="R40" s="46">
        <v>1.0309999999999999</v>
      </c>
      <c r="S40" s="46">
        <v>0.96</v>
      </c>
      <c r="T40" s="46">
        <v>0.89400000000000002</v>
      </c>
      <c r="U40" s="46">
        <v>0.83299999999999996</v>
      </c>
      <c r="V40" s="46">
        <v>0.77500000000000002</v>
      </c>
      <c r="W40" s="46">
        <v>0.72099999999999997</v>
      </c>
      <c r="X40" s="46">
        <v>0.67</v>
      </c>
      <c r="Y40" s="46">
        <v>0.623</v>
      </c>
      <c r="Z40" s="46">
        <v>0.57899999999999996</v>
      </c>
      <c r="AA40" s="46">
        <v>0.53700000000000003</v>
      </c>
      <c r="AB40" s="46">
        <v>0.499</v>
      </c>
      <c r="AC40" s="46">
        <v>0.46300000000000002</v>
      </c>
      <c r="AD40" s="46">
        <v>0.43</v>
      </c>
      <c r="AE40" s="46">
        <v>0.39900000000000002</v>
      </c>
    </row>
    <row r="41" spans="1:31" x14ac:dyDescent="0.2">
      <c r="A41" s="44">
        <v>34</v>
      </c>
      <c r="B41" s="46">
        <v>3.3769999999999998</v>
      </c>
      <c r="C41" s="46">
        <v>3.1269999999999998</v>
      </c>
      <c r="D41" s="46">
        <v>2.8980000000000001</v>
      </c>
      <c r="E41" s="46">
        <v>2.6880000000000002</v>
      </c>
      <c r="F41" s="46">
        <v>2.4950000000000001</v>
      </c>
      <c r="G41" s="46">
        <v>2.3180000000000001</v>
      </c>
      <c r="H41" s="46">
        <v>2.1549999999999998</v>
      </c>
      <c r="I41" s="46">
        <v>2.004</v>
      </c>
      <c r="J41" s="46">
        <v>1.865</v>
      </c>
      <c r="K41" s="46">
        <v>1.736</v>
      </c>
      <c r="L41" s="46">
        <v>1.617</v>
      </c>
      <c r="M41" s="46">
        <v>1.506</v>
      </c>
      <c r="N41" s="46">
        <v>1.4019999999999999</v>
      </c>
      <c r="O41" s="46">
        <v>1.3069999999999999</v>
      </c>
      <c r="P41" s="46">
        <v>1.2170000000000001</v>
      </c>
      <c r="Q41" s="46">
        <v>1.1339999999999999</v>
      </c>
      <c r="R41" s="46">
        <v>1.056</v>
      </c>
      <c r="S41" s="46">
        <v>0.98299999999999998</v>
      </c>
      <c r="T41" s="46">
        <v>0.91500000000000004</v>
      </c>
      <c r="U41" s="46">
        <v>0.85099999999999998</v>
      </c>
      <c r="V41" s="46">
        <v>0.79200000000000004</v>
      </c>
      <c r="W41" s="46">
        <v>0.73599999999999999</v>
      </c>
      <c r="X41" s="46">
        <v>0.68400000000000005</v>
      </c>
      <c r="Y41" s="46">
        <v>0.63500000000000001</v>
      </c>
      <c r="Z41" s="46">
        <v>0.59</v>
      </c>
      <c r="AA41" s="46">
        <v>0.54800000000000004</v>
      </c>
      <c r="AB41" s="46">
        <v>0.50800000000000001</v>
      </c>
      <c r="AC41" s="46">
        <v>0.47099999999999997</v>
      </c>
      <c r="AD41" s="46">
        <v>0.437</v>
      </c>
      <c r="AE41" s="46">
        <v>0.40600000000000003</v>
      </c>
    </row>
    <row r="42" spans="1:31" x14ac:dyDescent="0.2">
      <c r="A42" s="44">
        <v>35</v>
      </c>
      <c r="B42" s="46">
        <v>3.5310000000000001</v>
      </c>
      <c r="C42" s="46">
        <v>3.2639999999999998</v>
      </c>
      <c r="D42" s="46">
        <v>3.02</v>
      </c>
      <c r="E42" s="46">
        <v>2.7970000000000002</v>
      </c>
      <c r="F42" s="46">
        <v>2.593</v>
      </c>
      <c r="G42" s="46">
        <v>2.4060000000000001</v>
      </c>
      <c r="H42" s="46">
        <v>2.2330000000000001</v>
      </c>
      <c r="I42" s="46">
        <v>2.0739999999999998</v>
      </c>
      <c r="J42" s="46">
        <v>1.9279999999999999</v>
      </c>
      <c r="K42" s="46">
        <v>1.792</v>
      </c>
      <c r="L42" s="46">
        <v>1.667</v>
      </c>
      <c r="M42" s="46">
        <v>1.5509999999999999</v>
      </c>
      <c r="N42" s="46">
        <v>1.4430000000000001</v>
      </c>
      <c r="O42" s="46">
        <v>1.343</v>
      </c>
      <c r="P42" s="46">
        <v>1.25</v>
      </c>
      <c r="Q42" s="46">
        <v>1.1639999999999999</v>
      </c>
      <c r="R42" s="46">
        <v>1.083</v>
      </c>
      <c r="S42" s="46">
        <v>1.008</v>
      </c>
      <c r="T42" s="46">
        <v>0.93700000000000006</v>
      </c>
      <c r="U42" s="46">
        <v>0.871</v>
      </c>
      <c r="V42" s="46">
        <v>0.81</v>
      </c>
      <c r="W42" s="46">
        <v>0.752</v>
      </c>
      <c r="X42" s="46">
        <v>0.69899999999999995</v>
      </c>
      <c r="Y42" s="46">
        <v>0.64900000000000002</v>
      </c>
      <c r="Z42" s="46">
        <v>0.60199999999999998</v>
      </c>
      <c r="AA42" s="46">
        <v>0.55800000000000005</v>
      </c>
      <c r="AB42" s="46">
        <v>0.51800000000000002</v>
      </c>
      <c r="AC42" s="46">
        <v>0.48</v>
      </c>
      <c r="AD42" s="46">
        <v>0.44600000000000001</v>
      </c>
      <c r="AE42" s="46">
        <v>0.41299999999999998</v>
      </c>
    </row>
    <row r="43" spans="1:31" x14ac:dyDescent="0.2">
      <c r="A43" s="44">
        <v>36</v>
      </c>
      <c r="B43" s="46">
        <v>3.7</v>
      </c>
      <c r="C43" s="46">
        <v>3.4140000000000001</v>
      </c>
      <c r="D43" s="46">
        <v>3.1539999999999999</v>
      </c>
      <c r="E43" s="46">
        <v>2.9159999999999999</v>
      </c>
      <c r="F43" s="46">
        <v>2.6989999999999998</v>
      </c>
      <c r="G43" s="46">
        <v>2.5</v>
      </c>
      <c r="H43" s="46">
        <v>2.3170000000000002</v>
      </c>
      <c r="I43" s="46">
        <v>2.15</v>
      </c>
      <c r="J43" s="46">
        <v>1.9950000000000001</v>
      </c>
      <c r="K43" s="46">
        <v>1.853</v>
      </c>
      <c r="L43" s="46">
        <v>1.7210000000000001</v>
      </c>
      <c r="M43" s="46">
        <v>1.6</v>
      </c>
      <c r="N43" s="46">
        <v>1.4870000000000001</v>
      </c>
      <c r="O43" s="46">
        <v>1.383</v>
      </c>
      <c r="P43" s="46">
        <v>1.286</v>
      </c>
      <c r="Q43" s="46">
        <v>1.196</v>
      </c>
      <c r="R43" s="46">
        <v>1.1120000000000001</v>
      </c>
      <c r="S43" s="46">
        <v>1.034</v>
      </c>
      <c r="T43" s="46">
        <v>0.96099999999999997</v>
      </c>
      <c r="U43" s="46">
        <v>0.89300000000000002</v>
      </c>
      <c r="V43" s="46">
        <v>0.82899999999999996</v>
      </c>
      <c r="W43" s="46">
        <v>0.76900000000000002</v>
      </c>
      <c r="X43" s="46">
        <v>0.71399999999999997</v>
      </c>
      <c r="Y43" s="46">
        <v>0.66300000000000003</v>
      </c>
      <c r="Z43" s="46">
        <v>0.61499999999999999</v>
      </c>
      <c r="AA43" s="46">
        <v>0.56999999999999995</v>
      </c>
      <c r="AB43" s="46">
        <v>0.52800000000000002</v>
      </c>
      <c r="AC43" s="46">
        <v>0.49</v>
      </c>
      <c r="AD43" s="46">
        <v>0.45400000000000001</v>
      </c>
      <c r="AE43" s="46">
        <v>0.42099999999999999</v>
      </c>
    </row>
    <row r="44" spans="1:31" x14ac:dyDescent="0.2">
      <c r="A44" s="44">
        <v>37</v>
      </c>
      <c r="B44" s="46">
        <v>3.8839999999999999</v>
      </c>
      <c r="C44" s="46">
        <v>3.5779999999999998</v>
      </c>
      <c r="D44" s="46">
        <v>3.2989999999999999</v>
      </c>
      <c r="E44" s="46">
        <v>3.0449999999999999</v>
      </c>
      <c r="F44" s="46">
        <v>2.8140000000000001</v>
      </c>
      <c r="G44" s="46">
        <v>2.6019999999999999</v>
      </c>
      <c r="H44" s="46">
        <v>2.4089999999999998</v>
      </c>
      <c r="I44" s="46">
        <v>2.2309999999999999</v>
      </c>
      <c r="J44" s="46">
        <v>2.0680000000000001</v>
      </c>
      <c r="K44" s="46">
        <v>1.9179999999999999</v>
      </c>
      <c r="L44" s="46">
        <v>1.78</v>
      </c>
      <c r="M44" s="46">
        <v>1.6519999999999999</v>
      </c>
      <c r="N44" s="46">
        <v>1.534</v>
      </c>
      <c r="O44" s="46">
        <v>1.425</v>
      </c>
      <c r="P44" s="46">
        <v>1.3240000000000001</v>
      </c>
      <c r="Q44" s="46">
        <v>1.23</v>
      </c>
      <c r="R44" s="46">
        <v>1.143</v>
      </c>
      <c r="S44" s="46">
        <v>1.0609999999999999</v>
      </c>
      <c r="T44" s="46">
        <v>0.98599999999999999</v>
      </c>
      <c r="U44" s="46">
        <v>0.91500000000000004</v>
      </c>
      <c r="V44" s="46">
        <v>0.84899999999999998</v>
      </c>
      <c r="W44" s="46">
        <v>0.78800000000000003</v>
      </c>
      <c r="X44" s="46">
        <v>0.73099999999999998</v>
      </c>
      <c r="Y44" s="46">
        <v>0.67700000000000005</v>
      </c>
      <c r="Z44" s="46">
        <v>0.628</v>
      </c>
      <c r="AA44" s="46">
        <v>0.58199999999999996</v>
      </c>
      <c r="AB44" s="46">
        <v>0.53900000000000003</v>
      </c>
      <c r="AC44" s="46">
        <v>0.5</v>
      </c>
      <c r="AD44" s="46">
        <v>0.46300000000000002</v>
      </c>
      <c r="AE44" s="46">
        <v>0.42899999999999999</v>
      </c>
    </row>
    <row r="45" spans="1:31" x14ac:dyDescent="0.2">
      <c r="A45" s="44">
        <v>38</v>
      </c>
      <c r="B45" s="46">
        <v>4.0860000000000003</v>
      </c>
      <c r="C45" s="46">
        <v>3.7570000000000001</v>
      </c>
      <c r="D45" s="46">
        <v>3.4569999999999999</v>
      </c>
      <c r="E45" s="46">
        <v>3.1859999999999999</v>
      </c>
      <c r="F45" s="46">
        <v>2.9390000000000001</v>
      </c>
      <c r="G45" s="46">
        <v>2.7130000000000001</v>
      </c>
      <c r="H45" s="46">
        <v>2.508</v>
      </c>
      <c r="I45" s="46">
        <v>2.319</v>
      </c>
      <c r="J45" s="46">
        <v>2.1469999999999998</v>
      </c>
      <c r="K45" s="46">
        <v>1.988</v>
      </c>
      <c r="L45" s="46">
        <v>1.843</v>
      </c>
      <c r="M45" s="46">
        <v>1.708</v>
      </c>
      <c r="N45" s="46">
        <v>1.585</v>
      </c>
      <c r="O45" s="46">
        <v>1.47</v>
      </c>
      <c r="P45" s="46">
        <v>1.3640000000000001</v>
      </c>
      <c r="Q45" s="46">
        <v>1.266</v>
      </c>
      <c r="R45" s="46">
        <v>1.175</v>
      </c>
      <c r="S45" s="46">
        <v>1.091</v>
      </c>
      <c r="T45" s="46">
        <v>1.012</v>
      </c>
      <c r="U45" s="46">
        <v>0.93899999999999995</v>
      </c>
      <c r="V45" s="46">
        <v>0.871</v>
      </c>
      <c r="W45" s="46">
        <v>0.80700000000000005</v>
      </c>
      <c r="X45" s="46">
        <v>0.748</v>
      </c>
      <c r="Y45" s="46">
        <v>0.69299999999999995</v>
      </c>
      <c r="Z45" s="46">
        <v>0.64200000000000002</v>
      </c>
      <c r="AA45" s="46">
        <v>0.59499999999999997</v>
      </c>
      <c r="AB45" s="46">
        <v>0.55100000000000005</v>
      </c>
      <c r="AC45" s="46">
        <v>0.51</v>
      </c>
      <c r="AD45" s="46">
        <v>0.47199999999999998</v>
      </c>
      <c r="AE45" s="46">
        <v>0.438</v>
      </c>
    </row>
    <row r="46" spans="1:31" x14ac:dyDescent="0.2">
      <c r="A46" s="44">
        <v>39</v>
      </c>
      <c r="B46" s="46">
        <v>4.3079999999999998</v>
      </c>
      <c r="C46" s="46">
        <v>3.9529999999999998</v>
      </c>
      <c r="D46" s="46">
        <v>3.6309999999999998</v>
      </c>
      <c r="E46" s="46">
        <v>3.339</v>
      </c>
      <c r="F46" s="46">
        <v>3.0750000000000002</v>
      </c>
      <c r="G46" s="46">
        <v>2.8340000000000001</v>
      </c>
      <c r="H46" s="46">
        <v>2.6150000000000002</v>
      </c>
      <c r="I46" s="46">
        <v>2.415</v>
      </c>
      <c r="J46" s="46">
        <v>2.2320000000000002</v>
      </c>
      <c r="K46" s="46">
        <v>2.0640000000000001</v>
      </c>
      <c r="L46" s="46">
        <v>1.91</v>
      </c>
      <c r="M46" s="46">
        <v>1.7689999999999999</v>
      </c>
      <c r="N46" s="46">
        <v>1.639</v>
      </c>
      <c r="O46" s="46">
        <v>1.5189999999999999</v>
      </c>
      <c r="P46" s="46">
        <v>1.4079999999999999</v>
      </c>
      <c r="Q46" s="46">
        <v>1.3049999999999999</v>
      </c>
      <c r="R46" s="46">
        <v>1.21</v>
      </c>
      <c r="S46" s="46">
        <v>1.1220000000000001</v>
      </c>
      <c r="T46" s="46">
        <v>1.04</v>
      </c>
      <c r="U46" s="46">
        <v>0.96399999999999997</v>
      </c>
      <c r="V46" s="46">
        <v>0.89300000000000002</v>
      </c>
      <c r="W46" s="46">
        <v>0.82699999999999996</v>
      </c>
      <c r="X46" s="46">
        <v>0.76600000000000001</v>
      </c>
      <c r="Y46" s="46">
        <v>0.71</v>
      </c>
      <c r="Z46" s="46">
        <v>0.65700000000000003</v>
      </c>
      <c r="AA46" s="46">
        <v>0.60799999999999998</v>
      </c>
      <c r="AB46" s="46">
        <v>0.56299999999999994</v>
      </c>
      <c r="AC46" s="46">
        <v>0.52100000000000002</v>
      </c>
      <c r="AD46" s="46">
        <v>0.48199999999999998</v>
      </c>
      <c r="AE46" s="46">
        <v>0.44700000000000001</v>
      </c>
    </row>
    <row r="47" spans="1:31" x14ac:dyDescent="0.2">
      <c r="A47" s="44">
        <v>40</v>
      </c>
      <c r="B47" s="46">
        <v>4.5519999999999996</v>
      </c>
      <c r="C47" s="46">
        <v>4.1680000000000001</v>
      </c>
      <c r="D47" s="46">
        <v>3.8210000000000002</v>
      </c>
      <c r="E47" s="46">
        <v>3.508</v>
      </c>
      <c r="F47" s="46">
        <v>3.2240000000000002</v>
      </c>
      <c r="G47" s="46">
        <v>2.9660000000000002</v>
      </c>
      <c r="H47" s="46">
        <v>2.7320000000000002</v>
      </c>
      <c r="I47" s="46">
        <v>2.5190000000000001</v>
      </c>
      <c r="J47" s="46">
        <v>2.3239999999999998</v>
      </c>
      <c r="K47" s="46">
        <v>2.1459999999999999</v>
      </c>
      <c r="L47" s="46">
        <v>1.9830000000000001</v>
      </c>
      <c r="M47" s="46">
        <v>1.8340000000000001</v>
      </c>
      <c r="N47" s="46">
        <v>1.6970000000000001</v>
      </c>
      <c r="O47" s="46">
        <v>1.571</v>
      </c>
      <c r="P47" s="46">
        <v>1.454</v>
      </c>
      <c r="Q47" s="46">
        <v>1.347</v>
      </c>
      <c r="R47" s="46">
        <v>1.248</v>
      </c>
      <c r="S47" s="46">
        <v>1.1559999999999999</v>
      </c>
      <c r="T47" s="46">
        <v>1.07</v>
      </c>
      <c r="U47" s="46">
        <v>0.99099999999999999</v>
      </c>
      <c r="V47" s="46">
        <v>0.91800000000000004</v>
      </c>
      <c r="W47" s="46">
        <v>0.84899999999999998</v>
      </c>
      <c r="X47" s="46">
        <v>0.78600000000000003</v>
      </c>
      <c r="Y47" s="46">
        <v>0.72699999999999998</v>
      </c>
      <c r="Z47" s="46">
        <v>0.67300000000000004</v>
      </c>
      <c r="AA47" s="46">
        <v>0.623</v>
      </c>
      <c r="AB47" s="46">
        <v>0.57599999999999996</v>
      </c>
      <c r="AC47" s="46">
        <v>0.53300000000000003</v>
      </c>
      <c r="AD47" s="46">
        <v>0.49299999999999999</v>
      </c>
      <c r="AE47" s="46">
        <v>0.45600000000000002</v>
      </c>
    </row>
    <row r="48" spans="1:31" x14ac:dyDescent="0.2">
      <c r="A48" s="44">
        <v>41</v>
      </c>
      <c r="B48" s="46">
        <v>4.8209999999999997</v>
      </c>
      <c r="C48" s="46">
        <v>4.4050000000000002</v>
      </c>
      <c r="D48" s="46">
        <v>4.03</v>
      </c>
      <c r="E48" s="46">
        <v>3.6920000000000002</v>
      </c>
      <c r="F48" s="46">
        <v>3.3860000000000001</v>
      </c>
      <c r="G48" s="46">
        <v>3.11</v>
      </c>
      <c r="H48" s="46">
        <v>2.859</v>
      </c>
      <c r="I48" s="46">
        <v>2.6309999999999998</v>
      </c>
      <c r="J48" s="46">
        <v>2.4239999999999999</v>
      </c>
      <c r="K48" s="46">
        <v>2.2349999999999999</v>
      </c>
      <c r="L48" s="46">
        <v>2.0630000000000002</v>
      </c>
      <c r="M48" s="46">
        <v>1.905</v>
      </c>
      <c r="N48" s="46">
        <v>1.76</v>
      </c>
      <c r="O48" s="46">
        <v>1.627</v>
      </c>
      <c r="P48" s="46">
        <v>1.504</v>
      </c>
      <c r="Q48" s="46">
        <v>1.3919999999999999</v>
      </c>
      <c r="R48" s="46">
        <v>1.288</v>
      </c>
      <c r="S48" s="46">
        <v>1.1910000000000001</v>
      </c>
      <c r="T48" s="46">
        <v>1.1020000000000001</v>
      </c>
      <c r="U48" s="46">
        <v>1.02</v>
      </c>
      <c r="V48" s="46">
        <v>0.94299999999999995</v>
      </c>
      <c r="W48" s="46">
        <v>0.872</v>
      </c>
      <c r="X48" s="46">
        <v>0.80700000000000005</v>
      </c>
      <c r="Y48" s="46">
        <v>0.746</v>
      </c>
      <c r="Z48" s="46">
        <v>0.69</v>
      </c>
      <c r="AA48" s="46">
        <v>0.63800000000000001</v>
      </c>
      <c r="AB48" s="46">
        <v>0.59</v>
      </c>
      <c r="AC48" s="46">
        <v>0.54500000000000004</v>
      </c>
      <c r="AD48" s="46">
        <v>0.504</v>
      </c>
      <c r="AE48" s="46">
        <v>0.46600000000000003</v>
      </c>
    </row>
    <row r="49" spans="1:31" x14ac:dyDescent="0.2">
      <c r="A49" s="44">
        <v>42</v>
      </c>
      <c r="B49" s="46">
        <v>5.117</v>
      </c>
      <c r="C49" s="46">
        <v>4.665</v>
      </c>
      <c r="D49" s="46">
        <v>4.2590000000000003</v>
      </c>
      <c r="E49" s="46">
        <v>3.8940000000000001</v>
      </c>
      <c r="F49" s="46">
        <v>3.5649999999999999</v>
      </c>
      <c r="G49" s="46">
        <v>3.2669999999999999</v>
      </c>
      <c r="H49" s="46">
        <v>2.9980000000000002</v>
      </c>
      <c r="I49" s="46">
        <v>2.7549999999999999</v>
      </c>
      <c r="J49" s="46">
        <v>2.5329999999999999</v>
      </c>
      <c r="K49" s="46">
        <v>2.3319999999999999</v>
      </c>
      <c r="L49" s="46">
        <v>2.1480000000000001</v>
      </c>
      <c r="M49" s="46">
        <v>1.9810000000000001</v>
      </c>
      <c r="N49" s="46">
        <v>1.8280000000000001</v>
      </c>
      <c r="O49" s="46">
        <v>1.6870000000000001</v>
      </c>
      <c r="P49" s="46">
        <v>1.5580000000000001</v>
      </c>
      <c r="Q49" s="46">
        <v>1.44</v>
      </c>
      <c r="R49" s="46">
        <v>1.331</v>
      </c>
      <c r="S49" s="46">
        <v>1.23</v>
      </c>
      <c r="T49" s="46">
        <v>1.137</v>
      </c>
      <c r="U49" s="46">
        <v>1.0509999999999999</v>
      </c>
      <c r="V49" s="46">
        <v>0.97099999999999997</v>
      </c>
      <c r="W49" s="46">
        <v>0.89700000000000002</v>
      </c>
      <c r="X49" s="46">
        <v>0.82899999999999996</v>
      </c>
      <c r="Y49" s="46">
        <v>0.76600000000000001</v>
      </c>
      <c r="Z49" s="46">
        <v>0.70799999999999996</v>
      </c>
      <c r="AA49" s="46">
        <v>0.65400000000000003</v>
      </c>
      <c r="AB49" s="46">
        <v>0.60399999999999998</v>
      </c>
      <c r="AC49" s="46">
        <v>0.55800000000000005</v>
      </c>
      <c r="AD49" s="46">
        <v>0.51600000000000001</v>
      </c>
      <c r="AE49" s="46">
        <v>0.47699999999999998</v>
      </c>
    </row>
    <row r="50" spans="1:31" x14ac:dyDescent="0.2">
      <c r="A50" s="44">
        <v>43</v>
      </c>
      <c r="B50" s="46">
        <v>5.444</v>
      </c>
      <c r="C50" s="46">
        <v>4.9530000000000003</v>
      </c>
      <c r="D50" s="46">
        <v>4.5119999999999996</v>
      </c>
      <c r="E50" s="46">
        <v>4.117</v>
      </c>
      <c r="F50" s="46">
        <v>3.7610000000000001</v>
      </c>
      <c r="G50" s="46">
        <v>3.44</v>
      </c>
      <c r="H50" s="46">
        <v>3.1509999999999998</v>
      </c>
      <c r="I50" s="46">
        <v>2.8889999999999998</v>
      </c>
      <c r="J50" s="46">
        <v>2.6520000000000001</v>
      </c>
      <c r="K50" s="46">
        <v>2.4369999999999998</v>
      </c>
      <c r="L50" s="46">
        <v>2.242</v>
      </c>
      <c r="M50" s="46">
        <v>2.0640000000000001</v>
      </c>
      <c r="N50" s="46">
        <v>1.901</v>
      </c>
      <c r="O50" s="46">
        <v>1.752</v>
      </c>
      <c r="P50" s="46">
        <v>1.6160000000000001</v>
      </c>
      <c r="Q50" s="46">
        <v>1.492</v>
      </c>
      <c r="R50" s="46">
        <v>1.377</v>
      </c>
      <c r="S50" s="46">
        <v>1.2709999999999999</v>
      </c>
      <c r="T50" s="46">
        <v>1.1739999999999999</v>
      </c>
      <c r="U50" s="46">
        <v>1.0840000000000001</v>
      </c>
      <c r="V50" s="46">
        <v>1</v>
      </c>
      <c r="W50" s="46">
        <v>0.92300000000000004</v>
      </c>
      <c r="X50" s="46">
        <v>0.85199999999999998</v>
      </c>
      <c r="Y50" s="46">
        <v>0.78700000000000003</v>
      </c>
      <c r="Z50" s="46">
        <v>0.72699999999999998</v>
      </c>
      <c r="AA50" s="46">
        <v>0.67100000000000004</v>
      </c>
      <c r="AB50" s="46">
        <v>0.61899999999999999</v>
      </c>
      <c r="AC50" s="46">
        <v>0.57199999999999995</v>
      </c>
      <c r="AD50" s="46">
        <v>0.52800000000000002</v>
      </c>
      <c r="AE50" s="46">
        <v>0.48799999999999999</v>
      </c>
    </row>
    <row r="51" spans="1:31" x14ac:dyDescent="0.2">
      <c r="A51" s="44">
        <v>44</v>
      </c>
      <c r="B51" s="46">
        <v>5.8070000000000004</v>
      </c>
      <c r="C51" s="46">
        <v>5.2709999999999999</v>
      </c>
      <c r="D51" s="46">
        <v>4.7919999999999998</v>
      </c>
      <c r="E51" s="46">
        <v>4.3620000000000001</v>
      </c>
      <c r="F51" s="46">
        <v>3.9769999999999999</v>
      </c>
      <c r="G51" s="46">
        <v>3.63</v>
      </c>
      <c r="H51" s="46">
        <v>3.3180000000000001</v>
      </c>
      <c r="I51" s="46">
        <v>3.036</v>
      </c>
      <c r="J51" s="46">
        <v>2.782</v>
      </c>
      <c r="K51" s="46">
        <v>2.552</v>
      </c>
      <c r="L51" s="46">
        <v>2.343</v>
      </c>
      <c r="M51" s="46">
        <v>2.153</v>
      </c>
      <c r="N51" s="46">
        <v>1.9810000000000001</v>
      </c>
      <c r="O51" s="46">
        <v>1.823</v>
      </c>
      <c r="P51" s="46">
        <v>1.679</v>
      </c>
      <c r="Q51" s="46">
        <v>1.5469999999999999</v>
      </c>
      <c r="R51" s="46">
        <v>1.427</v>
      </c>
      <c r="S51" s="46">
        <v>1.3149999999999999</v>
      </c>
      <c r="T51" s="46">
        <v>1.2130000000000001</v>
      </c>
      <c r="U51" s="46">
        <v>1.119</v>
      </c>
      <c r="V51" s="46">
        <v>1.032</v>
      </c>
      <c r="W51" s="46">
        <v>0.95099999999999996</v>
      </c>
      <c r="X51" s="46">
        <v>0.878</v>
      </c>
      <c r="Y51" s="46">
        <v>0.81</v>
      </c>
      <c r="Z51" s="46">
        <v>0.747</v>
      </c>
      <c r="AA51" s="46">
        <v>0.68899999999999995</v>
      </c>
      <c r="AB51" s="46">
        <v>0.63600000000000001</v>
      </c>
      <c r="AC51" s="46">
        <v>0.58599999999999997</v>
      </c>
      <c r="AD51" s="46">
        <v>0.54100000000000004</v>
      </c>
      <c r="AE51" s="46">
        <v>0.5</v>
      </c>
    </row>
    <row r="52" spans="1:31" x14ac:dyDescent="0.2">
      <c r="A52" s="44">
        <v>45</v>
      </c>
      <c r="B52" s="46">
        <v>6.2080000000000002</v>
      </c>
      <c r="C52" s="46">
        <v>5.6230000000000002</v>
      </c>
      <c r="D52" s="46">
        <v>5.101</v>
      </c>
      <c r="E52" s="46">
        <v>4.633</v>
      </c>
      <c r="F52" s="46">
        <v>4.2140000000000004</v>
      </c>
      <c r="G52" s="46">
        <v>3.839</v>
      </c>
      <c r="H52" s="46">
        <v>3.5019999999999998</v>
      </c>
      <c r="I52" s="46">
        <v>3.198</v>
      </c>
      <c r="J52" s="46">
        <v>2.9239999999999999</v>
      </c>
      <c r="K52" s="46">
        <v>2.677</v>
      </c>
      <c r="L52" s="46">
        <v>2.4540000000000002</v>
      </c>
      <c r="M52" s="46">
        <v>2.2509999999999999</v>
      </c>
      <c r="N52" s="46">
        <v>2.0670000000000002</v>
      </c>
      <c r="O52" s="46">
        <v>1.9</v>
      </c>
      <c r="P52" s="46">
        <v>1.7470000000000001</v>
      </c>
      <c r="Q52" s="46">
        <v>1.6080000000000001</v>
      </c>
      <c r="R52" s="46">
        <v>1.48</v>
      </c>
      <c r="S52" s="46">
        <v>1.363</v>
      </c>
      <c r="T52" s="46">
        <v>1.256</v>
      </c>
      <c r="U52" s="46">
        <v>1.157</v>
      </c>
      <c r="V52" s="46">
        <v>1.0660000000000001</v>
      </c>
      <c r="W52" s="46">
        <v>0.98199999999999998</v>
      </c>
      <c r="X52" s="46">
        <v>0.90500000000000003</v>
      </c>
      <c r="Y52" s="46">
        <v>0.83399999999999996</v>
      </c>
      <c r="Z52" s="46">
        <v>0.76800000000000002</v>
      </c>
      <c r="AA52" s="46">
        <v>0.70799999999999996</v>
      </c>
      <c r="AB52" s="46">
        <v>0.65300000000000002</v>
      </c>
      <c r="AC52" s="46">
        <v>0.60199999999999998</v>
      </c>
      <c r="AD52" s="46">
        <v>0.55500000000000005</v>
      </c>
      <c r="AE52" s="46">
        <v>0.51200000000000001</v>
      </c>
    </row>
    <row r="53" spans="1:31" x14ac:dyDescent="0.2">
      <c r="A53" s="44">
        <v>46</v>
      </c>
      <c r="B53" s="46">
        <v>6.6529999999999996</v>
      </c>
      <c r="C53" s="46">
        <v>6.0129999999999999</v>
      </c>
      <c r="D53" s="46">
        <v>5.4429999999999996</v>
      </c>
      <c r="E53" s="46">
        <v>4.9329999999999998</v>
      </c>
      <c r="F53" s="46">
        <v>4.4770000000000003</v>
      </c>
      <c r="G53" s="46">
        <v>4.069</v>
      </c>
      <c r="H53" s="46">
        <v>3.7040000000000002</v>
      </c>
      <c r="I53" s="46">
        <v>3.3759999999999999</v>
      </c>
      <c r="J53" s="46">
        <v>3.081</v>
      </c>
      <c r="K53" s="46">
        <v>2.8149999999999999</v>
      </c>
      <c r="L53" s="46">
        <v>2.5750000000000002</v>
      </c>
      <c r="M53" s="46">
        <v>2.3580000000000001</v>
      </c>
      <c r="N53" s="46">
        <v>2.1619999999999999</v>
      </c>
      <c r="O53" s="46">
        <v>1.9830000000000001</v>
      </c>
      <c r="P53" s="46">
        <v>1.821</v>
      </c>
      <c r="Q53" s="46">
        <v>1.673</v>
      </c>
      <c r="R53" s="46">
        <v>1.538</v>
      </c>
      <c r="S53" s="46">
        <v>1.415</v>
      </c>
      <c r="T53" s="46">
        <v>1.3009999999999999</v>
      </c>
      <c r="U53" s="46">
        <v>1.1970000000000001</v>
      </c>
      <c r="V53" s="46">
        <v>1.1020000000000001</v>
      </c>
      <c r="W53" s="46">
        <v>1.014</v>
      </c>
      <c r="X53" s="46">
        <v>0.93300000000000005</v>
      </c>
      <c r="Y53" s="46">
        <v>0.85899999999999999</v>
      </c>
      <c r="Z53" s="46">
        <v>0.79100000000000004</v>
      </c>
      <c r="AA53" s="46">
        <v>0.72899999999999998</v>
      </c>
      <c r="AB53" s="46">
        <v>0.67100000000000004</v>
      </c>
      <c r="AC53" s="46">
        <v>0.61799999999999999</v>
      </c>
      <c r="AD53" s="46">
        <v>0.56999999999999995</v>
      </c>
      <c r="AE53" s="46">
        <v>0.52600000000000002</v>
      </c>
    </row>
    <row r="54" spans="1:31" x14ac:dyDescent="0.2">
      <c r="A54" s="44">
        <v>47</v>
      </c>
      <c r="B54" s="46">
        <v>7.1479999999999997</v>
      </c>
      <c r="C54" s="46">
        <v>6.4470000000000001</v>
      </c>
      <c r="D54" s="46">
        <v>5.8220000000000001</v>
      </c>
      <c r="E54" s="46">
        <v>5.2649999999999997</v>
      </c>
      <c r="F54" s="46">
        <v>4.7679999999999998</v>
      </c>
      <c r="G54" s="46">
        <v>4.3239999999999998</v>
      </c>
      <c r="H54" s="46">
        <v>3.927</v>
      </c>
      <c r="I54" s="46">
        <v>3.5720000000000001</v>
      </c>
      <c r="J54" s="46">
        <v>3.2530000000000001</v>
      </c>
      <c r="K54" s="46">
        <v>2.9660000000000002</v>
      </c>
      <c r="L54" s="46">
        <v>2.7080000000000002</v>
      </c>
      <c r="M54" s="46">
        <v>2.4750000000000001</v>
      </c>
      <c r="N54" s="46">
        <v>2.2650000000000001</v>
      </c>
      <c r="O54" s="46">
        <v>2.0739999999999998</v>
      </c>
      <c r="P54" s="46">
        <v>1.9019999999999999</v>
      </c>
      <c r="Q54" s="46">
        <v>1.7450000000000001</v>
      </c>
      <c r="R54" s="46">
        <v>1.601</v>
      </c>
      <c r="S54" s="46">
        <v>1.47</v>
      </c>
      <c r="T54" s="46">
        <v>1.351</v>
      </c>
      <c r="U54" s="46">
        <v>1.2410000000000001</v>
      </c>
      <c r="V54" s="46">
        <v>1.141</v>
      </c>
      <c r="W54" s="46">
        <v>1.0489999999999999</v>
      </c>
      <c r="X54" s="46">
        <v>0.96399999999999997</v>
      </c>
      <c r="Y54" s="46">
        <v>0.88700000000000001</v>
      </c>
      <c r="Z54" s="46">
        <v>0.81599999999999995</v>
      </c>
      <c r="AA54" s="46">
        <v>0.751</v>
      </c>
      <c r="AB54" s="46">
        <v>0.69099999999999995</v>
      </c>
      <c r="AC54" s="46">
        <v>0.63600000000000001</v>
      </c>
      <c r="AD54" s="46">
        <v>0.58599999999999997</v>
      </c>
      <c r="AE54" s="46">
        <v>0.54</v>
      </c>
    </row>
    <row r="55" spans="1:31" x14ac:dyDescent="0.2">
      <c r="A55" s="44">
        <v>48</v>
      </c>
      <c r="B55" s="46">
        <v>7.6970000000000001</v>
      </c>
      <c r="C55" s="46">
        <v>6.9279999999999999</v>
      </c>
      <c r="D55" s="46">
        <v>6.2430000000000003</v>
      </c>
      <c r="E55" s="46">
        <v>5.6340000000000003</v>
      </c>
      <c r="F55" s="46">
        <v>5.0910000000000002</v>
      </c>
      <c r="G55" s="46">
        <v>4.6070000000000002</v>
      </c>
      <c r="H55" s="46">
        <v>4.1740000000000004</v>
      </c>
      <c r="I55" s="46">
        <v>3.7879999999999998</v>
      </c>
      <c r="J55" s="46">
        <v>3.4420000000000002</v>
      </c>
      <c r="K55" s="46">
        <v>3.1320000000000001</v>
      </c>
      <c r="L55" s="46">
        <v>2.8540000000000001</v>
      </c>
      <c r="M55" s="46">
        <v>2.6040000000000001</v>
      </c>
      <c r="N55" s="46">
        <v>2.3780000000000001</v>
      </c>
      <c r="O55" s="46">
        <v>2.1739999999999999</v>
      </c>
      <c r="P55" s="46">
        <v>1.9890000000000001</v>
      </c>
      <c r="Q55" s="46">
        <v>1.8220000000000001</v>
      </c>
      <c r="R55" s="46">
        <v>1.67</v>
      </c>
      <c r="S55" s="46">
        <v>1.5309999999999999</v>
      </c>
      <c r="T55" s="46">
        <v>1.4039999999999999</v>
      </c>
      <c r="U55" s="46">
        <v>1.2889999999999999</v>
      </c>
      <c r="V55" s="46">
        <v>1.1830000000000001</v>
      </c>
      <c r="W55" s="46">
        <v>1.0860000000000001</v>
      </c>
      <c r="X55" s="46">
        <v>0.997</v>
      </c>
      <c r="Y55" s="46">
        <v>0.91600000000000004</v>
      </c>
      <c r="Z55" s="46">
        <v>0.84199999999999997</v>
      </c>
      <c r="AA55" s="46">
        <v>0.77400000000000002</v>
      </c>
      <c r="AB55" s="46">
        <v>0.71199999999999997</v>
      </c>
      <c r="AC55" s="46">
        <v>0.65500000000000003</v>
      </c>
      <c r="AD55" s="46">
        <v>0.60199999999999998</v>
      </c>
      <c r="AE55" s="46">
        <v>0.55500000000000005</v>
      </c>
    </row>
    <row r="56" spans="1:31" x14ac:dyDescent="0.2">
      <c r="A56" s="44">
        <v>49</v>
      </c>
      <c r="B56" s="46">
        <v>8.3089999999999993</v>
      </c>
      <c r="C56" s="46">
        <v>7.4640000000000004</v>
      </c>
      <c r="D56" s="46">
        <v>6.7119999999999997</v>
      </c>
      <c r="E56" s="46">
        <v>6.0439999999999996</v>
      </c>
      <c r="F56" s="46">
        <v>5.4489999999999998</v>
      </c>
      <c r="G56" s="46">
        <v>4.92</v>
      </c>
      <c r="H56" s="46">
        <v>4.4480000000000004</v>
      </c>
      <c r="I56" s="46">
        <v>4.0270000000000001</v>
      </c>
      <c r="J56" s="46">
        <v>3.6520000000000001</v>
      </c>
      <c r="K56" s="46">
        <v>3.3159999999999998</v>
      </c>
      <c r="L56" s="46">
        <v>3.0150000000000001</v>
      </c>
      <c r="M56" s="46">
        <v>2.7450000000000001</v>
      </c>
      <c r="N56" s="46">
        <v>2.5019999999999998</v>
      </c>
      <c r="O56" s="46">
        <v>2.2829999999999999</v>
      </c>
      <c r="P56" s="46">
        <v>2.085</v>
      </c>
      <c r="Q56" s="46">
        <v>1.9059999999999999</v>
      </c>
      <c r="R56" s="46">
        <v>1.744</v>
      </c>
      <c r="S56" s="46">
        <v>1.597</v>
      </c>
      <c r="T56" s="46">
        <v>1.4630000000000001</v>
      </c>
      <c r="U56" s="46">
        <v>1.34</v>
      </c>
      <c r="V56" s="46">
        <v>1.2290000000000001</v>
      </c>
      <c r="W56" s="46">
        <v>1.1259999999999999</v>
      </c>
      <c r="X56" s="46">
        <v>1.0329999999999999</v>
      </c>
      <c r="Y56" s="46">
        <v>0.94799999999999995</v>
      </c>
      <c r="Z56" s="46">
        <v>0.87</v>
      </c>
      <c r="AA56" s="46">
        <v>0.79900000000000004</v>
      </c>
      <c r="AB56" s="46">
        <v>0.73399999999999999</v>
      </c>
      <c r="AC56" s="46">
        <v>0.67500000000000004</v>
      </c>
      <c r="AD56" s="46">
        <v>0.62</v>
      </c>
      <c r="AE56" s="46">
        <v>0.57099999999999995</v>
      </c>
    </row>
    <row r="57" spans="1:31" x14ac:dyDescent="0.2">
      <c r="A57" s="44">
        <v>50</v>
      </c>
      <c r="B57" s="46">
        <v>8.99</v>
      </c>
      <c r="C57" s="46">
        <v>8.06</v>
      </c>
      <c r="D57" s="46">
        <v>7.234</v>
      </c>
      <c r="E57" s="46">
        <v>6.5</v>
      </c>
      <c r="F57" s="46">
        <v>5.8479999999999999</v>
      </c>
      <c r="G57" s="46">
        <v>5.2679999999999998</v>
      </c>
      <c r="H57" s="46">
        <v>4.7519999999999998</v>
      </c>
      <c r="I57" s="46">
        <v>4.2930000000000001</v>
      </c>
      <c r="J57" s="46">
        <v>3.8839999999999999</v>
      </c>
      <c r="K57" s="46">
        <v>3.5190000000000001</v>
      </c>
      <c r="L57" s="46">
        <v>3.1920000000000002</v>
      </c>
      <c r="M57" s="46">
        <v>2.9</v>
      </c>
      <c r="N57" s="46">
        <v>2.6379999999999999</v>
      </c>
      <c r="O57" s="46">
        <v>2.4020000000000001</v>
      </c>
      <c r="P57" s="46">
        <v>2.19</v>
      </c>
      <c r="Q57" s="46">
        <v>1.9990000000000001</v>
      </c>
      <c r="R57" s="46">
        <v>1.8260000000000001</v>
      </c>
      <c r="S57" s="46">
        <v>1.669</v>
      </c>
      <c r="T57" s="46">
        <v>1.526</v>
      </c>
      <c r="U57" s="46">
        <v>1.3959999999999999</v>
      </c>
      <c r="V57" s="46">
        <v>1.278</v>
      </c>
      <c r="W57" s="46">
        <v>1.17</v>
      </c>
      <c r="X57" s="46">
        <v>1.0720000000000001</v>
      </c>
      <c r="Y57" s="46">
        <v>0.98299999999999998</v>
      </c>
      <c r="Z57" s="46">
        <v>0.90100000000000002</v>
      </c>
      <c r="AA57" s="46">
        <v>0.82599999999999996</v>
      </c>
      <c r="AB57" s="46">
        <v>0.75800000000000001</v>
      </c>
      <c r="AC57" s="46">
        <v>0.69599999999999995</v>
      </c>
      <c r="AD57" s="46">
        <v>0.64</v>
      </c>
      <c r="AE57" s="46">
        <v>0.58799999999999997</v>
      </c>
    </row>
    <row r="58" spans="1:31" x14ac:dyDescent="0.2">
      <c r="A58" s="44">
        <v>51</v>
      </c>
      <c r="B58" s="46">
        <v>9.75</v>
      </c>
      <c r="C58" s="46">
        <v>8.7260000000000009</v>
      </c>
      <c r="D58" s="46">
        <v>7.8159999999999998</v>
      </c>
      <c r="E58" s="46">
        <v>7.0090000000000003</v>
      </c>
      <c r="F58" s="46">
        <v>6.2919999999999998</v>
      </c>
      <c r="G58" s="46">
        <v>5.6550000000000002</v>
      </c>
      <c r="H58" s="46">
        <v>5.09</v>
      </c>
      <c r="I58" s="46">
        <v>4.5880000000000001</v>
      </c>
      <c r="J58" s="46">
        <v>4.141</v>
      </c>
      <c r="K58" s="46">
        <v>3.7440000000000002</v>
      </c>
      <c r="L58" s="46">
        <v>3.3889999999999998</v>
      </c>
      <c r="M58" s="46">
        <v>3.0720000000000001</v>
      </c>
      <c r="N58" s="46">
        <v>2.7879999999999998</v>
      </c>
      <c r="O58" s="46">
        <v>2.5339999999999998</v>
      </c>
      <c r="P58" s="46">
        <v>2.306</v>
      </c>
      <c r="Q58" s="46">
        <v>2.1</v>
      </c>
      <c r="R58" s="46">
        <v>1.915</v>
      </c>
      <c r="S58" s="46">
        <v>1.7470000000000001</v>
      </c>
      <c r="T58" s="46">
        <v>1.595</v>
      </c>
      <c r="U58" s="46">
        <v>1.4570000000000001</v>
      </c>
      <c r="V58" s="46">
        <v>1.3320000000000001</v>
      </c>
      <c r="W58" s="46">
        <v>1.2170000000000001</v>
      </c>
      <c r="X58" s="46">
        <v>1.1140000000000001</v>
      </c>
      <c r="Y58" s="46">
        <v>1.02</v>
      </c>
      <c r="Z58" s="46">
        <v>0.93400000000000005</v>
      </c>
      <c r="AA58" s="46">
        <v>0.85599999999999998</v>
      </c>
      <c r="AB58" s="46">
        <v>0.78400000000000003</v>
      </c>
      <c r="AC58" s="46">
        <v>0.71899999999999997</v>
      </c>
      <c r="AD58" s="46">
        <v>0.66</v>
      </c>
      <c r="AE58" s="46">
        <v>0.60599999999999998</v>
      </c>
    </row>
    <row r="59" spans="1:31" x14ac:dyDescent="0.2">
      <c r="A59" s="44">
        <v>52</v>
      </c>
      <c r="B59" s="46">
        <v>10.597</v>
      </c>
      <c r="C59" s="46">
        <v>9.468</v>
      </c>
      <c r="D59" s="46">
        <v>8.4649999999999999</v>
      </c>
      <c r="E59" s="46">
        <v>7.5759999999999996</v>
      </c>
      <c r="F59" s="46">
        <v>6.7869999999999999</v>
      </c>
      <c r="G59" s="46">
        <v>6.0880000000000001</v>
      </c>
      <c r="H59" s="46">
        <v>5.4669999999999996</v>
      </c>
      <c r="I59" s="46">
        <v>4.9169999999999998</v>
      </c>
      <c r="J59" s="46">
        <v>4.4279999999999999</v>
      </c>
      <c r="K59" s="46">
        <v>3.9929999999999999</v>
      </c>
      <c r="L59" s="46">
        <v>3.6070000000000002</v>
      </c>
      <c r="M59" s="46">
        <v>3.262</v>
      </c>
      <c r="N59" s="46">
        <v>2.9550000000000001</v>
      </c>
      <c r="O59" s="46">
        <v>2.68</v>
      </c>
      <c r="P59" s="46">
        <v>2.4329999999999998</v>
      </c>
      <c r="Q59" s="46">
        <v>2.2120000000000002</v>
      </c>
      <c r="R59" s="46">
        <v>2.0129999999999999</v>
      </c>
      <c r="S59" s="46">
        <v>1.833</v>
      </c>
      <c r="T59" s="46">
        <v>1.67</v>
      </c>
      <c r="U59" s="46">
        <v>1.5229999999999999</v>
      </c>
      <c r="V59" s="46">
        <v>1.39</v>
      </c>
      <c r="W59" s="46">
        <v>1.2689999999999999</v>
      </c>
      <c r="X59" s="46">
        <v>1.159</v>
      </c>
      <c r="Y59" s="46">
        <v>1.06</v>
      </c>
      <c r="Z59" s="46">
        <v>0.96899999999999997</v>
      </c>
      <c r="AA59" s="46">
        <v>0.88700000000000001</v>
      </c>
      <c r="AB59" s="46">
        <v>0.81200000000000006</v>
      </c>
      <c r="AC59" s="46">
        <v>0.74399999999999999</v>
      </c>
      <c r="AD59" s="46">
        <v>0.68200000000000005</v>
      </c>
      <c r="AE59" s="46">
        <v>0.626</v>
      </c>
    </row>
    <row r="60" spans="1:31" x14ac:dyDescent="0.2">
      <c r="A60" s="44">
        <v>53</v>
      </c>
      <c r="B60" s="46">
        <v>11.542999999999999</v>
      </c>
      <c r="C60" s="46">
        <v>10.297000000000001</v>
      </c>
      <c r="D60" s="46">
        <v>9.1910000000000007</v>
      </c>
      <c r="E60" s="46">
        <v>8.2100000000000009</v>
      </c>
      <c r="F60" s="46">
        <v>7.3410000000000002</v>
      </c>
      <c r="G60" s="46">
        <v>6.5709999999999997</v>
      </c>
      <c r="H60" s="46">
        <v>5.8879999999999999</v>
      </c>
      <c r="I60" s="46">
        <v>5.2830000000000004</v>
      </c>
      <c r="J60" s="46">
        <v>4.7469999999999999</v>
      </c>
      <c r="K60" s="46">
        <v>4.2720000000000002</v>
      </c>
      <c r="L60" s="46">
        <v>3.8490000000000002</v>
      </c>
      <c r="M60" s="46">
        <v>3.4740000000000002</v>
      </c>
      <c r="N60" s="46">
        <v>3.1389999999999998</v>
      </c>
      <c r="O60" s="46">
        <v>2.8410000000000002</v>
      </c>
      <c r="P60" s="46">
        <v>2.5739999999999998</v>
      </c>
      <c r="Q60" s="46">
        <v>2.335</v>
      </c>
      <c r="R60" s="46">
        <v>2.12</v>
      </c>
      <c r="S60" s="46">
        <v>1.927</v>
      </c>
      <c r="T60" s="46">
        <v>1.7529999999999999</v>
      </c>
      <c r="U60" s="46">
        <v>1.5960000000000001</v>
      </c>
      <c r="V60" s="46">
        <v>1.454</v>
      </c>
      <c r="W60" s="46">
        <v>1.325</v>
      </c>
      <c r="X60" s="46">
        <v>1.2090000000000001</v>
      </c>
      <c r="Y60" s="46">
        <v>1.103</v>
      </c>
      <c r="Z60" s="46">
        <v>1.008</v>
      </c>
      <c r="AA60" s="46">
        <v>0.92100000000000004</v>
      </c>
      <c r="AB60" s="46">
        <v>0.84199999999999997</v>
      </c>
      <c r="AC60" s="46">
        <v>0.77100000000000002</v>
      </c>
      <c r="AD60" s="46">
        <v>0.70599999999999996</v>
      </c>
      <c r="AE60" s="46">
        <v>0.64700000000000002</v>
      </c>
    </row>
    <row r="61" spans="1:31" x14ac:dyDescent="0.2">
      <c r="A61" s="44">
        <v>54</v>
      </c>
      <c r="B61" s="46">
        <v>12.599</v>
      </c>
      <c r="C61" s="46">
        <v>11.224</v>
      </c>
      <c r="D61" s="46">
        <v>10.002000000000001</v>
      </c>
      <c r="E61" s="46">
        <v>8.9190000000000005</v>
      </c>
      <c r="F61" s="46">
        <v>7.96</v>
      </c>
      <c r="G61" s="46">
        <v>7.11</v>
      </c>
      <c r="H61" s="46">
        <v>6.3579999999999997</v>
      </c>
      <c r="I61" s="46">
        <v>5.6929999999999996</v>
      </c>
      <c r="J61" s="46">
        <v>5.1029999999999998</v>
      </c>
      <c r="K61" s="46">
        <v>4.5819999999999999</v>
      </c>
      <c r="L61" s="46">
        <v>4.1189999999999998</v>
      </c>
      <c r="M61" s="46">
        <v>3.7090000000000001</v>
      </c>
      <c r="N61" s="46">
        <v>3.3439999999999999</v>
      </c>
      <c r="O61" s="46">
        <v>3.0190000000000001</v>
      </c>
      <c r="P61" s="46">
        <v>2.7290000000000001</v>
      </c>
      <c r="Q61" s="46">
        <v>2.4710000000000001</v>
      </c>
      <c r="R61" s="46">
        <v>2.2389999999999999</v>
      </c>
      <c r="S61" s="46">
        <v>2.0310000000000001</v>
      </c>
      <c r="T61" s="46">
        <v>1.8440000000000001</v>
      </c>
      <c r="U61" s="46">
        <v>1.6759999999999999</v>
      </c>
      <c r="V61" s="46">
        <v>1.524</v>
      </c>
      <c r="W61" s="46">
        <v>1.3859999999999999</v>
      </c>
      <c r="X61" s="46">
        <v>1.2629999999999999</v>
      </c>
      <c r="Y61" s="46">
        <v>1.151</v>
      </c>
      <c r="Z61" s="46">
        <v>1.05</v>
      </c>
      <c r="AA61" s="46">
        <v>0.95799999999999996</v>
      </c>
      <c r="AB61" s="46">
        <v>0.875</v>
      </c>
      <c r="AC61" s="46">
        <v>0.8</v>
      </c>
      <c r="AD61" s="46">
        <v>0.73199999999999998</v>
      </c>
      <c r="AE61" s="46">
        <v>0.67</v>
      </c>
    </row>
    <row r="62" spans="1:31" x14ac:dyDescent="0.2">
      <c r="A62" s="44">
        <v>55</v>
      </c>
      <c r="B62" s="46">
        <v>13.778</v>
      </c>
      <c r="C62" s="46">
        <v>12.259</v>
      </c>
      <c r="D62" s="46">
        <v>10.91</v>
      </c>
      <c r="E62" s="46">
        <v>9.7129999999999992</v>
      </c>
      <c r="F62" s="46">
        <v>8.6530000000000005</v>
      </c>
      <c r="G62" s="46">
        <v>7.7149999999999999</v>
      </c>
      <c r="H62" s="46">
        <v>6.8849999999999998</v>
      </c>
      <c r="I62" s="46">
        <v>6.1509999999999998</v>
      </c>
      <c r="J62" s="46">
        <v>5.5019999999999998</v>
      </c>
      <c r="K62" s="46">
        <v>4.9279999999999999</v>
      </c>
      <c r="L62" s="46">
        <v>4.4210000000000003</v>
      </c>
      <c r="M62" s="46">
        <v>3.9710000000000001</v>
      </c>
      <c r="N62" s="46">
        <v>3.5720000000000001</v>
      </c>
      <c r="O62" s="46">
        <v>3.218</v>
      </c>
      <c r="P62" s="46">
        <v>2.9020000000000001</v>
      </c>
      <c r="Q62" s="46">
        <v>2.6219999999999999</v>
      </c>
      <c r="R62" s="46">
        <v>2.371</v>
      </c>
      <c r="S62" s="46">
        <v>2.1459999999999999</v>
      </c>
      <c r="T62" s="46">
        <v>1.944</v>
      </c>
      <c r="U62" s="46">
        <v>1.764</v>
      </c>
      <c r="V62" s="46">
        <v>1.601</v>
      </c>
      <c r="W62" s="46">
        <v>1.454</v>
      </c>
      <c r="X62" s="46">
        <v>1.3220000000000001</v>
      </c>
      <c r="Y62" s="46">
        <v>1.2030000000000001</v>
      </c>
      <c r="Z62" s="46">
        <v>1.095</v>
      </c>
      <c r="AA62" s="46">
        <v>0.998</v>
      </c>
      <c r="AB62" s="46">
        <v>0.91100000000000003</v>
      </c>
      <c r="AC62" s="46">
        <v>0.83099999999999996</v>
      </c>
      <c r="AD62" s="46">
        <v>0.76</v>
      </c>
      <c r="AE62" s="46">
        <v>0.69499999999999995</v>
      </c>
    </row>
    <row r="63" spans="1:31" x14ac:dyDescent="0.2">
      <c r="A63" s="44">
        <v>56</v>
      </c>
      <c r="B63" s="46">
        <v>15.097</v>
      </c>
      <c r="C63" s="46">
        <v>13.417999999999999</v>
      </c>
      <c r="D63" s="46">
        <v>11.926</v>
      </c>
      <c r="E63" s="46">
        <v>10.602</v>
      </c>
      <c r="F63" s="46">
        <v>9.43</v>
      </c>
      <c r="G63" s="46">
        <v>8.3919999999999995</v>
      </c>
      <c r="H63" s="46">
        <v>7.4749999999999996</v>
      </c>
      <c r="I63" s="46">
        <v>6.6639999999999997</v>
      </c>
      <c r="J63" s="46">
        <v>5.9480000000000004</v>
      </c>
      <c r="K63" s="46">
        <v>5.3159999999999998</v>
      </c>
      <c r="L63" s="46">
        <v>4.758</v>
      </c>
      <c r="M63" s="46">
        <v>4.2640000000000002</v>
      </c>
      <c r="N63" s="46">
        <v>3.8260000000000001</v>
      </c>
      <c r="O63" s="46">
        <v>3.4390000000000001</v>
      </c>
      <c r="P63" s="46">
        <v>3.0950000000000002</v>
      </c>
      <c r="Q63" s="46">
        <v>2.7890000000000001</v>
      </c>
      <c r="R63" s="46">
        <v>2.5169999999999999</v>
      </c>
      <c r="S63" s="46">
        <v>2.2730000000000001</v>
      </c>
      <c r="T63" s="46">
        <v>2.0550000000000002</v>
      </c>
      <c r="U63" s="46">
        <v>1.86</v>
      </c>
      <c r="V63" s="46">
        <v>1.6850000000000001</v>
      </c>
      <c r="W63" s="46">
        <v>1.5269999999999999</v>
      </c>
      <c r="X63" s="46">
        <v>1.3859999999999999</v>
      </c>
      <c r="Y63" s="46">
        <v>1.26</v>
      </c>
      <c r="Z63" s="46">
        <v>1.145</v>
      </c>
      <c r="AA63" s="46">
        <v>1.042</v>
      </c>
      <c r="AB63" s="46">
        <v>0.94899999999999995</v>
      </c>
      <c r="AC63" s="46">
        <v>0.86599999999999999</v>
      </c>
      <c r="AD63" s="46">
        <v>0.79</v>
      </c>
      <c r="AE63" s="46">
        <v>0.72199999999999998</v>
      </c>
    </row>
    <row r="64" spans="1:31" x14ac:dyDescent="0.2">
      <c r="A64" s="44">
        <v>57</v>
      </c>
      <c r="B64" s="46">
        <v>16.571000000000002</v>
      </c>
      <c r="C64" s="46">
        <v>14.715</v>
      </c>
      <c r="D64" s="46">
        <v>13.064</v>
      </c>
      <c r="E64" s="46">
        <v>11.599</v>
      </c>
      <c r="F64" s="46">
        <v>10.3</v>
      </c>
      <c r="G64" s="46">
        <v>9.1519999999999992</v>
      </c>
      <c r="H64" s="46">
        <v>8.1359999999999992</v>
      </c>
      <c r="I64" s="46">
        <v>7.24</v>
      </c>
      <c r="J64" s="46">
        <v>6.4489999999999998</v>
      </c>
      <c r="K64" s="46">
        <v>5.7510000000000003</v>
      </c>
      <c r="L64" s="46">
        <v>5.1349999999999998</v>
      </c>
      <c r="M64" s="46">
        <v>4.5919999999999996</v>
      </c>
      <c r="N64" s="46">
        <v>4.1109999999999998</v>
      </c>
      <c r="O64" s="46">
        <v>3.6859999999999999</v>
      </c>
      <c r="P64" s="46">
        <v>3.3090000000000002</v>
      </c>
      <c r="Q64" s="46">
        <v>2.976</v>
      </c>
      <c r="R64" s="46">
        <v>2.6789999999999998</v>
      </c>
      <c r="S64" s="46">
        <v>2.4140000000000001</v>
      </c>
      <c r="T64" s="46">
        <v>2.1779999999999999</v>
      </c>
      <c r="U64" s="46">
        <v>1.9670000000000001</v>
      </c>
      <c r="V64" s="46">
        <v>1.778</v>
      </c>
      <c r="W64" s="46">
        <v>1.609</v>
      </c>
      <c r="X64" s="46">
        <v>1.458</v>
      </c>
      <c r="Y64" s="46">
        <v>1.3220000000000001</v>
      </c>
      <c r="Z64" s="46">
        <v>1.2</v>
      </c>
      <c r="AA64" s="46">
        <v>1.0900000000000001</v>
      </c>
      <c r="AB64" s="46">
        <v>0.99199999999999999</v>
      </c>
      <c r="AC64" s="46">
        <v>0.90300000000000002</v>
      </c>
      <c r="AD64" s="46">
        <v>0.82299999999999995</v>
      </c>
      <c r="AE64" s="46">
        <v>0.751</v>
      </c>
    </row>
    <row r="65" spans="1:31" x14ac:dyDescent="0.2">
      <c r="A65" s="44">
        <v>58</v>
      </c>
      <c r="B65" s="46">
        <v>18.221</v>
      </c>
      <c r="C65" s="46">
        <v>16.167000000000002</v>
      </c>
      <c r="D65" s="46">
        <v>14.339</v>
      </c>
      <c r="E65" s="46">
        <v>12.717000000000001</v>
      </c>
      <c r="F65" s="46">
        <v>11.278</v>
      </c>
      <c r="G65" s="46">
        <v>10.005000000000001</v>
      </c>
      <c r="H65" s="46">
        <v>8.8800000000000008</v>
      </c>
      <c r="I65" s="46">
        <v>7.8869999999999996</v>
      </c>
      <c r="J65" s="46">
        <v>7.0110000000000001</v>
      </c>
      <c r="K65" s="46">
        <v>6.2389999999999999</v>
      </c>
      <c r="L65" s="46">
        <v>5.5590000000000002</v>
      </c>
      <c r="M65" s="46">
        <v>4.9589999999999996</v>
      </c>
      <c r="N65" s="46">
        <v>4.43</v>
      </c>
      <c r="O65" s="46">
        <v>3.9620000000000002</v>
      </c>
      <c r="P65" s="46">
        <v>3.5489999999999999</v>
      </c>
      <c r="Q65" s="46">
        <v>3.1840000000000002</v>
      </c>
      <c r="R65" s="46">
        <v>2.859</v>
      </c>
      <c r="S65" s="46">
        <v>2.5710000000000002</v>
      </c>
      <c r="T65" s="46">
        <v>2.3140000000000001</v>
      </c>
      <c r="U65" s="46">
        <v>2.0859999999999999</v>
      </c>
      <c r="V65" s="46">
        <v>1.8819999999999999</v>
      </c>
      <c r="W65" s="46">
        <v>1.6990000000000001</v>
      </c>
      <c r="X65" s="46">
        <v>1.536</v>
      </c>
      <c r="Y65" s="46">
        <v>1.39</v>
      </c>
      <c r="Z65" s="46">
        <v>1.26</v>
      </c>
      <c r="AA65" s="46">
        <v>1.143</v>
      </c>
      <c r="AB65" s="46">
        <v>1.038</v>
      </c>
      <c r="AC65" s="46">
        <v>0.94299999999999995</v>
      </c>
      <c r="AD65" s="46">
        <v>0.85899999999999999</v>
      </c>
      <c r="AE65" s="46">
        <v>0.78300000000000003</v>
      </c>
    </row>
    <row r="66" spans="1:31" x14ac:dyDescent="0.2">
      <c r="A66" s="44">
        <v>59</v>
      </c>
      <c r="B66" s="46">
        <v>20.065999999999999</v>
      </c>
      <c r="C66" s="46">
        <v>17.794</v>
      </c>
      <c r="D66" s="46">
        <v>15.77</v>
      </c>
      <c r="E66" s="46">
        <v>13.971</v>
      </c>
      <c r="F66" s="46">
        <v>12.375999999999999</v>
      </c>
      <c r="G66" s="46">
        <v>10.962999999999999</v>
      </c>
      <c r="H66" s="46">
        <v>9.7149999999999999</v>
      </c>
      <c r="I66" s="46">
        <v>8.6140000000000008</v>
      </c>
      <c r="J66" s="46">
        <v>7.6429999999999998</v>
      </c>
      <c r="K66" s="46">
        <v>6.7880000000000003</v>
      </c>
      <c r="L66" s="46">
        <v>6.0350000000000001</v>
      </c>
      <c r="M66" s="46">
        <v>5.3719999999999999</v>
      </c>
      <c r="N66" s="46">
        <v>4.7880000000000003</v>
      </c>
      <c r="O66" s="46">
        <v>4.2720000000000002</v>
      </c>
      <c r="P66" s="46">
        <v>3.8180000000000001</v>
      </c>
      <c r="Q66" s="46">
        <v>3.4169999999999998</v>
      </c>
      <c r="R66" s="46">
        <v>3.0609999999999999</v>
      </c>
      <c r="S66" s="46">
        <v>2.746</v>
      </c>
      <c r="T66" s="46">
        <v>2.4660000000000002</v>
      </c>
      <c r="U66" s="46">
        <v>2.218</v>
      </c>
      <c r="V66" s="46">
        <v>1.996</v>
      </c>
      <c r="W66" s="46">
        <v>1.798</v>
      </c>
      <c r="X66" s="46">
        <v>1.623</v>
      </c>
      <c r="Y66" s="46">
        <v>1.466</v>
      </c>
      <c r="Z66" s="46">
        <v>1.3260000000000001</v>
      </c>
      <c r="AA66" s="46">
        <v>1.2</v>
      </c>
      <c r="AB66" s="46">
        <v>1.0880000000000001</v>
      </c>
      <c r="AC66" s="46">
        <v>0.98799999999999999</v>
      </c>
      <c r="AD66" s="46">
        <v>0.89800000000000002</v>
      </c>
      <c r="AE66" s="46">
        <v>0.81699999999999995</v>
      </c>
    </row>
    <row r="67" spans="1:31" x14ac:dyDescent="0.2">
      <c r="A67" s="44">
        <v>60</v>
      </c>
      <c r="B67" s="46">
        <v>22.132999999999999</v>
      </c>
      <c r="C67" s="46">
        <v>19.617999999999999</v>
      </c>
      <c r="D67" s="46">
        <v>17.375</v>
      </c>
      <c r="E67" s="46">
        <v>15.38</v>
      </c>
      <c r="F67" s="46">
        <v>13.609</v>
      </c>
      <c r="G67" s="46">
        <v>12.042</v>
      </c>
      <c r="H67" s="46">
        <v>10.656000000000001</v>
      </c>
      <c r="I67" s="46">
        <v>9.4329999999999998</v>
      </c>
      <c r="J67" s="46">
        <v>8.3550000000000004</v>
      </c>
      <c r="K67" s="46">
        <v>7.4059999999999997</v>
      </c>
      <c r="L67" s="46">
        <v>6.5709999999999997</v>
      </c>
      <c r="M67" s="46">
        <v>5.8369999999999997</v>
      </c>
      <c r="N67" s="46">
        <v>5.19</v>
      </c>
      <c r="O67" s="46">
        <v>4.6210000000000004</v>
      </c>
      <c r="P67" s="46">
        <v>4.12</v>
      </c>
      <c r="Q67" s="46">
        <v>3.6779999999999999</v>
      </c>
      <c r="R67" s="46">
        <v>3.2869999999999999</v>
      </c>
      <c r="S67" s="46">
        <v>2.9420000000000002</v>
      </c>
      <c r="T67" s="46">
        <v>2.6360000000000001</v>
      </c>
      <c r="U67" s="46">
        <v>2.3639999999999999</v>
      </c>
      <c r="V67" s="46">
        <v>2.1230000000000002</v>
      </c>
      <c r="W67" s="46">
        <v>1.9079999999999999</v>
      </c>
      <c r="X67" s="46">
        <v>1.718</v>
      </c>
      <c r="Y67" s="46">
        <v>1.5489999999999999</v>
      </c>
      <c r="Z67" s="46">
        <v>1.399</v>
      </c>
      <c r="AA67" s="46">
        <v>1.264</v>
      </c>
      <c r="AB67" s="46">
        <v>1.1439999999999999</v>
      </c>
      <c r="AC67" s="46">
        <v>1.036</v>
      </c>
      <c r="AD67" s="46">
        <v>0.94</v>
      </c>
      <c r="AE67" s="46">
        <v>0.85499999999999998</v>
      </c>
    </row>
    <row r="68" spans="1:31" x14ac:dyDescent="0.2">
      <c r="A68" s="44">
        <v>61</v>
      </c>
      <c r="B68" s="46">
        <v>24.449000000000002</v>
      </c>
      <c r="C68" s="46">
        <v>21.664000000000001</v>
      </c>
      <c r="D68" s="46">
        <v>19.177</v>
      </c>
      <c r="E68" s="46">
        <v>16.963000000000001</v>
      </c>
      <c r="F68" s="46">
        <v>14.997</v>
      </c>
      <c r="G68" s="46">
        <v>13.255000000000001</v>
      </c>
      <c r="H68" s="46">
        <v>11.715</v>
      </c>
      <c r="I68" s="46">
        <v>10.355</v>
      </c>
      <c r="J68" s="46">
        <v>9.157</v>
      </c>
      <c r="K68" s="46">
        <v>8.1029999999999998</v>
      </c>
      <c r="L68" s="46">
        <v>7.1749999999999998</v>
      </c>
      <c r="M68" s="46">
        <v>6.36</v>
      </c>
      <c r="N68" s="46">
        <v>5.6429999999999998</v>
      </c>
      <c r="O68" s="46">
        <v>5.0129999999999999</v>
      </c>
      <c r="P68" s="46">
        <v>4.4589999999999996</v>
      </c>
      <c r="Q68" s="46">
        <v>3.9710000000000001</v>
      </c>
      <c r="R68" s="46">
        <v>3.5409999999999999</v>
      </c>
      <c r="S68" s="46">
        <v>3.161</v>
      </c>
      <c r="T68" s="46">
        <v>2.8250000000000002</v>
      </c>
      <c r="U68" s="46">
        <v>2.5289999999999999</v>
      </c>
      <c r="V68" s="46">
        <v>2.2650000000000001</v>
      </c>
      <c r="W68" s="46">
        <v>2.0310000000000001</v>
      </c>
      <c r="X68" s="46">
        <v>1.825</v>
      </c>
      <c r="Y68" s="46">
        <v>1.6419999999999999</v>
      </c>
      <c r="Z68" s="46">
        <v>1.4790000000000001</v>
      </c>
      <c r="AA68" s="46">
        <v>1.3340000000000001</v>
      </c>
      <c r="AB68" s="46">
        <v>1.2050000000000001</v>
      </c>
      <c r="AC68" s="46">
        <v>1.0900000000000001</v>
      </c>
      <c r="AD68" s="46">
        <v>0.98699999999999999</v>
      </c>
      <c r="AE68" s="46">
        <v>0.89600000000000002</v>
      </c>
    </row>
    <row r="69" spans="1:31" x14ac:dyDescent="0.2">
      <c r="A69" s="44">
        <v>62</v>
      </c>
      <c r="B69" s="46">
        <v>27.045999999999999</v>
      </c>
      <c r="C69" s="46">
        <v>23.96</v>
      </c>
      <c r="D69" s="46">
        <v>21.201000000000001</v>
      </c>
      <c r="E69" s="46">
        <v>18.744</v>
      </c>
      <c r="F69" s="46">
        <v>16.559000000000001</v>
      </c>
      <c r="G69" s="46">
        <v>14.622</v>
      </c>
      <c r="H69" s="46">
        <v>12.907999999999999</v>
      </c>
      <c r="I69" s="46">
        <v>11.395</v>
      </c>
      <c r="J69" s="46">
        <v>10.061999999999999</v>
      </c>
      <c r="K69" s="46">
        <v>8.8889999999999993</v>
      </c>
      <c r="L69" s="46">
        <v>7.8570000000000002</v>
      </c>
      <c r="M69" s="46">
        <v>6.9509999999999996</v>
      </c>
      <c r="N69" s="46">
        <v>6.1550000000000002</v>
      </c>
      <c r="O69" s="46">
        <v>5.4550000000000001</v>
      </c>
      <c r="P69" s="46">
        <v>4.8410000000000002</v>
      </c>
      <c r="Q69" s="46">
        <v>4.3010000000000002</v>
      </c>
      <c r="R69" s="46">
        <v>3.8260000000000001</v>
      </c>
      <c r="S69" s="46">
        <v>3.407</v>
      </c>
      <c r="T69" s="46">
        <v>3.0379999999999998</v>
      </c>
      <c r="U69" s="46">
        <v>2.7120000000000002</v>
      </c>
      <c r="V69" s="46">
        <v>2.4239999999999999</v>
      </c>
      <c r="W69" s="46">
        <v>2.1680000000000001</v>
      </c>
      <c r="X69" s="46">
        <v>1.944</v>
      </c>
      <c r="Y69" s="46">
        <v>1.7450000000000001</v>
      </c>
      <c r="Z69" s="46">
        <v>1.5680000000000001</v>
      </c>
      <c r="AA69" s="46">
        <v>1.4119999999999999</v>
      </c>
      <c r="AB69" s="46">
        <v>1.2729999999999999</v>
      </c>
      <c r="AC69" s="46">
        <v>1.149</v>
      </c>
      <c r="AD69" s="46">
        <v>1.0389999999999999</v>
      </c>
      <c r="AE69" s="46">
        <v>0.94099999999999995</v>
      </c>
    </row>
    <row r="70" spans="1:31" x14ac:dyDescent="0.2">
      <c r="A70" s="44">
        <v>63</v>
      </c>
      <c r="B70" s="46">
        <v>29.957999999999998</v>
      </c>
      <c r="C70" s="46">
        <v>26.539000000000001</v>
      </c>
      <c r="D70" s="46">
        <v>23.477</v>
      </c>
      <c r="E70" s="46">
        <v>20.748000000000001</v>
      </c>
      <c r="F70" s="46">
        <v>18.318000000000001</v>
      </c>
      <c r="G70" s="46">
        <v>16.163</v>
      </c>
      <c r="H70" s="46">
        <v>14.255000000000001</v>
      </c>
      <c r="I70" s="46">
        <v>12.569000000000001</v>
      </c>
      <c r="J70" s="46">
        <v>11.083</v>
      </c>
      <c r="K70" s="46">
        <v>9.7769999999999992</v>
      </c>
      <c r="L70" s="46">
        <v>8.6280000000000001</v>
      </c>
      <c r="M70" s="46">
        <v>7.6180000000000003</v>
      </c>
      <c r="N70" s="46">
        <v>6.7320000000000002</v>
      </c>
      <c r="O70" s="46">
        <v>5.9550000000000001</v>
      </c>
      <c r="P70" s="46">
        <v>5.2720000000000002</v>
      </c>
      <c r="Q70" s="46">
        <v>4.6740000000000004</v>
      </c>
      <c r="R70" s="46">
        <v>4.1479999999999997</v>
      </c>
      <c r="S70" s="46">
        <v>3.6850000000000001</v>
      </c>
      <c r="T70" s="46">
        <v>3.2770000000000001</v>
      </c>
      <c r="U70" s="46">
        <v>2.919</v>
      </c>
      <c r="V70" s="46">
        <v>2.6019999999999999</v>
      </c>
      <c r="W70" s="46">
        <v>2.3220000000000001</v>
      </c>
      <c r="X70" s="46">
        <v>2.0760000000000001</v>
      </c>
      <c r="Y70" s="46">
        <v>1.859</v>
      </c>
      <c r="Z70" s="46">
        <v>1.6679999999999999</v>
      </c>
      <c r="AA70" s="46">
        <v>1.498</v>
      </c>
      <c r="AB70" s="46">
        <v>1.347</v>
      </c>
      <c r="AC70" s="46">
        <v>1.214</v>
      </c>
      <c r="AD70" s="46">
        <v>1.0960000000000001</v>
      </c>
      <c r="AE70" s="46">
        <v>0.99099999999999999</v>
      </c>
    </row>
    <row r="71" spans="1:31" x14ac:dyDescent="0.2">
      <c r="A71" s="44">
        <v>64</v>
      </c>
      <c r="B71" s="46">
        <v>33.228000000000002</v>
      </c>
      <c r="C71" s="46">
        <v>29.437000000000001</v>
      </c>
      <c r="D71" s="46">
        <v>26.038</v>
      </c>
      <c r="E71" s="46">
        <v>23.004000000000001</v>
      </c>
      <c r="F71" s="46">
        <v>20.302</v>
      </c>
      <c r="G71" s="46">
        <v>17.901</v>
      </c>
      <c r="H71" s="46">
        <v>15.775</v>
      </c>
      <c r="I71" s="46">
        <v>13.896000000000001</v>
      </c>
      <c r="J71" s="46">
        <v>12.239000000000001</v>
      </c>
      <c r="K71" s="46">
        <v>10.781000000000001</v>
      </c>
      <c r="L71" s="46">
        <v>9.4990000000000006</v>
      </c>
      <c r="M71" s="46">
        <v>8.3740000000000006</v>
      </c>
      <c r="N71" s="46">
        <v>7.3860000000000001</v>
      </c>
      <c r="O71" s="46">
        <v>6.52</v>
      </c>
      <c r="P71" s="46">
        <v>5.76</v>
      </c>
      <c r="Q71" s="46">
        <v>5.0949999999999998</v>
      </c>
      <c r="R71" s="46">
        <v>4.5110000000000001</v>
      </c>
      <c r="S71" s="46">
        <v>3.9980000000000002</v>
      </c>
      <c r="T71" s="46">
        <v>3.5470000000000002</v>
      </c>
      <c r="U71" s="46">
        <v>3.1509999999999998</v>
      </c>
      <c r="V71" s="46">
        <v>2.802</v>
      </c>
      <c r="W71" s="46">
        <v>2.4940000000000002</v>
      </c>
      <c r="X71" s="46">
        <v>2.2250000000000001</v>
      </c>
      <c r="Y71" s="46">
        <v>1.988</v>
      </c>
      <c r="Z71" s="46">
        <v>1.778</v>
      </c>
      <c r="AA71" s="46">
        <v>1.5940000000000001</v>
      </c>
      <c r="AB71" s="46">
        <v>1.431</v>
      </c>
      <c r="AC71" s="46">
        <v>1.286</v>
      </c>
      <c r="AD71" s="46">
        <v>1.159</v>
      </c>
      <c r="AE71" s="46">
        <v>1.046</v>
      </c>
    </row>
    <row r="72" spans="1:31" x14ac:dyDescent="0.2">
      <c r="A72" s="44">
        <v>65</v>
      </c>
      <c r="B72" s="46">
        <v>36.904000000000003</v>
      </c>
      <c r="C72" s="46">
        <v>32.698</v>
      </c>
      <c r="D72" s="46">
        <v>28.922999999999998</v>
      </c>
      <c r="E72" s="46">
        <v>25.548999999999999</v>
      </c>
      <c r="F72" s="46">
        <v>22.54</v>
      </c>
      <c r="G72" s="46">
        <v>19.864999999999998</v>
      </c>
      <c r="H72" s="46">
        <v>17.494</v>
      </c>
      <c r="I72" s="46">
        <v>15.397</v>
      </c>
      <c r="J72" s="46">
        <v>13.545999999999999</v>
      </c>
      <c r="K72" s="46">
        <v>11.917999999999999</v>
      </c>
      <c r="L72" s="46">
        <v>10.487</v>
      </c>
      <c r="M72" s="46">
        <v>9.23</v>
      </c>
      <c r="N72" s="46">
        <v>8.1270000000000007</v>
      </c>
      <c r="O72" s="46">
        <v>7.16</v>
      </c>
      <c r="P72" s="46">
        <v>6.3129999999999997</v>
      </c>
      <c r="Q72" s="46">
        <v>5.5720000000000001</v>
      </c>
      <c r="R72" s="46">
        <v>4.9219999999999997</v>
      </c>
      <c r="S72" s="46">
        <v>4.3520000000000003</v>
      </c>
      <c r="T72" s="46">
        <v>3.851</v>
      </c>
      <c r="U72" s="46">
        <v>3.4129999999999998</v>
      </c>
      <c r="V72" s="46">
        <v>3.0270000000000001</v>
      </c>
      <c r="W72" s="46">
        <v>2.6869999999999998</v>
      </c>
      <c r="X72" s="46">
        <v>2.391</v>
      </c>
      <c r="Y72" s="46">
        <v>2.1309999999999998</v>
      </c>
      <c r="Z72" s="46">
        <v>1.9019999999999999</v>
      </c>
      <c r="AA72" s="46">
        <v>1.7010000000000001</v>
      </c>
      <c r="AB72" s="46">
        <v>1.5229999999999999</v>
      </c>
      <c r="AC72" s="46">
        <v>1.367</v>
      </c>
      <c r="AD72" s="46">
        <v>1.2290000000000001</v>
      </c>
      <c r="AE72" s="46">
        <v>1.107</v>
      </c>
    </row>
    <row r="73" spans="1:31" x14ac:dyDescent="0.2">
      <c r="A73" s="44">
        <v>66</v>
      </c>
      <c r="B73" s="46">
        <v>41.042999999999999</v>
      </c>
      <c r="C73" s="46">
        <v>36.372999999999998</v>
      </c>
      <c r="D73" s="46">
        <v>32.177</v>
      </c>
      <c r="E73" s="46">
        <v>28.422000000000001</v>
      </c>
      <c r="F73" s="46">
        <v>25.068999999999999</v>
      </c>
      <c r="G73" s="46">
        <v>22.087</v>
      </c>
      <c r="H73" s="46">
        <v>19.439</v>
      </c>
      <c r="I73" s="46">
        <v>17.097000000000001</v>
      </c>
      <c r="J73" s="46">
        <v>15.029</v>
      </c>
      <c r="K73" s="46">
        <v>13.209</v>
      </c>
      <c r="L73" s="46">
        <v>11.608000000000001</v>
      </c>
      <c r="M73" s="46">
        <v>10.202</v>
      </c>
      <c r="N73" s="46">
        <v>8.9689999999999994</v>
      </c>
      <c r="O73" s="46">
        <v>7.8879999999999999</v>
      </c>
      <c r="P73" s="46">
        <v>6.9409999999999998</v>
      </c>
      <c r="Q73" s="46">
        <v>6.1139999999999999</v>
      </c>
      <c r="R73" s="46">
        <v>5.3890000000000002</v>
      </c>
      <c r="S73" s="46">
        <v>4.7530000000000001</v>
      </c>
      <c r="T73" s="46">
        <v>4.1959999999999997</v>
      </c>
      <c r="U73" s="46">
        <v>3.7090000000000001</v>
      </c>
      <c r="V73" s="46">
        <v>3.282</v>
      </c>
      <c r="W73" s="46">
        <v>2.9060000000000001</v>
      </c>
      <c r="X73" s="46">
        <v>2.5790000000000002</v>
      </c>
      <c r="Y73" s="46">
        <v>2.2930000000000001</v>
      </c>
      <c r="Z73" s="46">
        <v>2.0409999999999999</v>
      </c>
      <c r="AA73" s="46">
        <v>1.821</v>
      </c>
      <c r="AB73" s="46">
        <v>1.627</v>
      </c>
      <c r="AC73" s="46">
        <v>1.456</v>
      </c>
      <c r="AD73" s="46">
        <v>1.306</v>
      </c>
      <c r="AE73" s="46">
        <v>1.175</v>
      </c>
    </row>
    <row r="74" spans="1:31" x14ac:dyDescent="0.2">
      <c r="A74" s="44">
        <v>67</v>
      </c>
      <c r="B74" s="46">
        <v>45.710999999999999</v>
      </c>
      <c r="C74" s="46">
        <v>40.521999999999998</v>
      </c>
      <c r="D74" s="46">
        <v>35.853000000000002</v>
      </c>
      <c r="E74" s="46">
        <v>31.67</v>
      </c>
      <c r="F74" s="46">
        <v>27.931999999999999</v>
      </c>
      <c r="G74" s="46">
        <v>24.603000000000002</v>
      </c>
      <c r="H74" s="46">
        <v>21.645</v>
      </c>
      <c r="I74" s="46">
        <v>19.026</v>
      </c>
      <c r="J74" s="46">
        <v>16.713000000000001</v>
      </c>
      <c r="K74" s="46">
        <v>14.675000000000001</v>
      </c>
      <c r="L74" s="46">
        <v>12.882</v>
      </c>
      <c r="M74" s="46">
        <v>11.307</v>
      </c>
      <c r="N74" s="46">
        <v>9.9260000000000002</v>
      </c>
      <c r="O74" s="46">
        <v>8.7159999999999993</v>
      </c>
      <c r="P74" s="46">
        <v>7.6559999999999997</v>
      </c>
      <c r="Q74" s="46">
        <v>6.73</v>
      </c>
      <c r="R74" s="46">
        <v>5.92</v>
      </c>
      <c r="S74" s="46">
        <v>5.2089999999999996</v>
      </c>
      <c r="T74" s="46">
        <v>4.5880000000000001</v>
      </c>
      <c r="U74" s="46">
        <v>4.0449999999999999</v>
      </c>
      <c r="V74" s="46">
        <v>3.57</v>
      </c>
      <c r="W74" s="46">
        <v>3.153</v>
      </c>
      <c r="X74" s="46">
        <v>2.7909999999999999</v>
      </c>
      <c r="Y74" s="46">
        <v>2.4750000000000001</v>
      </c>
      <c r="Z74" s="46">
        <v>2.198</v>
      </c>
      <c r="AA74" s="46">
        <v>1.9550000000000001</v>
      </c>
      <c r="AB74" s="46">
        <v>1.7430000000000001</v>
      </c>
      <c r="AC74" s="46">
        <v>1.5569999999999999</v>
      </c>
      <c r="AD74" s="46">
        <v>1.393</v>
      </c>
      <c r="AE74" s="46">
        <v>1.25</v>
      </c>
    </row>
    <row r="75" spans="1:31" x14ac:dyDescent="0.2">
      <c r="A75" s="44">
        <v>68</v>
      </c>
      <c r="B75" s="46">
        <v>50.984000000000002</v>
      </c>
      <c r="C75" s="46">
        <v>45.212000000000003</v>
      </c>
      <c r="D75" s="46">
        <v>40.012</v>
      </c>
      <c r="E75" s="46">
        <v>35.348999999999997</v>
      </c>
      <c r="F75" s="46">
        <v>31.177</v>
      </c>
      <c r="G75" s="46">
        <v>27.457000000000001</v>
      </c>
      <c r="H75" s="46">
        <v>24.15</v>
      </c>
      <c r="I75" s="46">
        <v>21.219000000000001</v>
      </c>
      <c r="J75" s="46">
        <v>18.626999999999999</v>
      </c>
      <c r="K75" s="46">
        <v>16.344000000000001</v>
      </c>
      <c r="L75" s="46">
        <v>14.334</v>
      </c>
      <c r="M75" s="46">
        <v>12.567</v>
      </c>
      <c r="N75" s="46">
        <v>11.016999999999999</v>
      </c>
      <c r="O75" s="46">
        <v>9.6590000000000007</v>
      </c>
      <c r="P75" s="46">
        <v>8.4710000000000001</v>
      </c>
      <c r="Q75" s="46">
        <v>7.4329999999999998</v>
      </c>
      <c r="R75" s="46">
        <v>6.5250000000000004</v>
      </c>
      <c r="S75" s="46">
        <v>5.7290000000000001</v>
      </c>
      <c r="T75" s="46">
        <v>5.0350000000000001</v>
      </c>
      <c r="U75" s="46">
        <v>4.4279999999999999</v>
      </c>
      <c r="V75" s="46">
        <v>3.8980000000000001</v>
      </c>
      <c r="W75" s="46">
        <v>3.4340000000000002</v>
      </c>
      <c r="X75" s="46">
        <v>3.032</v>
      </c>
      <c r="Y75" s="46">
        <v>2.681</v>
      </c>
      <c r="Z75" s="46">
        <v>2.375</v>
      </c>
      <c r="AA75" s="46">
        <v>2.1070000000000002</v>
      </c>
      <c r="AB75" s="46">
        <v>1.8740000000000001</v>
      </c>
      <c r="AC75" s="46">
        <v>1.669</v>
      </c>
      <c r="AD75" s="46">
        <v>1.4910000000000001</v>
      </c>
      <c r="AE75" s="46">
        <v>1.3340000000000001</v>
      </c>
    </row>
    <row r="76" spans="1:31" x14ac:dyDescent="0.2">
      <c r="A76" s="44">
        <v>69</v>
      </c>
      <c r="B76" s="46">
        <v>56.954999999999998</v>
      </c>
      <c r="C76" s="46">
        <v>50.527000000000001</v>
      </c>
      <c r="D76" s="46">
        <v>44.728999999999999</v>
      </c>
      <c r="E76" s="46">
        <v>39.524000000000001</v>
      </c>
      <c r="F76" s="46">
        <v>34.862000000000002</v>
      </c>
      <c r="G76" s="46">
        <v>30.702000000000002</v>
      </c>
      <c r="H76" s="46">
        <v>26.998999999999999</v>
      </c>
      <c r="I76" s="46">
        <v>23.715</v>
      </c>
      <c r="J76" s="46">
        <v>20.808</v>
      </c>
      <c r="K76" s="46">
        <v>18.245999999999999</v>
      </c>
      <c r="L76" s="46">
        <v>15.989000000000001</v>
      </c>
      <c r="M76" s="46">
        <v>14.005000000000001</v>
      </c>
      <c r="N76" s="46">
        <v>12.263999999999999</v>
      </c>
      <c r="O76" s="46">
        <v>10.738</v>
      </c>
      <c r="P76" s="46">
        <v>9.4030000000000005</v>
      </c>
      <c r="Q76" s="46">
        <v>8.2360000000000007</v>
      </c>
      <c r="R76" s="46">
        <v>7.2160000000000002</v>
      </c>
      <c r="S76" s="46">
        <v>6.3230000000000004</v>
      </c>
      <c r="T76" s="46">
        <v>5.5449999999999999</v>
      </c>
      <c r="U76" s="46">
        <v>4.8650000000000002</v>
      </c>
      <c r="V76" s="46">
        <v>4.2720000000000002</v>
      </c>
      <c r="W76" s="46">
        <v>3.7530000000000001</v>
      </c>
      <c r="X76" s="46">
        <v>3.3050000000000002</v>
      </c>
      <c r="Y76" s="46">
        <v>2.915</v>
      </c>
      <c r="Z76" s="46">
        <v>2.5760000000000001</v>
      </c>
      <c r="AA76" s="46">
        <v>2.2789999999999999</v>
      </c>
      <c r="AB76" s="46">
        <v>2.0219999999999998</v>
      </c>
      <c r="AC76" s="46">
        <v>1.7969999999999999</v>
      </c>
      <c r="AD76" s="46">
        <v>1.6</v>
      </c>
      <c r="AE76" s="46">
        <v>1.429</v>
      </c>
    </row>
    <row r="77" spans="1:31" x14ac:dyDescent="0.2">
      <c r="A77" s="44">
        <v>70</v>
      </c>
      <c r="B77" s="46">
        <v>63.73</v>
      </c>
      <c r="C77" s="46">
        <v>56.561</v>
      </c>
      <c r="D77" s="46">
        <v>50.088000000000001</v>
      </c>
      <c r="E77" s="46">
        <v>44.271000000000001</v>
      </c>
      <c r="F77" s="46">
        <v>39.055999999999997</v>
      </c>
      <c r="G77" s="46">
        <v>34.396000000000001</v>
      </c>
      <c r="H77" s="46">
        <v>30.245999999999999</v>
      </c>
      <c r="I77" s="46">
        <v>26.561</v>
      </c>
      <c r="J77" s="46">
        <v>23.297999999999998</v>
      </c>
      <c r="K77" s="46">
        <v>20.419</v>
      </c>
      <c r="L77" s="46">
        <v>17.882000000000001</v>
      </c>
      <c r="M77" s="46">
        <v>15.65</v>
      </c>
      <c r="N77" s="46">
        <v>13.691000000000001</v>
      </c>
      <c r="O77" s="46">
        <v>11.973000000000001</v>
      </c>
      <c r="P77" s="46">
        <v>10.47</v>
      </c>
      <c r="Q77" s="46">
        <v>9.157</v>
      </c>
      <c r="R77" s="46">
        <v>8.0090000000000003</v>
      </c>
      <c r="S77" s="46">
        <v>7.0039999999999996</v>
      </c>
      <c r="T77" s="46">
        <v>6.1280000000000001</v>
      </c>
      <c r="U77" s="46">
        <v>5.3650000000000002</v>
      </c>
      <c r="V77" s="46">
        <v>4.7</v>
      </c>
      <c r="W77" s="46">
        <v>4.1180000000000003</v>
      </c>
      <c r="X77" s="46">
        <v>3.617</v>
      </c>
      <c r="Y77" s="46">
        <v>3.1819999999999999</v>
      </c>
      <c r="Z77" s="46">
        <v>2.8039999999999998</v>
      </c>
      <c r="AA77" s="46">
        <v>2.4750000000000001</v>
      </c>
      <c r="AB77" s="46">
        <v>2.1890000000000001</v>
      </c>
      <c r="AC77" s="46">
        <v>1.9410000000000001</v>
      </c>
      <c r="AD77" s="46">
        <v>1.724</v>
      </c>
      <c r="AE77" s="46">
        <v>1.536</v>
      </c>
    </row>
    <row r="78" spans="1:31" x14ac:dyDescent="0.2">
      <c r="A78" s="44">
        <v>71</v>
      </c>
      <c r="B78" s="46">
        <v>71.421999999999997</v>
      </c>
      <c r="C78" s="46">
        <v>63.417000000000002</v>
      </c>
      <c r="D78" s="46">
        <v>56.18</v>
      </c>
      <c r="E78" s="46">
        <v>49.670999999999999</v>
      </c>
      <c r="F78" s="46">
        <v>43.828000000000003</v>
      </c>
      <c r="G78" s="46">
        <v>38.603999999999999</v>
      </c>
      <c r="H78" s="46">
        <v>33.945999999999998</v>
      </c>
      <c r="I78" s="46">
        <v>29.806999999999999</v>
      </c>
      <c r="J78" s="46">
        <v>26.138999999999999</v>
      </c>
      <c r="K78" s="46">
        <v>22.901</v>
      </c>
      <c r="L78" s="46">
        <v>20.045000000000002</v>
      </c>
      <c r="M78" s="46">
        <v>17.530999999999999</v>
      </c>
      <c r="N78" s="46">
        <v>15.324</v>
      </c>
      <c r="O78" s="46">
        <v>13.387</v>
      </c>
      <c r="P78" s="46">
        <v>11.692</v>
      </c>
      <c r="Q78" s="46">
        <v>10.212</v>
      </c>
      <c r="R78" s="46">
        <v>8.9169999999999998</v>
      </c>
      <c r="S78" s="46">
        <v>7.7839999999999998</v>
      </c>
      <c r="T78" s="46">
        <v>6.7969999999999997</v>
      </c>
      <c r="U78" s="46">
        <v>5.9379999999999997</v>
      </c>
      <c r="V78" s="46">
        <v>5.19</v>
      </c>
      <c r="W78" s="46">
        <v>4.5359999999999996</v>
      </c>
      <c r="X78" s="46">
        <v>3.9740000000000002</v>
      </c>
      <c r="Y78" s="46">
        <v>3.4860000000000002</v>
      </c>
      <c r="Z78" s="46">
        <v>3.0640000000000001</v>
      </c>
      <c r="AA78" s="46">
        <v>2.6970000000000001</v>
      </c>
      <c r="AB78" s="46">
        <v>2.379</v>
      </c>
      <c r="AC78" s="46">
        <v>2.1040000000000001</v>
      </c>
      <c r="AD78" s="46">
        <v>1.8640000000000001</v>
      </c>
      <c r="AE78" s="46">
        <v>1.657</v>
      </c>
    </row>
    <row r="79" spans="1:31" x14ac:dyDescent="0.2">
      <c r="A79" s="44">
        <v>72</v>
      </c>
      <c r="B79" s="46">
        <v>80.171000000000006</v>
      </c>
      <c r="C79" s="46">
        <v>71.218000000000004</v>
      </c>
      <c r="D79" s="46">
        <v>63.115000000000002</v>
      </c>
      <c r="E79" s="46">
        <v>55.820999999999998</v>
      </c>
      <c r="F79" s="46">
        <v>49.268000000000001</v>
      </c>
      <c r="G79" s="46">
        <v>43.402999999999999</v>
      </c>
      <c r="H79" s="46">
        <v>38.167999999999999</v>
      </c>
      <c r="I79" s="46">
        <v>33.514000000000003</v>
      </c>
      <c r="J79" s="46">
        <v>29.385999999999999</v>
      </c>
      <c r="K79" s="46">
        <v>25.74</v>
      </c>
      <c r="L79" s="46">
        <v>22.521000000000001</v>
      </c>
      <c r="M79" s="46">
        <v>19.686</v>
      </c>
      <c r="N79" s="46">
        <v>17.195</v>
      </c>
      <c r="O79" s="46">
        <v>15.009</v>
      </c>
      <c r="P79" s="46">
        <v>13.093999999999999</v>
      </c>
      <c r="Q79" s="46">
        <v>11.422000000000001</v>
      </c>
      <c r="R79" s="46">
        <v>9.9589999999999996</v>
      </c>
      <c r="S79" s="46">
        <v>8.68</v>
      </c>
      <c r="T79" s="46">
        <v>7.5650000000000004</v>
      </c>
      <c r="U79" s="46">
        <v>6.5949999999999998</v>
      </c>
      <c r="V79" s="46">
        <v>5.7510000000000003</v>
      </c>
      <c r="W79" s="46">
        <v>5.0140000000000002</v>
      </c>
      <c r="X79" s="46">
        <v>4.3819999999999997</v>
      </c>
      <c r="Y79" s="46">
        <v>3.8340000000000001</v>
      </c>
      <c r="Z79" s="46">
        <v>3.3610000000000002</v>
      </c>
      <c r="AA79" s="46">
        <v>2.95</v>
      </c>
      <c r="AB79" s="46">
        <v>2.5960000000000001</v>
      </c>
      <c r="AC79" s="46">
        <v>2.2890000000000001</v>
      </c>
      <c r="AD79" s="46">
        <v>2.0230000000000001</v>
      </c>
      <c r="AE79" s="46">
        <v>1.7929999999999999</v>
      </c>
    </row>
    <row r="80" spans="1:31" x14ac:dyDescent="0.2">
      <c r="A80" s="44">
        <v>73</v>
      </c>
      <c r="B80" s="46">
        <v>90.156000000000006</v>
      </c>
      <c r="C80" s="46">
        <v>80.126000000000005</v>
      </c>
      <c r="D80" s="46">
        <v>71.039000000000001</v>
      </c>
      <c r="E80" s="46">
        <v>62.850999999999999</v>
      </c>
      <c r="F80" s="46">
        <v>55.488</v>
      </c>
      <c r="G80" s="46">
        <v>48.893000000000001</v>
      </c>
      <c r="H80" s="46">
        <v>43.003</v>
      </c>
      <c r="I80" s="46">
        <v>37.761000000000003</v>
      </c>
      <c r="J80" s="46">
        <v>33.107999999999997</v>
      </c>
      <c r="K80" s="46">
        <v>28.995999999999999</v>
      </c>
      <c r="L80" s="46">
        <v>25.363</v>
      </c>
      <c r="M80" s="46">
        <v>22.161000000000001</v>
      </c>
      <c r="N80" s="46">
        <v>19.346</v>
      </c>
      <c r="O80" s="46">
        <v>16.873999999999999</v>
      </c>
      <c r="P80" s="46">
        <v>14.708</v>
      </c>
      <c r="Q80" s="46">
        <v>12.816000000000001</v>
      </c>
      <c r="R80" s="46">
        <v>11.16</v>
      </c>
      <c r="S80" s="46">
        <v>9.7110000000000003</v>
      </c>
      <c r="T80" s="46">
        <v>8.4489999999999998</v>
      </c>
      <c r="U80" s="46">
        <v>7.351</v>
      </c>
      <c r="V80" s="46">
        <v>6.3970000000000002</v>
      </c>
      <c r="W80" s="46">
        <v>5.5640000000000001</v>
      </c>
      <c r="X80" s="46">
        <v>4.8499999999999996</v>
      </c>
      <c r="Y80" s="46">
        <v>4.234</v>
      </c>
      <c r="Z80" s="46">
        <v>3.7010000000000001</v>
      </c>
      <c r="AA80" s="46">
        <v>3.24</v>
      </c>
      <c r="AB80" s="46">
        <v>2.843</v>
      </c>
      <c r="AC80" s="46">
        <v>2.5</v>
      </c>
      <c r="AD80" s="46">
        <v>2.2040000000000002</v>
      </c>
      <c r="AE80" s="46">
        <v>1.9490000000000001</v>
      </c>
    </row>
    <row r="81" spans="1:31" x14ac:dyDescent="0.2">
      <c r="A81" s="44">
        <v>74</v>
      </c>
      <c r="B81" s="46">
        <v>101.59399999999999</v>
      </c>
      <c r="C81" s="46">
        <v>90.334000000000003</v>
      </c>
      <c r="D81" s="46">
        <v>80.122</v>
      </c>
      <c r="E81" s="46">
        <v>70.914000000000001</v>
      </c>
      <c r="F81" s="46">
        <v>62.625</v>
      </c>
      <c r="G81" s="46">
        <v>55.195999999999998</v>
      </c>
      <c r="H81" s="46">
        <v>48.554000000000002</v>
      </c>
      <c r="I81" s="46">
        <v>42.64</v>
      </c>
      <c r="J81" s="46">
        <v>37.387</v>
      </c>
      <c r="K81" s="46">
        <v>32.741999999999997</v>
      </c>
      <c r="L81" s="46">
        <v>28.635000000000002</v>
      </c>
      <c r="M81" s="46">
        <v>25.013000000000002</v>
      </c>
      <c r="N81" s="46">
        <v>21.826000000000001</v>
      </c>
      <c r="O81" s="46">
        <v>19.026</v>
      </c>
      <c r="P81" s="46">
        <v>16.571000000000002</v>
      </c>
      <c r="Q81" s="46">
        <v>14.426</v>
      </c>
      <c r="R81" s="46">
        <v>12.547000000000001</v>
      </c>
      <c r="S81" s="46">
        <v>10.903</v>
      </c>
      <c r="T81" s="46">
        <v>9.4719999999999995</v>
      </c>
      <c r="U81" s="46">
        <v>8.2260000000000009</v>
      </c>
      <c r="V81" s="46">
        <v>7.1429999999999998</v>
      </c>
      <c r="W81" s="46">
        <v>6.1989999999999998</v>
      </c>
      <c r="X81" s="46">
        <v>5.391</v>
      </c>
      <c r="Y81" s="46">
        <v>4.694</v>
      </c>
      <c r="Z81" s="46">
        <v>4.0919999999999996</v>
      </c>
      <c r="AA81" s="46">
        <v>3.5739999999999998</v>
      </c>
      <c r="AB81" s="46">
        <v>3.1269999999999998</v>
      </c>
      <c r="AC81" s="46">
        <v>2.7429999999999999</v>
      </c>
      <c r="AD81" s="46">
        <v>2.411</v>
      </c>
      <c r="AE81" s="46">
        <v>2.1259999999999999</v>
      </c>
    </row>
    <row r="82" spans="1:31" x14ac:dyDescent="0.2">
      <c r="A82" s="44">
        <v>75</v>
      </c>
      <c r="B82" s="46">
        <v>114.729</v>
      </c>
      <c r="C82" s="46">
        <v>102.063</v>
      </c>
      <c r="D82" s="46">
        <v>90.561999999999998</v>
      </c>
      <c r="E82" s="46">
        <v>80.183999999999997</v>
      </c>
      <c r="F82" s="46">
        <v>70.834999999999994</v>
      </c>
      <c r="G82" s="46">
        <v>62.448</v>
      </c>
      <c r="H82" s="46">
        <v>54.945</v>
      </c>
      <c r="I82" s="46">
        <v>48.26</v>
      </c>
      <c r="J82" s="46">
        <v>42.317</v>
      </c>
      <c r="K82" s="46">
        <v>37.06</v>
      </c>
      <c r="L82" s="46">
        <v>32.409999999999997</v>
      </c>
      <c r="M82" s="46">
        <v>28.305</v>
      </c>
      <c r="N82" s="46">
        <v>24.690999999999999</v>
      </c>
      <c r="O82" s="46">
        <v>21.513000000000002</v>
      </c>
      <c r="P82" s="46">
        <v>18.725999999999999</v>
      </c>
      <c r="Q82" s="46">
        <v>16.289000000000001</v>
      </c>
      <c r="R82" s="46">
        <v>14.154</v>
      </c>
      <c r="S82" s="46">
        <v>12.285</v>
      </c>
      <c r="T82" s="46">
        <v>10.656000000000001</v>
      </c>
      <c r="U82" s="46">
        <v>9.2379999999999995</v>
      </c>
      <c r="V82" s="46">
        <v>8.0069999999999997</v>
      </c>
      <c r="W82" s="46">
        <v>6.9329999999999998</v>
      </c>
      <c r="X82" s="46">
        <v>6.016</v>
      </c>
      <c r="Y82" s="46">
        <v>5.2249999999999996</v>
      </c>
      <c r="Z82" s="46">
        <v>4.5449999999999999</v>
      </c>
      <c r="AA82" s="46">
        <v>3.9580000000000002</v>
      </c>
      <c r="AB82" s="46">
        <v>3.4540000000000002</v>
      </c>
      <c r="AC82" s="46">
        <v>3.0209999999999999</v>
      </c>
      <c r="AD82" s="46">
        <v>2.649</v>
      </c>
      <c r="AE82" s="46">
        <v>2.3290000000000002</v>
      </c>
    </row>
    <row r="83" spans="1:31" x14ac:dyDescent="0.2">
      <c r="A83" s="44">
        <v>76</v>
      </c>
      <c r="B83" s="46">
        <v>129.86199999999999</v>
      </c>
      <c r="C83" s="46">
        <v>115.581</v>
      </c>
      <c r="D83" s="46">
        <v>102.599</v>
      </c>
      <c r="E83" s="46">
        <v>90.875</v>
      </c>
      <c r="F83" s="46">
        <v>80.305000000000007</v>
      </c>
      <c r="G83" s="46">
        <v>70.816000000000003</v>
      </c>
      <c r="H83" s="46">
        <v>62.322000000000003</v>
      </c>
      <c r="I83" s="46">
        <v>54.749000000000002</v>
      </c>
      <c r="J83" s="46">
        <v>48.014000000000003</v>
      </c>
      <c r="K83" s="46">
        <v>42.052999999999997</v>
      </c>
      <c r="L83" s="46">
        <v>36.776000000000003</v>
      </c>
      <c r="M83" s="46">
        <v>32.115000000000002</v>
      </c>
      <c r="N83" s="46">
        <v>28.009</v>
      </c>
      <c r="O83" s="46">
        <v>24.396999999999998</v>
      </c>
      <c r="P83" s="46">
        <v>21.225999999999999</v>
      </c>
      <c r="Q83" s="46">
        <v>18.452000000000002</v>
      </c>
      <c r="R83" s="46">
        <v>16.02</v>
      </c>
      <c r="S83" s="46">
        <v>13.888999999999999</v>
      </c>
      <c r="T83" s="46">
        <v>12.032</v>
      </c>
      <c r="U83" s="46">
        <v>10.414999999999999</v>
      </c>
      <c r="V83" s="46">
        <v>9.0109999999999992</v>
      </c>
      <c r="W83" s="46">
        <v>7.7859999999999996</v>
      </c>
      <c r="X83" s="46">
        <v>6.742</v>
      </c>
      <c r="Y83" s="46">
        <v>5.8419999999999996</v>
      </c>
      <c r="Z83" s="46">
        <v>5.0679999999999996</v>
      </c>
      <c r="AA83" s="46">
        <v>4.4029999999999996</v>
      </c>
      <c r="AB83" s="46">
        <v>3.8319999999999999</v>
      </c>
      <c r="AC83" s="46">
        <v>3.343</v>
      </c>
      <c r="AD83" s="46">
        <v>2.923</v>
      </c>
      <c r="AE83" s="46">
        <v>2.5630000000000002</v>
      </c>
    </row>
    <row r="84" spans="1:31" x14ac:dyDescent="0.2">
      <c r="A84" s="44">
        <v>77</v>
      </c>
      <c r="B84" s="46">
        <v>147.35</v>
      </c>
      <c r="C84" s="46">
        <v>131.208</v>
      </c>
      <c r="D84" s="46">
        <v>116.51900000000001</v>
      </c>
      <c r="E84" s="46">
        <v>103.242</v>
      </c>
      <c r="F84" s="46">
        <v>91.263000000000005</v>
      </c>
      <c r="G84" s="46">
        <v>80.501000000000005</v>
      </c>
      <c r="H84" s="46">
        <v>70.861999999999995</v>
      </c>
      <c r="I84" s="46">
        <v>62.264000000000003</v>
      </c>
      <c r="J84" s="46">
        <v>54.613</v>
      </c>
      <c r="K84" s="46">
        <v>47.838999999999999</v>
      </c>
      <c r="L84" s="46">
        <v>41.838999999999999</v>
      </c>
      <c r="M84" s="46">
        <v>36.536000000000001</v>
      </c>
      <c r="N84" s="46">
        <v>31.861999999999998</v>
      </c>
      <c r="O84" s="46">
        <v>27.745999999999999</v>
      </c>
      <c r="P84" s="46">
        <v>24.132000000000001</v>
      </c>
      <c r="Q84" s="46">
        <v>20.968</v>
      </c>
      <c r="R84" s="46">
        <v>18.193000000000001</v>
      </c>
      <c r="S84" s="46">
        <v>15.757999999999999</v>
      </c>
      <c r="T84" s="46">
        <v>13.635</v>
      </c>
      <c r="U84" s="46">
        <v>11.786</v>
      </c>
      <c r="V84" s="46">
        <v>10.180999999999999</v>
      </c>
      <c r="W84" s="46">
        <v>8.7799999999999994</v>
      </c>
      <c r="X84" s="46">
        <v>7.5860000000000003</v>
      </c>
      <c r="Y84" s="46">
        <v>6.5590000000000002</v>
      </c>
      <c r="Z84" s="46">
        <v>5.6760000000000002</v>
      </c>
      <c r="AA84" s="46">
        <v>4.9189999999999996</v>
      </c>
      <c r="AB84" s="46">
        <v>4.2699999999999996</v>
      </c>
      <c r="AC84" s="46">
        <v>3.7149999999999999</v>
      </c>
      <c r="AD84" s="46">
        <v>3.24</v>
      </c>
      <c r="AE84" s="46">
        <v>2.8330000000000002</v>
      </c>
    </row>
    <row r="85" spans="1:31" x14ac:dyDescent="0.2">
      <c r="A85" s="44">
        <v>78</v>
      </c>
      <c r="B85" s="46">
        <v>167.59700000000001</v>
      </c>
      <c r="C85" s="46">
        <v>149.31</v>
      </c>
      <c r="D85" s="46">
        <v>132.649</v>
      </c>
      <c r="E85" s="46">
        <v>117.577</v>
      </c>
      <c r="F85" s="46">
        <v>103.967</v>
      </c>
      <c r="G85" s="46">
        <v>91.731999999999999</v>
      </c>
      <c r="H85" s="46">
        <v>80.766999999999996</v>
      </c>
      <c r="I85" s="46">
        <v>70.981999999999999</v>
      </c>
      <c r="J85" s="46">
        <v>62.27</v>
      </c>
      <c r="K85" s="46">
        <v>54.555</v>
      </c>
      <c r="L85" s="46">
        <v>47.719000000000001</v>
      </c>
      <c r="M85" s="46">
        <v>41.673999999999999</v>
      </c>
      <c r="N85" s="46">
        <v>36.341999999999999</v>
      </c>
      <c r="O85" s="46">
        <v>31.643999999999998</v>
      </c>
      <c r="P85" s="46">
        <v>27.515999999999998</v>
      </c>
      <c r="Q85" s="46">
        <v>23.9</v>
      </c>
      <c r="R85" s="46">
        <v>20.725000000000001</v>
      </c>
      <c r="S85" s="46">
        <v>17.937999999999999</v>
      </c>
      <c r="T85" s="46">
        <v>15.506</v>
      </c>
      <c r="U85" s="46">
        <v>13.385999999999999</v>
      </c>
      <c r="V85" s="46">
        <v>11.545999999999999</v>
      </c>
      <c r="W85" s="46">
        <v>9.9380000000000006</v>
      </c>
      <c r="X85" s="46">
        <v>8.57</v>
      </c>
      <c r="Y85" s="46">
        <v>7.3940000000000001</v>
      </c>
      <c r="Z85" s="46">
        <v>6.3840000000000003</v>
      </c>
      <c r="AA85" s="46">
        <v>5.5190000000000001</v>
      </c>
      <c r="AB85" s="46">
        <v>4.7789999999999999</v>
      </c>
      <c r="AC85" s="46">
        <v>4.1470000000000002</v>
      </c>
      <c r="AD85" s="46">
        <v>3.6070000000000002</v>
      </c>
      <c r="AE85" s="46">
        <v>3.1459999999999999</v>
      </c>
    </row>
    <row r="86" spans="1:31" x14ac:dyDescent="0.2">
      <c r="A86" s="44">
        <v>79</v>
      </c>
      <c r="B86" s="46">
        <v>191.07599999999999</v>
      </c>
      <c r="C86" s="46">
        <v>170.31100000000001</v>
      </c>
      <c r="D86" s="46">
        <v>151.369</v>
      </c>
      <c r="E86" s="46">
        <v>134.21899999999999</v>
      </c>
      <c r="F86" s="46">
        <v>118.71899999999999</v>
      </c>
      <c r="G86" s="46">
        <v>104.776</v>
      </c>
      <c r="H86" s="46">
        <v>92.272999999999996</v>
      </c>
      <c r="I86" s="46">
        <v>81.111000000000004</v>
      </c>
      <c r="J86" s="46">
        <v>71.168999999999997</v>
      </c>
      <c r="K86" s="46">
        <v>62.363</v>
      </c>
      <c r="L86" s="46">
        <v>54.557000000000002</v>
      </c>
      <c r="M86" s="46">
        <v>47.651000000000003</v>
      </c>
      <c r="N86" s="46">
        <v>41.557000000000002</v>
      </c>
      <c r="O86" s="46">
        <v>36.183999999999997</v>
      </c>
      <c r="P86" s="46">
        <v>31.46</v>
      </c>
      <c r="Q86" s="46">
        <v>27.32</v>
      </c>
      <c r="R86" s="46">
        <v>23.681999999999999</v>
      </c>
      <c r="S86" s="46">
        <v>20.484000000000002</v>
      </c>
      <c r="T86" s="46">
        <v>17.690999999999999</v>
      </c>
      <c r="U86" s="46">
        <v>15.256</v>
      </c>
      <c r="V86" s="46">
        <v>13.141</v>
      </c>
      <c r="W86" s="46">
        <v>11.291</v>
      </c>
      <c r="X86" s="46">
        <v>9.7189999999999994</v>
      </c>
      <c r="Y86" s="46">
        <v>8.3680000000000003</v>
      </c>
      <c r="Z86" s="46">
        <v>7.21</v>
      </c>
      <c r="AA86" s="46">
        <v>6.218</v>
      </c>
      <c r="AB86" s="46">
        <v>5.3710000000000004</v>
      </c>
      <c r="AC86" s="46">
        <v>4.649</v>
      </c>
      <c r="AD86" s="46">
        <v>4.0330000000000004</v>
      </c>
      <c r="AE86" s="46">
        <v>3.508</v>
      </c>
    </row>
    <row r="87" spans="1:31" x14ac:dyDescent="0.2">
      <c r="A87" s="44">
        <v>80</v>
      </c>
      <c r="B87" s="46">
        <v>218.32900000000001</v>
      </c>
      <c r="C87" s="46">
        <v>194.702</v>
      </c>
      <c r="D87" s="46">
        <v>173.119</v>
      </c>
      <c r="E87" s="46">
        <v>153.56100000000001</v>
      </c>
      <c r="F87" s="46">
        <v>135.86799999999999</v>
      </c>
      <c r="G87" s="46">
        <v>119.943</v>
      </c>
      <c r="H87" s="46">
        <v>105.652</v>
      </c>
      <c r="I87" s="46">
        <v>92.89</v>
      </c>
      <c r="J87" s="46">
        <v>81.519000000000005</v>
      </c>
      <c r="K87" s="46">
        <v>71.447999999999993</v>
      </c>
      <c r="L87" s="46">
        <v>62.515000000000001</v>
      </c>
      <c r="M87" s="46">
        <v>54.610999999999997</v>
      </c>
      <c r="N87" s="46">
        <v>47.633000000000003</v>
      </c>
      <c r="O87" s="46">
        <v>41.476999999999997</v>
      </c>
      <c r="P87" s="46">
        <v>36.061</v>
      </c>
      <c r="Q87" s="46">
        <v>31.312000000000001</v>
      </c>
      <c r="R87" s="46">
        <v>27.135000000000002</v>
      </c>
      <c r="S87" s="46">
        <v>23.459</v>
      </c>
      <c r="T87" s="46">
        <v>20.247</v>
      </c>
      <c r="U87" s="46">
        <v>17.443999999999999</v>
      </c>
      <c r="V87" s="46">
        <v>15.006</v>
      </c>
      <c r="W87" s="46">
        <v>12.872999999999999</v>
      </c>
      <c r="X87" s="46">
        <v>11.061999999999999</v>
      </c>
      <c r="Y87" s="46">
        <v>9.5060000000000002</v>
      </c>
      <c r="Z87" s="46">
        <v>8.173</v>
      </c>
      <c r="AA87" s="46">
        <v>7.0330000000000004</v>
      </c>
      <c r="AB87" s="46">
        <v>6.0609999999999999</v>
      </c>
      <c r="AC87" s="46">
        <v>5.234</v>
      </c>
      <c r="AD87" s="46">
        <v>4.5289999999999999</v>
      </c>
      <c r="AE87" s="46">
        <v>3.9289999999999998</v>
      </c>
    </row>
    <row r="88" spans="1:31" x14ac:dyDescent="0.2">
      <c r="A88" s="44">
        <v>81</v>
      </c>
      <c r="B88" s="46">
        <v>249.96899999999999</v>
      </c>
      <c r="C88" s="46">
        <v>223.035</v>
      </c>
      <c r="D88" s="46">
        <v>198.39599999999999</v>
      </c>
      <c r="E88" s="46">
        <v>176.048</v>
      </c>
      <c r="F88" s="46">
        <v>155.81100000000001</v>
      </c>
      <c r="G88" s="46">
        <v>137.583</v>
      </c>
      <c r="H88" s="46">
        <v>121.21599999999999</v>
      </c>
      <c r="I88" s="46">
        <v>106.59399999999999</v>
      </c>
      <c r="J88" s="46">
        <v>93.563000000000002</v>
      </c>
      <c r="K88" s="46">
        <v>82.019000000000005</v>
      </c>
      <c r="L88" s="46">
        <v>71.78</v>
      </c>
      <c r="M88" s="46">
        <v>62.715000000000003</v>
      </c>
      <c r="N88" s="46">
        <v>54.710999999999999</v>
      </c>
      <c r="O88" s="46">
        <v>47.646000000000001</v>
      </c>
      <c r="P88" s="46">
        <v>41.427</v>
      </c>
      <c r="Q88" s="46">
        <v>35.972000000000001</v>
      </c>
      <c r="R88" s="46">
        <v>31.17</v>
      </c>
      <c r="S88" s="46">
        <v>26.937000000000001</v>
      </c>
      <c r="T88" s="46">
        <v>23.234999999999999</v>
      </c>
      <c r="U88" s="46">
        <v>20.001999999999999</v>
      </c>
      <c r="V88" s="46">
        <v>17.187999999999999</v>
      </c>
      <c r="W88" s="46">
        <v>14.724</v>
      </c>
      <c r="X88" s="46">
        <v>12.632</v>
      </c>
      <c r="Y88" s="46">
        <v>10.836</v>
      </c>
      <c r="Z88" s="46">
        <v>9.2989999999999995</v>
      </c>
      <c r="AA88" s="46">
        <v>7.984</v>
      </c>
      <c r="AB88" s="46">
        <v>6.8659999999999997</v>
      </c>
      <c r="AC88" s="46">
        <v>5.9139999999999997</v>
      </c>
      <c r="AD88" s="46">
        <v>5.1050000000000004</v>
      </c>
      <c r="AE88" s="46">
        <v>4.4180000000000001</v>
      </c>
    </row>
    <row r="89" spans="1:31" x14ac:dyDescent="0.2">
      <c r="A89" s="44">
        <v>82</v>
      </c>
      <c r="B89" s="46">
        <v>286.73399999999998</v>
      </c>
      <c r="C89" s="46">
        <v>255.97800000000001</v>
      </c>
      <c r="D89" s="46">
        <v>227.80199999999999</v>
      </c>
      <c r="E89" s="46">
        <v>202.22</v>
      </c>
      <c r="F89" s="46">
        <v>179.03</v>
      </c>
      <c r="G89" s="46">
        <v>158.125</v>
      </c>
      <c r="H89" s="46">
        <v>139.34299999999999</v>
      </c>
      <c r="I89" s="46">
        <v>122.557</v>
      </c>
      <c r="J89" s="46">
        <v>107.592</v>
      </c>
      <c r="K89" s="46">
        <v>94.335999999999999</v>
      </c>
      <c r="L89" s="46">
        <v>82.575000000000003</v>
      </c>
      <c r="M89" s="46">
        <v>72.162000000000006</v>
      </c>
      <c r="N89" s="46">
        <v>62.963999999999999</v>
      </c>
      <c r="O89" s="46">
        <v>54.843000000000004</v>
      </c>
      <c r="P89" s="46">
        <v>47.691000000000003</v>
      </c>
      <c r="Q89" s="46">
        <v>41.415999999999997</v>
      </c>
      <c r="R89" s="46">
        <v>35.886000000000003</v>
      </c>
      <c r="S89" s="46">
        <v>31.006</v>
      </c>
      <c r="T89" s="46">
        <v>26.733000000000001</v>
      </c>
      <c r="U89" s="46">
        <v>22.998000000000001</v>
      </c>
      <c r="V89" s="46">
        <v>19.744</v>
      </c>
      <c r="W89" s="46">
        <v>16.89</v>
      </c>
      <c r="X89" s="46">
        <v>14.468999999999999</v>
      </c>
      <c r="Y89" s="46">
        <v>12.391999999999999</v>
      </c>
      <c r="Z89" s="46">
        <v>10.614000000000001</v>
      </c>
      <c r="AA89" s="46">
        <v>9.0950000000000006</v>
      </c>
      <c r="AB89" s="46">
        <v>7.8040000000000003</v>
      </c>
      <c r="AC89" s="46">
        <v>6.7080000000000002</v>
      </c>
      <c r="AD89" s="46">
        <v>5.7770000000000001</v>
      </c>
      <c r="AE89" s="46">
        <v>4.9870000000000001</v>
      </c>
    </row>
    <row r="90" spans="1:31" x14ac:dyDescent="0.2">
      <c r="A90" s="44">
        <v>83</v>
      </c>
      <c r="B90" s="46">
        <v>329.529</v>
      </c>
      <c r="C90" s="46">
        <v>294.35199999999998</v>
      </c>
      <c r="D90" s="46">
        <v>262.07400000000001</v>
      </c>
      <c r="E90" s="46">
        <v>232.738</v>
      </c>
      <c r="F90" s="46">
        <v>206.114</v>
      </c>
      <c r="G90" s="46">
        <v>182.09399999999999</v>
      </c>
      <c r="H90" s="46">
        <v>160.49600000000001</v>
      </c>
      <c r="I90" s="46">
        <v>141.18600000000001</v>
      </c>
      <c r="J90" s="46">
        <v>123.965</v>
      </c>
      <c r="K90" s="46">
        <v>108.71299999999999</v>
      </c>
      <c r="L90" s="46">
        <v>95.177999999999997</v>
      </c>
      <c r="M90" s="46">
        <v>83.191999999999993</v>
      </c>
      <c r="N90" s="46">
        <v>72.603999999999999</v>
      </c>
      <c r="O90" s="46">
        <v>63.252000000000002</v>
      </c>
      <c r="P90" s="46">
        <v>55.015000000000001</v>
      </c>
      <c r="Q90" s="46">
        <v>47.784999999999997</v>
      </c>
      <c r="R90" s="46">
        <v>41.408000000000001</v>
      </c>
      <c r="S90" s="46">
        <v>35.773000000000003</v>
      </c>
      <c r="T90" s="46">
        <v>30.834</v>
      </c>
      <c r="U90" s="46">
        <v>26.510999999999999</v>
      </c>
      <c r="V90" s="46">
        <v>22.742000000000001</v>
      </c>
      <c r="W90" s="46">
        <v>19.43</v>
      </c>
      <c r="X90" s="46">
        <v>16.623000000000001</v>
      </c>
      <c r="Y90" s="46">
        <v>14.215</v>
      </c>
      <c r="Z90" s="46">
        <v>12.154999999999999</v>
      </c>
      <c r="AA90" s="46">
        <v>10.396000000000001</v>
      </c>
      <c r="AB90" s="46">
        <v>8.9030000000000005</v>
      </c>
      <c r="AC90" s="46">
        <v>7.6360000000000001</v>
      </c>
      <c r="AD90" s="46">
        <v>6.5609999999999999</v>
      </c>
      <c r="AE90" s="46">
        <v>5.6509999999999998</v>
      </c>
    </row>
    <row r="91" spans="1:31" x14ac:dyDescent="0.2">
      <c r="A91" s="44">
        <v>84</v>
      </c>
      <c r="B91" s="46">
        <v>379.45499999999998</v>
      </c>
      <c r="C91" s="46">
        <v>339.15</v>
      </c>
      <c r="D91" s="46">
        <v>302.108</v>
      </c>
      <c r="E91" s="46">
        <v>268.40499999999997</v>
      </c>
      <c r="F91" s="46">
        <v>237.78200000000001</v>
      </c>
      <c r="G91" s="46">
        <v>210.12700000000001</v>
      </c>
      <c r="H91" s="46">
        <v>185.24199999999999</v>
      </c>
      <c r="I91" s="46">
        <v>162.982</v>
      </c>
      <c r="J91" s="46">
        <v>143.12200000000001</v>
      </c>
      <c r="K91" s="46">
        <v>125.535</v>
      </c>
      <c r="L91" s="46">
        <v>109.926</v>
      </c>
      <c r="M91" s="46">
        <v>96.102000000000004</v>
      </c>
      <c r="N91" s="46">
        <v>83.89</v>
      </c>
      <c r="O91" s="46">
        <v>73.100999999999999</v>
      </c>
      <c r="P91" s="46">
        <v>63.595999999999997</v>
      </c>
      <c r="Q91" s="46">
        <v>55.253</v>
      </c>
      <c r="R91" s="46">
        <v>47.887999999999998</v>
      </c>
      <c r="S91" s="46">
        <v>41.371000000000002</v>
      </c>
      <c r="T91" s="46">
        <v>35.652999999999999</v>
      </c>
      <c r="U91" s="46">
        <v>30.640999999999998</v>
      </c>
      <c r="V91" s="46">
        <v>26.268000000000001</v>
      </c>
      <c r="W91" s="46">
        <v>22.417000000000002</v>
      </c>
      <c r="X91" s="46">
        <v>19.155000000000001</v>
      </c>
      <c r="Y91" s="46">
        <v>16.356999999999999</v>
      </c>
      <c r="Z91" s="46">
        <v>13.964</v>
      </c>
      <c r="AA91" s="46">
        <v>11.922000000000001</v>
      </c>
      <c r="AB91" s="46">
        <v>10.19</v>
      </c>
      <c r="AC91" s="46">
        <v>8.7219999999999995</v>
      </c>
      <c r="AD91" s="46">
        <v>7.4790000000000001</v>
      </c>
      <c r="AE91" s="46">
        <v>6.4269999999999996</v>
      </c>
    </row>
    <row r="92" spans="1:31" x14ac:dyDescent="0.2">
      <c r="A92" s="44">
        <v>85</v>
      </c>
      <c r="B92" s="46">
        <v>437.75299999999999</v>
      </c>
      <c r="C92" s="46">
        <v>391.49799999999999</v>
      </c>
      <c r="D92" s="46">
        <v>348.91899999999998</v>
      </c>
      <c r="E92" s="46">
        <v>310.13400000000001</v>
      </c>
      <c r="F92" s="46">
        <v>274.84800000000001</v>
      </c>
      <c r="G92" s="46">
        <v>242.95099999999999</v>
      </c>
      <c r="H92" s="46">
        <v>214.22300000000001</v>
      </c>
      <c r="I92" s="46">
        <v>188.511</v>
      </c>
      <c r="J92" s="46">
        <v>165.56200000000001</v>
      </c>
      <c r="K92" s="46">
        <v>145.24199999999999</v>
      </c>
      <c r="L92" s="46">
        <v>127.20399999999999</v>
      </c>
      <c r="M92" s="46">
        <v>111.22799999999999</v>
      </c>
      <c r="N92" s="46">
        <v>97.114999999999995</v>
      </c>
      <c r="O92" s="46">
        <v>84.644999999999996</v>
      </c>
      <c r="P92" s="46">
        <v>73.659000000000006</v>
      </c>
      <c r="Q92" s="46">
        <v>64.016000000000005</v>
      </c>
      <c r="R92" s="46">
        <v>55.497</v>
      </c>
      <c r="S92" s="46">
        <v>47.948999999999998</v>
      </c>
      <c r="T92" s="46">
        <v>41.319000000000003</v>
      </c>
      <c r="U92" s="46">
        <v>35.5</v>
      </c>
      <c r="V92" s="46">
        <v>30.417000000000002</v>
      </c>
      <c r="W92" s="46">
        <v>25.93</v>
      </c>
      <c r="X92" s="46">
        <v>22.134</v>
      </c>
      <c r="Y92" s="46">
        <v>18.876000000000001</v>
      </c>
      <c r="Z92" s="46">
        <v>16.09</v>
      </c>
      <c r="AA92" s="46">
        <v>13.714</v>
      </c>
      <c r="AB92" s="46">
        <v>11.702</v>
      </c>
      <c r="AC92" s="46">
        <v>9.9969999999999999</v>
      </c>
      <c r="AD92" s="46">
        <v>8.5549999999999997</v>
      </c>
      <c r="AE92" s="46">
        <v>7.335</v>
      </c>
    </row>
  </sheetData>
  <sheetProtection algorithmName="SHA-512" hashValue="VLWQHBHNoAutDwCsV8BFH2zuaAY++unvJjnm5tev2YDJ5vrTjGz8nC6wRcyV85MCcDon48SPool61ID+fzPXOw==" saltValue="t1DqBon6Wvk1VEKVfyx3vw==" spinCount="100000" sheet="1" objects="1" scenarios="1"/>
  <conditionalFormatting sqref="A6:A21">
    <cfRule type="expression" dxfId="103" priority="1" stopIfTrue="1">
      <formula>MOD(ROW(),2)=0</formula>
    </cfRule>
    <cfRule type="expression" dxfId="102" priority="2" stopIfTrue="1">
      <formula>MOD(ROW(),2)&lt;&gt;0</formula>
    </cfRule>
  </conditionalFormatting>
  <conditionalFormatting sqref="A26:A92">
    <cfRule type="expression" dxfId="101" priority="5" stopIfTrue="1">
      <formula>MOD(ROW(),2)=0</formula>
    </cfRule>
    <cfRule type="expression" dxfId="100" priority="6" stopIfTrue="1">
      <formula>MOD(ROW(),2)&lt;&gt;0</formula>
    </cfRule>
  </conditionalFormatting>
  <conditionalFormatting sqref="B6:M21">
    <cfRule type="expression" dxfId="99" priority="3" stopIfTrue="1">
      <formula>MOD(ROW(),2)=0</formula>
    </cfRule>
    <cfRule type="expression" dxfId="98" priority="4" stopIfTrue="1">
      <formula>MOD(ROW(),2)&lt;&gt;0</formula>
    </cfRule>
  </conditionalFormatting>
  <conditionalFormatting sqref="B26:AE92">
    <cfRule type="expression" dxfId="97" priority="7" stopIfTrue="1">
      <formula>MOD(ROW(),2)=0</formula>
    </cfRule>
    <cfRule type="expression" dxfId="96" priority="8" stopIfTrue="1">
      <formula>MOD(ROW(),2)&lt;&gt;0</formula>
    </cfRule>
  </conditionalFormatting>
  <pageMargins left="0.7" right="0.7" top="0.75" bottom="0.75" header="0.3" footer="0.3"/>
  <tableParts count="1">
    <tablePart r:id="rId1"/>
  </tableParts>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30E4D-4E7F-4537-BAE6-163E2D48FCE7}">
  <sheetPr codeName="Sheet111"/>
  <dimension ref="A1:AE92"/>
  <sheetViews>
    <sheetView showGridLines="0" workbookViewId="0">
      <selection activeCell="A6" sqref="A6"/>
    </sheetView>
  </sheetViews>
  <sheetFormatPr defaultRowHeight="12.75" x14ac:dyDescent="0.2"/>
  <cols>
    <col min="1" max="1" width="31.5703125" customWidth="1"/>
    <col min="2" max="2" width="22.5703125" customWidth="1"/>
    <col min="3" max="3" width="10.28515625" customWidth="1"/>
    <col min="4" max="4" width="10"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Allocation - x-804</v>
      </c>
    </row>
    <row r="6" spans="1:13" x14ac:dyDescent="0.2">
      <c r="A6" s="41" t="s">
        <v>540</v>
      </c>
      <c r="B6" s="49" t="s">
        <v>541</v>
      </c>
      <c r="C6" s="49"/>
      <c r="D6" s="49"/>
      <c r="E6" s="49"/>
      <c r="F6" s="49"/>
      <c r="G6" s="49"/>
      <c r="H6" s="49"/>
      <c r="I6" s="49"/>
      <c r="J6" s="49"/>
      <c r="K6" s="49"/>
      <c r="L6" s="49"/>
      <c r="M6" s="49"/>
    </row>
    <row r="7" spans="1:13" x14ac:dyDescent="0.2">
      <c r="A7" s="41" t="s">
        <v>542</v>
      </c>
      <c r="B7" s="49" t="s">
        <v>31</v>
      </c>
      <c r="C7" s="49"/>
      <c r="D7" s="49"/>
      <c r="E7" s="49"/>
      <c r="F7" s="49"/>
      <c r="G7" s="49"/>
      <c r="H7" s="49"/>
      <c r="I7" s="49"/>
      <c r="J7" s="49"/>
      <c r="K7" s="49"/>
      <c r="L7" s="49"/>
      <c r="M7" s="49"/>
    </row>
    <row r="8" spans="1:13" x14ac:dyDescent="0.2">
      <c r="A8" s="41" t="s">
        <v>112</v>
      </c>
      <c r="B8" s="49" t="s">
        <v>125</v>
      </c>
      <c r="C8" s="49"/>
      <c r="D8" s="49"/>
      <c r="E8" s="49"/>
      <c r="F8" s="49"/>
      <c r="G8" s="49"/>
      <c r="H8" s="49"/>
      <c r="I8" s="49"/>
      <c r="J8" s="49"/>
      <c r="K8" s="49"/>
      <c r="L8" s="49"/>
      <c r="M8" s="49"/>
    </row>
    <row r="9" spans="1:13" x14ac:dyDescent="0.2">
      <c r="A9" s="41" t="s">
        <v>113</v>
      </c>
      <c r="B9" s="49" t="s">
        <v>488</v>
      </c>
      <c r="C9" s="49"/>
      <c r="D9" s="49"/>
      <c r="E9" s="49"/>
      <c r="F9" s="49"/>
      <c r="G9" s="49"/>
      <c r="H9" s="49"/>
      <c r="I9" s="49"/>
      <c r="J9" s="49"/>
      <c r="K9" s="49"/>
      <c r="L9" s="49"/>
      <c r="M9" s="49"/>
    </row>
    <row r="10" spans="1:13" x14ac:dyDescent="0.2">
      <c r="A10" s="41" t="s">
        <v>6</v>
      </c>
      <c r="B10" s="49" t="s">
        <v>499</v>
      </c>
      <c r="C10" s="49"/>
      <c r="D10" s="49"/>
      <c r="E10" s="49"/>
      <c r="F10" s="49"/>
      <c r="G10" s="49"/>
      <c r="H10" s="49"/>
      <c r="I10" s="49"/>
      <c r="J10" s="49"/>
      <c r="K10" s="49"/>
      <c r="L10" s="49"/>
      <c r="M10" s="49"/>
    </row>
    <row r="11" spans="1:13" x14ac:dyDescent="0.2">
      <c r="A11" s="41" t="s">
        <v>114</v>
      </c>
      <c r="B11" s="49" t="s">
        <v>210</v>
      </c>
      <c r="C11" s="49"/>
      <c r="D11" s="49"/>
      <c r="E11" s="49"/>
      <c r="F11" s="49"/>
      <c r="G11" s="49"/>
      <c r="H11" s="49"/>
      <c r="I11" s="49"/>
      <c r="J11" s="49"/>
      <c r="K11" s="49"/>
      <c r="L11" s="49"/>
      <c r="M11" s="49"/>
    </row>
    <row r="12" spans="1:13" x14ac:dyDescent="0.2">
      <c r="A12" s="41" t="s">
        <v>115</v>
      </c>
      <c r="B12" s="49" t="s">
        <v>490</v>
      </c>
      <c r="C12" s="49"/>
      <c r="D12" s="49"/>
      <c r="E12" s="49"/>
      <c r="F12" s="49"/>
      <c r="G12" s="49"/>
      <c r="H12" s="49"/>
      <c r="I12" s="49"/>
      <c r="J12" s="49"/>
      <c r="K12" s="49"/>
      <c r="L12" s="49"/>
      <c r="M12" s="49"/>
    </row>
    <row r="13" spans="1:13" x14ac:dyDescent="0.2">
      <c r="A13" s="41" t="s">
        <v>543</v>
      </c>
      <c r="B13" s="49">
        <v>0</v>
      </c>
      <c r="C13" s="49"/>
      <c r="D13" s="49"/>
      <c r="E13" s="49"/>
      <c r="F13" s="49"/>
      <c r="G13" s="49"/>
      <c r="H13" s="49"/>
      <c r="I13" s="49"/>
      <c r="J13" s="49"/>
      <c r="K13" s="49"/>
      <c r="L13" s="49"/>
      <c r="M13" s="49"/>
    </row>
    <row r="14" spans="1:13" x14ac:dyDescent="0.2">
      <c r="A14" s="41" t="s">
        <v>117</v>
      </c>
      <c r="B14" s="49">
        <v>804</v>
      </c>
      <c r="C14" s="49"/>
      <c r="D14" s="49"/>
      <c r="E14" s="49"/>
      <c r="F14" s="49"/>
      <c r="G14" s="49"/>
      <c r="H14" s="49"/>
      <c r="I14" s="49"/>
      <c r="J14" s="49"/>
      <c r="K14" s="49"/>
      <c r="L14" s="49"/>
      <c r="M14" s="49"/>
    </row>
    <row r="15" spans="1:13" x14ac:dyDescent="0.2">
      <c r="A15" s="41" t="s">
        <v>544</v>
      </c>
      <c r="B15" s="49" t="s">
        <v>500</v>
      </c>
      <c r="C15" s="49"/>
      <c r="D15" s="49"/>
      <c r="E15" s="49"/>
      <c r="F15" s="49"/>
      <c r="G15" s="49"/>
      <c r="H15" s="49"/>
      <c r="I15" s="49"/>
      <c r="J15" s="49"/>
      <c r="K15" s="49"/>
      <c r="L15" s="49"/>
      <c r="M15" s="49"/>
    </row>
    <row r="16" spans="1:13" x14ac:dyDescent="0.2">
      <c r="A16" s="41" t="s">
        <v>119</v>
      </c>
      <c r="B16" s="49" t="s">
        <v>501</v>
      </c>
      <c r="C16" s="49"/>
      <c r="D16" s="49"/>
      <c r="E16" s="49"/>
      <c r="F16" s="49"/>
      <c r="G16" s="49"/>
      <c r="H16" s="49"/>
      <c r="I16" s="49"/>
      <c r="J16" s="49"/>
      <c r="K16" s="49"/>
      <c r="L16" s="49"/>
      <c r="M16" s="49"/>
    </row>
    <row r="17" spans="1:31" x14ac:dyDescent="0.2">
      <c r="A17" s="42" t="s">
        <v>545</v>
      </c>
      <c r="B17" s="49"/>
      <c r="C17" s="49"/>
      <c r="D17" s="49"/>
      <c r="E17" s="49"/>
      <c r="F17" s="49"/>
      <c r="G17" s="49"/>
      <c r="H17" s="49"/>
      <c r="I17" s="49"/>
      <c r="J17" s="49"/>
      <c r="K17" s="49"/>
      <c r="L17" s="49"/>
      <c r="M17" s="49"/>
    </row>
    <row r="18" spans="1:31" x14ac:dyDescent="0.2">
      <c r="A18" s="41" t="s">
        <v>121</v>
      </c>
      <c r="B18" s="50">
        <v>45184</v>
      </c>
      <c r="C18" s="50"/>
      <c r="D18" s="50"/>
      <c r="E18" s="50"/>
      <c r="F18" s="50"/>
      <c r="G18" s="50"/>
      <c r="H18" s="50"/>
      <c r="I18" s="50"/>
      <c r="J18" s="50"/>
      <c r="K18" s="50"/>
      <c r="L18" s="50"/>
      <c r="M18" s="50"/>
    </row>
    <row r="19" spans="1:31" x14ac:dyDescent="0.2">
      <c r="A19" s="41" t="s">
        <v>122</v>
      </c>
      <c r="B19" s="49"/>
      <c r="C19" s="49"/>
      <c r="D19" s="49"/>
      <c r="E19" s="49"/>
      <c r="F19" s="49"/>
      <c r="G19" s="49"/>
      <c r="H19" s="49"/>
      <c r="I19" s="49"/>
      <c r="J19" s="49"/>
      <c r="K19" s="49"/>
      <c r="L19" s="49"/>
      <c r="M19" s="49"/>
    </row>
    <row r="20" spans="1:31" x14ac:dyDescent="0.2">
      <c r="A20" s="41" t="s">
        <v>123</v>
      </c>
      <c r="B20" s="49" t="s">
        <v>132</v>
      </c>
      <c r="C20" s="49"/>
      <c r="D20" s="49"/>
      <c r="E20" s="49"/>
      <c r="F20" s="49"/>
      <c r="G20" s="49"/>
      <c r="H20" s="49"/>
      <c r="I20" s="49"/>
      <c r="J20" s="49"/>
      <c r="K20" s="49"/>
      <c r="L20" s="49"/>
      <c r="M20" s="49"/>
    </row>
    <row r="21" spans="1:31" x14ac:dyDescent="0.2">
      <c r="A21" s="41" t="s">
        <v>546</v>
      </c>
      <c r="B21" s="49" t="s">
        <v>46</v>
      </c>
      <c r="C21" s="49"/>
      <c r="D21" s="49"/>
      <c r="E21" s="49"/>
      <c r="F21" s="49"/>
      <c r="G21" s="49"/>
      <c r="H21" s="49"/>
      <c r="I21" s="49"/>
      <c r="J21" s="49"/>
      <c r="K21" s="49"/>
      <c r="L21" s="49"/>
      <c r="M21" s="49"/>
    </row>
    <row r="23" spans="1:31" x14ac:dyDescent="0.2">
      <c r="A23" s="23" t="str">
        <f>HYPERLINK("#'Factor List'!A1", "Back to Factor List")</f>
        <v>Back to Factor List</v>
      </c>
      <c r="B23" s="23" t="str">
        <f>HYPERLINK("#'Assumptions'!A1", "Assumptions")</f>
        <v>Assumptions</v>
      </c>
    </row>
    <row r="26" spans="1:31" s="55" customFormat="1" ht="25.5" x14ac:dyDescent="0.2">
      <c r="A26" s="56" t="s">
        <v>711</v>
      </c>
      <c r="B26" s="54">
        <v>50</v>
      </c>
      <c r="C26" s="54">
        <v>51</v>
      </c>
      <c r="D26" s="54">
        <v>52</v>
      </c>
      <c r="E26" s="54">
        <v>53</v>
      </c>
      <c r="F26" s="54">
        <v>54</v>
      </c>
      <c r="G26" s="54">
        <v>55</v>
      </c>
      <c r="H26" s="54">
        <v>56</v>
      </c>
      <c r="I26" s="54">
        <v>57</v>
      </c>
      <c r="J26" s="54">
        <v>58</v>
      </c>
      <c r="K26" s="54">
        <v>59</v>
      </c>
      <c r="L26" s="54">
        <v>60</v>
      </c>
      <c r="M26" s="54">
        <v>61</v>
      </c>
      <c r="N26" s="54">
        <v>62</v>
      </c>
      <c r="O26" s="54">
        <v>63</v>
      </c>
      <c r="P26" s="54">
        <v>64</v>
      </c>
      <c r="Q26" s="54">
        <v>65</v>
      </c>
      <c r="R26" s="54">
        <v>66</v>
      </c>
      <c r="S26" s="54">
        <v>67</v>
      </c>
      <c r="T26" s="54">
        <v>68</v>
      </c>
      <c r="U26" s="54">
        <v>69</v>
      </c>
      <c r="V26" s="54">
        <v>70</v>
      </c>
      <c r="W26" s="54">
        <v>71</v>
      </c>
      <c r="X26" s="54">
        <v>72</v>
      </c>
      <c r="Y26" s="54">
        <v>73</v>
      </c>
      <c r="Z26" s="54">
        <v>74</v>
      </c>
      <c r="AA26" s="54">
        <v>75</v>
      </c>
      <c r="AB26" s="54">
        <v>76</v>
      </c>
      <c r="AC26" s="54">
        <v>77</v>
      </c>
      <c r="AD26" s="54">
        <v>78</v>
      </c>
      <c r="AE26" s="54">
        <v>79</v>
      </c>
    </row>
    <row r="27" spans="1:31" x14ac:dyDescent="0.2">
      <c r="A27" s="44">
        <v>20</v>
      </c>
      <c r="B27" s="46">
        <v>2.1120000000000001</v>
      </c>
      <c r="C27" s="46">
        <v>1.9890000000000001</v>
      </c>
      <c r="D27" s="46">
        <v>1.873</v>
      </c>
      <c r="E27" s="46">
        <v>1.7649999999999999</v>
      </c>
      <c r="F27" s="46">
        <v>1.6619999999999999</v>
      </c>
      <c r="G27" s="46">
        <v>1.5660000000000001</v>
      </c>
      <c r="H27" s="46">
        <v>1.4750000000000001</v>
      </c>
      <c r="I27" s="46">
        <v>1.389</v>
      </c>
      <c r="J27" s="46">
        <v>1.3080000000000001</v>
      </c>
      <c r="K27" s="46">
        <v>1.232</v>
      </c>
      <c r="L27" s="46">
        <v>1.159</v>
      </c>
      <c r="M27" s="46">
        <v>1.091</v>
      </c>
      <c r="N27" s="46">
        <v>1.026</v>
      </c>
      <c r="O27" s="46">
        <v>0.96499999999999997</v>
      </c>
      <c r="P27" s="46">
        <v>0.90700000000000003</v>
      </c>
      <c r="Q27" s="46">
        <v>0.85199999999999998</v>
      </c>
      <c r="R27" s="46">
        <v>0.8</v>
      </c>
      <c r="S27" s="46">
        <v>0.751</v>
      </c>
      <c r="T27" s="46">
        <v>0.70399999999999996</v>
      </c>
      <c r="U27" s="46">
        <v>0.65900000000000003</v>
      </c>
      <c r="V27" s="46">
        <v>0.61699999999999999</v>
      </c>
      <c r="W27" s="46">
        <v>0.57699999999999996</v>
      </c>
      <c r="X27" s="46">
        <v>0.54</v>
      </c>
      <c r="Y27" s="46">
        <v>0.504</v>
      </c>
      <c r="Z27" s="46">
        <v>0.47099999999999997</v>
      </c>
      <c r="AA27" s="46">
        <v>0.439</v>
      </c>
      <c r="AB27" s="46">
        <v>0.40899999999999997</v>
      </c>
      <c r="AC27" s="46">
        <v>0.38200000000000001</v>
      </c>
      <c r="AD27" s="46">
        <v>0.35599999999999998</v>
      </c>
      <c r="AE27" s="46">
        <v>0.33100000000000002</v>
      </c>
    </row>
    <row r="28" spans="1:31" x14ac:dyDescent="0.2">
      <c r="A28" s="44">
        <v>21</v>
      </c>
      <c r="B28" s="46">
        <v>2.1669999999999998</v>
      </c>
      <c r="C28" s="46">
        <v>2.0390000000000001</v>
      </c>
      <c r="D28" s="46">
        <v>1.919</v>
      </c>
      <c r="E28" s="46">
        <v>1.806</v>
      </c>
      <c r="F28" s="46">
        <v>1.7</v>
      </c>
      <c r="G28" s="46">
        <v>1.601</v>
      </c>
      <c r="H28" s="46">
        <v>1.5069999999999999</v>
      </c>
      <c r="I28" s="46">
        <v>1.4179999999999999</v>
      </c>
      <c r="J28" s="46">
        <v>1.335</v>
      </c>
      <c r="K28" s="46">
        <v>1.256</v>
      </c>
      <c r="L28" s="46">
        <v>1.181</v>
      </c>
      <c r="M28" s="46">
        <v>1.111</v>
      </c>
      <c r="N28" s="46">
        <v>1.0449999999999999</v>
      </c>
      <c r="O28" s="46">
        <v>0.98199999999999998</v>
      </c>
      <c r="P28" s="46">
        <v>0.92200000000000004</v>
      </c>
      <c r="Q28" s="46">
        <v>0.86599999999999999</v>
      </c>
      <c r="R28" s="46">
        <v>0.81299999999999994</v>
      </c>
      <c r="S28" s="46">
        <v>0.76200000000000001</v>
      </c>
      <c r="T28" s="46">
        <v>0.71399999999999997</v>
      </c>
      <c r="U28" s="46">
        <v>0.66900000000000004</v>
      </c>
      <c r="V28" s="46">
        <v>0.626</v>
      </c>
      <c r="W28" s="46">
        <v>0.58499999999999996</v>
      </c>
      <c r="X28" s="46">
        <v>0.54700000000000004</v>
      </c>
      <c r="Y28" s="46">
        <v>0.51100000000000001</v>
      </c>
      <c r="Z28" s="46">
        <v>0.47699999999999998</v>
      </c>
      <c r="AA28" s="46">
        <v>0.44500000000000001</v>
      </c>
      <c r="AB28" s="46">
        <v>0.41499999999999998</v>
      </c>
      <c r="AC28" s="46">
        <v>0.38600000000000001</v>
      </c>
      <c r="AD28" s="46">
        <v>0.36</v>
      </c>
      <c r="AE28" s="46">
        <v>0.33500000000000002</v>
      </c>
    </row>
    <row r="29" spans="1:31" x14ac:dyDescent="0.2">
      <c r="A29" s="44">
        <v>22</v>
      </c>
      <c r="B29" s="46">
        <v>2.226</v>
      </c>
      <c r="C29" s="46">
        <v>2.0920000000000001</v>
      </c>
      <c r="D29" s="46">
        <v>1.968</v>
      </c>
      <c r="E29" s="46">
        <v>1.85</v>
      </c>
      <c r="F29" s="46">
        <v>1.7410000000000001</v>
      </c>
      <c r="G29" s="46">
        <v>1.637</v>
      </c>
      <c r="H29" s="46">
        <v>1.54</v>
      </c>
      <c r="I29" s="46">
        <v>1.4490000000000001</v>
      </c>
      <c r="J29" s="46">
        <v>1.3620000000000001</v>
      </c>
      <c r="K29" s="46">
        <v>1.2809999999999999</v>
      </c>
      <c r="L29" s="46">
        <v>1.2050000000000001</v>
      </c>
      <c r="M29" s="46">
        <v>1.1319999999999999</v>
      </c>
      <c r="N29" s="46">
        <v>1.0640000000000001</v>
      </c>
      <c r="O29" s="46">
        <v>0.999</v>
      </c>
      <c r="P29" s="46">
        <v>0.93799999999999994</v>
      </c>
      <c r="Q29" s="46">
        <v>0.88100000000000001</v>
      </c>
      <c r="R29" s="46">
        <v>0.82599999999999996</v>
      </c>
      <c r="S29" s="46">
        <v>0.77500000000000002</v>
      </c>
      <c r="T29" s="46">
        <v>0.72599999999999998</v>
      </c>
      <c r="U29" s="46">
        <v>0.67900000000000005</v>
      </c>
      <c r="V29" s="46">
        <v>0.63600000000000001</v>
      </c>
      <c r="W29" s="46">
        <v>0.59399999999999997</v>
      </c>
      <c r="X29" s="46">
        <v>0.55500000000000005</v>
      </c>
      <c r="Y29" s="46">
        <v>0.51800000000000002</v>
      </c>
      <c r="Z29" s="46">
        <v>0.48299999999999998</v>
      </c>
      <c r="AA29" s="46">
        <v>0.45100000000000001</v>
      </c>
      <c r="AB29" s="46">
        <v>0.42</v>
      </c>
      <c r="AC29" s="46">
        <v>0.39100000000000001</v>
      </c>
      <c r="AD29" s="46">
        <v>0.36399999999999999</v>
      </c>
      <c r="AE29" s="46">
        <v>0.33900000000000002</v>
      </c>
    </row>
    <row r="30" spans="1:31" x14ac:dyDescent="0.2">
      <c r="A30" s="44">
        <v>23</v>
      </c>
      <c r="B30" s="46">
        <v>2.2879999999999998</v>
      </c>
      <c r="C30" s="46">
        <v>2.149</v>
      </c>
      <c r="D30" s="46">
        <v>2.0190000000000001</v>
      </c>
      <c r="E30" s="46">
        <v>1.897</v>
      </c>
      <c r="F30" s="46">
        <v>1.7829999999999999</v>
      </c>
      <c r="G30" s="46">
        <v>1.6759999999999999</v>
      </c>
      <c r="H30" s="46">
        <v>1.575</v>
      </c>
      <c r="I30" s="46">
        <v>1.4810000000000001</v>
      </c>
      <c r="J30" s="46">
        <v>1.3919999999999999</v>
      </c>
      <c r="K30" s="46">
        <v>1.3080000000000001</v>
      </c>
      <c r="L30" s="46">
        <v>1.2290000000000001</v>
      </c>
      <c r="M30" s="46">
        <v>1.155</v>
      </c>
      <c r="N30" s="46">
        <v>1.0840000000000001</v>
      </c>
      <c r="O30" s="46">
        <v>1.018</v>
      </c>
      <c r="P30" s="46">
        <v>0.95499999999999996</v>
      </c>
      <c r="Q30" s="46">
        <v>0.89600000000000002</v>
      </c>
      <c r="R30" s="46">
        <v>0.84</v>
      </c>
      <c r="S30" s="46">
        <v>0.78800000000000003</v>
      </c>
      <c r="T30" s="46">
        <v>0.73699999999999999</v>
      </c>
      <c r="U30" s="46">
        <v>0.69</v>
      </c>
      <c r="V30" s="46">
        <v>0.64500000000000002</v>
      </c>
      <c r="W30" s="46">
        <v>0.60299999999999998</v>
      </c>
      <c r="X30" s="46">
        <v>0.56299999999999994</v>
      </c>
      <c r="Y30" s="46">
        <v>0.52600000000000002</v>
      </c>
      <c r="Z30" s="46">
        <v>0.49</v>
      </c>
      <c r="AA30" s="46">
        <v>0.45700000000000002</v>
      </c>
      <c r="AB30" s="46">
        <v>0.42599999999999999</v>
      </c>
      <c r="AC30" s="46">
        <v>0.39700000000000002</v>
      </c>
      <c r="AD30" s="46">
        <v>0.36899999999999999</v>
      </c>
      <c r="AE30" s="46">
        <v>0.34399999999999997</v>
      </c>
    </row>
    <row r="31" spans="1:31" x14ac:dyDescent="0.2">
      <c r="A31" s="44">
        <v>24</v>
      </c>
      <c r="B31" s="46">
        <v>2.355</v>
      </c>
      <c r="C31" s="46">
        <v>2.21</v>
      </c>
      <c r="D31" s="46">
        <v>2.0739999999999998</v>
      </c>
      <c r="E31" s="46">
        <v>1.9470000000000001</v>
      </c>
      <c r="F31" s="46">
        <v>1.8280000000000001</v>
      </c>
      <c r="G31" s="46">
        <v>1.7170000000000001</v>
      </c>
      <c r="H31" s="46">
        <v>1.613</v>
      </c>
      <c r="I31" s="46">
        <v>1.5149999999999999</v>
      </c>
      <c r="J31" s="46">
        <v>1.423</v>
      </c>
      <c r="K31" s="46">
        <v>1.3360000000000001</v>
      </c>
      <c r="L31" s="46">
        <v>1.2549999999999999</v>
      </c>
      <c r="M31" s="46">
        <v>1.1779999999999999</v>
      </c>
      <c r="N31" s="46">
        <v>1.1060000000000001</v>
      </c>
      <c r="O31" s="46">
        <v>1.038</v>
      </c>
      <c r="P31" s="46">
        <v>0.97299999999999998</v>
      </c>
      <c r="Q31" s="46">
        <v>0.91300000000000003</v>
      </c>
      <c r="R31" s="46">
        <v>0.85499999999999998</v>
      </c>
      <c r="S31" s="46">
        <v>0.80100000000000005</v>
      </c>
      <c r="T31" s="46">
        <v>0.75</v>
      </c>
      <c r="U31" s="46">
        <v>0.70099999999999996</v>
      </c>
      <c r="V31" s="46">
        <v>0.65600000000000003</v>
      </c>
      <c r="W31" s="46">
        <v>0.61199999999999999</v>
      </c>
      <c r="X31" s="46">
        <v>0.57199999999999995</v>
      </c>
      <c r="Y31" s="46">
        <v>0.53300000000000003</v>
      </c>
      <c r="Z31" s="46">
        <v>0.497</v>
      </c>
      <c r="AA31" s="46">
        <v>0.46300000000000002</v>
      </c>
      <c r="AB31" s="46">
        <v>0.432</v>
      </c>
      <c r="AC31" s="46">
        <v>0.40200000000000002</v>
      </c>
      <c r="AD31" s="46">
        <v>0.374</v>
      </c>
      <c r="AE31" s="46">
        <v>0.34799999999999998</v>
      </c>
    </row>
    <row r="32" spans="1:31" x14ac:dyDescent="0.2">
      <c r="A32" s="44">
        <v>25</v>
      </c>
      <c r="B32" s="46">
        <v>2.427</v>
      </c>
      <c r="C32" s="46">
        <v>2.2749999999999999</v>
      </c>
      <c r="D32" s="46">
        <v>2.133</v>
      </c>
      <c r="E32" s="46">
        <v>2</v>
      </c>
      <c r="F32" s="46">
        <v>1.877</v>
      </c>
      <c r="G32" s="46">
        <v>1.7609999999999999</v>
      </c>
      <c r="H32" s="46">
        <v>1.653</v>
      </c>
      <c r="I32" s="46">
        <v>1.5509999999999999</v>
      </c>
      <c r="J32" s="46">
        <v>1.456</v>
      </c>
      <c r="K32" s="46">
        <v>1.3660000000000001</v>
      </c>
      <c r="L32" s="46">
        <v>1.282</v>
      </c>
      <c r="M32" s="46">
        <v>1.2030000000000001</v>
      </c>
      <c r="N32" s="46">
        <v>1.1279999999999999</v>
      </c>
      <c r="O32" s="46">
        <v>1.0580000000000001</v>
      </c>
      <c r="P32" s="46">
        <v>0.99199999999999999</v>
      </c>
      <c r="Q32" s="46">
        <v>0.93</v>
      </c>
      <c r="R32" s="46">
        <v>0.871</v>
      </c>
      <c r="S32" s="46">
        <v>0.81499999999999995</v>
      </c>
      <c r="T32" s="46">
        <v>0.76300000000000001</v>
      </c>
      <c r="U32" s="46">
        <v>0.71299999999999997</v>
      </c>
      <c r="V32" s="46">
        <v>0.66600000000000004</v>
      </c>
      <c r="W32" s="46">
        <v>0.622</v>
      </c>
      <c r="X32" s="46">
        <v>0.58099999999999996</v>
      </c>
      <c r="Y32" s="46">
        <v>0.54100000000000004</v>
      </c>
      <c r="Z32" s="46">
        <v>0.505</v>
      </c>
      <c r="AA32" s="46">
        <v>0.47</v>
      </c>
      <c r="AB32" s="46">
        <v>0.438</v>
      </c>
      <c r="AC32" s="46">
        <v>0.40799999999999997</v>
      </c>
      <c r="AD32" s="46">
        <v>0.379</v>
      </c>
      <c r="AE32" s="46">
        <v>0.35299999999999998</v>
      </c>
    </row>
    <row r="33" spans="1:31" x14ac:dyDescent="0.2">
      <c r="A33" s="44">
        <v>26</v>
      </c>
      <c r="B33" s="46">
        <v>2.5030000000000001</v>
      </c>
      <c r="C33" s="46">
        <v>2.3439999999999999</v>
      </c>
      <c r="D33" s="46">
        <v>2.1949999999999998</v>
      </c>
      <c r="E33" s="46">
        <v>2.0569999999999999</v>
      </c>
      <c r="F33" s="46">
        <v>1.9279999999999999</v>
      </c>
      <c r="G33" s="46">
        <v>1.8080000000000001</v>
      </c>
      <c r="H33" s="46">
        <v>1.6950000000000001</v>
      </c>
      <c r="I33" s="46">
        <v>1.589</v>
      </c>
      <c r="J33" s="46">
        <v>1.4910000000000001</v>
      </c>
      <c r="K33" s="46">
        <v>1.3979999999999999</v>
      </c>
      <c r="L33" s="46">
        <v>1.3109999999999999</v>
      </c>
      <c r="M33" s="46">
        <v>1.2290000000000001</v>
      </c>
      <c r="N33" s="46">
        <v>1.1519999999999999</v>
      </c>
      <c r="O33" s="46">
        <v>1.08</v>
      </c>
      <c r="P33" s="46">
        <v>1.012</v>
      </c>
      <c r="Q33" s="46">
        <v>0.94799999999999995</v>
      </c>
      <c r="R33" s="46">
        <v>0.88700000000000001</v>
      </c>
      <c r="S33" s="46">
        <v>0.83</v>
      </c>
      <c r="T33" s="46">
        <v>0.77600000000000002</v>
      </c>
      <c r="U33" s="46">
        <v>0.72599999999999998</v>
      </c>
      <c r="V33" s="46">
        <v>0.67800000000000005</v>
      </c>
      <c r="W33" s="46">
        <v>0.63200000000000001</v>
      </c>
      <c r="X33" s="46">
        <v>0.59</v>
      </c>
      <c r="Y33" s="46">
        <v>0.55000000000000004</v>
      </c>
      <c r="Z33" s="46">
        <v>0.51300000000000001</v>
      </c>
      <c r="AA33" s="46">
        <v>0.47699999999999998</v>
      </c>
      <c r="AB33" s="46">
        <v>0.44400000000000001</v>
      </c>
      <c r="AC33" s="46">
        <v>0.41299999999999998</v>
      </c>
      <c r="AD33" s="46">
        <v>0.38500000000000001</v>
      </c>
      <c r="AE33" s="46">
        <v>0.35799999999999998</v>
      </c>
    </row>
    <row r="34" spans="1:31" x14ac:dyDescent="0.2">
      <c r="A34" s="44">
        <v>27</v>
      </c>
      <c r="B34" s="46">
        <v>2.5859999999999999</v>
      </c>
      <c r="C34" s="46">
        <v>2.4180000000000001</v>
      </c>
      <c r="D34" s="46">
        <v>2.2629999999999999</v>
      </c>
      <c r="E34" s="46">
        <v>2.1179999999999999</v>
      </c>
      <c r="F34" s="46">
        <v>1.9830000000000001</v>
      </c>
      <c r="G34" s="46">
        <v>1.857</v>
      </c>
      <c r="H34" s="46">
        <v>1.74</v>
      </c>
      <c r="I34" s="46">
        <v>1.63</v>
      </c>
      <c r="J34" s="46">
        <v>1.528</v>
      </c>
      <c r="K34" s="46">
        <v>1.4319999999999999</v>
      </c>
      <c r="L34" s="46">
        <v>1.341</v>
      </c>
      <c r="M34" s="46">
        <v>1.2569999999999999</v>
      </c>
      <c r="N34" s="46">
        <v>1.177</v>
      </c>
      <c r="O34" s="46">
        <v>1.103</v>
      </c>
      <c r="P34" s="46">
        <v>1.0329999999999999</v>
      </c>
      <c r="Q34" s="46">
        <v>0.96699999999999997</v>
      </c>
      <c r="R34" s="46">
        <v>0.90500000000000003</v>
      </c>
      <c r="S34" s="46">
        <v>0.84599999999999997</v>
      </c>
      <c r="T34" s="46">
        <v>0.79100000000000004</v>
      </c>
      <c r="U34" s="46">
        <v>0.73899999999999999</v>
      </c>
      <c r="V34" s="46">
        <v>0.69</v>
      </c>
      <c r="W34" s="46">
        <v>0.64300000000000002</v>
      </c>
      <c r="X34" s="46">
        <v>0.6</v>
      </c>
      <c r="Y34" s="46">
        <v>0.55900000000000005</v>
      </c>
      <c r="Z34" s="46">
        <v>0.52100000000000002</v>
      </c>
      <c r="AA34" s="46">
        <v>0.48499999999999999</v>
      </c>
      <c r="AB34" s="46">
        <v>0.45100000000000001</v>
      </c>
      <c r="AC34" s="46">
        <v>0.42</v>
      </c>
      <c r="AD34" s="46">
        <v>0.39</v>
      </c>
      <c r="AE34" s="46">
        <v>0.36299999999999999</v>
      </c>
    </row>
    <row r="35" spans="1:31" x14ac:dyDescent="0.2">
      <c r="A35" s="44">
        <v>28</v>
      </c>
      <c r="B35" s="46">
        <v>2.6739999999999999</v>
      </c>
      <c r="C35" s="46">
        <v>2.4980000000000002</v>
      </c>
      <c r="D35" s="46">
        <v>2.3340000000000001</v>
      </c>
      <c r="E35" s="46">
        <v>2.1829999999999998</v>
      </c>
      <c r="F35" s="46">
        <v>2.0419999999999998</v>
      </c>
      <c r="G35" s="46">
        <v>1.91</v>
      </c>
      <c r="H35" s="46">
        <v>1.788</v>
      </c>
      <c r="I35" s="46">
        <v>1.6739999999999999</v>
      </c>
      <c r="J35" s="46">
        <v>1.5669999999999999</v>
      </c>
      <c r="K35" s="46">
        <v>1.4670000000000001</v>
      </c>
      <c r="L35" s="46">
        <v>1.3740000000000001</v>
      </c>
      <c r="M35" s="46">
        <v>1.286</v>
      </c>
      <c r="N35" s="46">
        <v>1.204</v>
      </c>
      <c r="O35" s="46">
        <v>1.127</v>
      </c>
      <c r="P35" s="46">
        <v>1.0549999999999999</v>
      </c>
      <c r="Q35" s="46">
        <v>0.98699999999999999</v>
      </c>
      <c r="R35" s="46">
        <v>0.92300000000000004</v>
      </c>
      <c r="S35" s="46">
        <v>0.86299999999999999</v>
      </c>
      <c r="T35" s="46">
        <v>0.80600000000000005</v>
      </c>
      <c r="U35" s="46">
        <v>0.752</v>
      </c>
      <c r="V35" s="46">
        <v>0.70199999999999996</v>
      </c>
      <c r="W35" s="46">
        <v>0.65500000000000003</v>
      </c>
      <c r="X35" s="46">
        <v>0.61</v>
      </c>
      <c r="Y35" s="46">
        <v>0.56799999999999995</v>
      </c>
      <c r="Z35" s="46">
        <v>0.52900000000000003</v>
      </c>
      <c r="AA35" s="46">
        <v>0.49199999999999999</v>
      </c>
      <c r="AB35" s="46">
        <v>0.45800000000000002</v>
      </c>
      <c r="AC35" s="46">
        <v>0.42599999999999999</v>
      </c>
      <c r="AD35" s="46">
        <v>0.39600000000000002</v>
      </c>
      <c r="AE35" s="46">
        <v>0.36799999999999999</v>
      </c>
    </row>
    <row r="36" spans="1:31" x14ac:dyDescent="0.2">
      <c r="A36" s="44">
        <v>29</v>
      </c>
      <c r="B36" s="46">
        <v>2.77</v>
      </c>
      <c r="C36" s="46">
        <v>2.5840000000000001</v>
      </c>
      <c r="D36" s="46">
        <v>2.4119999999999999</v>
      </c>
      <c r="E36" s="46">
        <v>2.2519999999999998</v>
      </c>
      <c r="F36" s="46">
        <v>2.1040000000000001</v>
      </c>
      <c r="G36" s="46">
        <v>1.9670000000000001</v>
      </c>
      <c r="H36" s="46">
        <v>1.839</v>
      </c>
      <c r="I36" s="46">
        <v>1.72</v>
      </c>
      <c r="J36" s="46">
        <v>1.609</v>
      </c>
      <c r="K36" s="46">
        <v>1.5049999999999999</v>
      </c>
      <c r="L36" s="46">
        <v>1.4079999999999999</v>
      </c>
      <c r="M36" s="46">
        <v>1.3169999999999999</v>
      </c>
      <c r="N36" s="46">
        <v>1.232</v>
      </c>
      <c r="O36" s="46">
        <v>1.153</v>
      </c>
      <c r="P36" s="46">
        <v>1.0780000000000001</v>
      </c>
      <c r="Q36" s="46">
        <v>1.008</v>
      </c>
      <c r="R36" s="46">
        <v>0.94199999999999995</v>
      </c>
      <c r="S36" s="46">
        <v>0.88</v>
      </c>
      <c r="T36" s="46">
        <v>0.82199999999999995</v>
      </c>
      <c r="U36" s="46">
        <v>0.76700000000000002</v>
      </c>
      <c r="V36" s="46">
        <v>0.71499999999999997</v>
      </c>
      <c r="W36" s="46">
        <v>0.66600000000000004</v>
      </c>
      <c r="X36" s="46">
        <v>0.621</v>
      </c>
      <c r="Y36" s="46">
        <v>0.57799999999999996</v>
      </c>
      <c r="Z36" s="46">
        <v>0.53800000000000003</v>
      </c>
      <c r="AA36" s="46">
        <v>0.501</v>
      </c>
      <c r="AB36" s="46">
        <v>0.46500000000000002</v>
      </c>
      <c r="AC36" s="46">
        <v>0.433</v>
      </c>
      <c r="AD36" s="46">
        <v>0.40200000000000002</v>
      </c>
      <c r="AE36" s="46">
        <v>0.374</v>
      </c>
    </row>
    <row r="37" spans="1:31" x14ac:dyDescent="0.2">
      <c r="A37" s="44">
        <v>30</v>
      </c>
      <c r="B37" s="46">
        <v>2.8719999999999999</v>
      </c>
      <c r="C37" s="46">
        <v>2.6760000000000002</v>
      </c>
      <c r="D37" s="46">
        <v>2.4950000000000001</v>
      </c>
      <c r="E37" s="46">
        <v>2.327</v>
      </c>
      <c r="F37" s="46">
        <v>2.1720000000000002</v>
      </c>
      <c r="G37" s="46">
        <v>2.028</v>
      </c>
      <c r="H37" s="46">
        <v>1.8939999999999999</v>
      </c>
      <c r="I37" s="46">
        <v>1.7689999999999999</v>
      </c>
      <c r="J37" s="46">
        <v>1.6539999999999999</v>
      </c>
      <c r="K37" s="46">
        <v>1.546</v>
      </c>
      <c r="L37" s="46">
        <v>1.4450000000000001</v>
      </c>
      <c r="M37" s="46">
        <v>1.351</v>
      </c>
      <c r="N37" s="46">
        <v>1.262</v>
      </c>
      <c r="O37" s="46">
        <v>1.18</v>
      </c>
      <c r="P37" s="46">
        <v>1.103</v>
      </c>
      <c r="Q37" s="46">
        <v>1.03</v>
      </c>
      <c r="R37" s="46">
        <v>0.96199999999999997</v>
      </c>
      <c r="S37" s="46">
        <v>0.89800000000000002</v>
      </c>
      <c r="T37" s="46">
        <v>0.83799999999999997</v>
      </c>
      <c r="U37" s="46">
        <v>0.78200000000000003</v>
      </c>
      <c r="V37" s="46">
        <v>0.72899999999999998</v>
      </c>
      <c r="W37" s="46">
        <v>0.67900000000000005</v>
      </c>
      <c r="X37" s="46">
        <v>0.63200000000000001</v>
      </c>
      <c r="Y37" s="46">
        <v>0.58799999999999997</v>
      </c>
      <c r="Z37" s="46">
        <v>0.54700000000000004</v>
      </c>
      <c r="AA37" s="46">
        <v>0.50900000000000001</v>
      </c>
      <c r="AB37" s="46">
        <v>0.47299999999999998</v>
      </c>
      <c r="AC37" s="46">
        <v>0.44</v>
      </c>
      <c r="AD37" s="46">
        <v>0.40899999999999997</v>
      </c>
      <c r="AE37" s="46">
        <v>0.38</v>
      </c>
    </row>
    <row r="38" spans="1:31" x14ac:dyDescent="0.2">
      <c r="A38" s="44">
        <v>31</v>
      </c>
      <c r="B38" s="46">
        <v>2.984</v>
      </c>
      <c r="C38" s="46">
        <v>2.7759999999999998</v>
      </c>
      <c r="D38" s="46">
        <v>2.5840000000000001</v>
      </c>
      <c r="E38" s="46">
        <v>2.407</v>
      </c>
      <c r="F38" s="46">
        <v>2.2440000000000002</v>
      </c>
      <c r="G38" s="46">
        <v>2.093</v>
      </c>
      <c r="H38" s="46">
        <v>1.952</v>
      </c>
      <c r="I38" s="46">
        <v>1.8220000000000001</v>
      </c>
      <c r="J38" s="46">
        <v>1.7010000000000001</v>
      </c>
      <c r="K38" s="46">
        <v>1.589</v>
      </c>
      <c r="L38" s="46">
        <v>1.484</v>
      </c>
      <c r="M38" s="46">
        <v>1.3859999999999999</v>
      </c>
      <c r="N38" s="46">
        <v>1.294</v>
      </c>
      <c r="O38" s="46">
        <v>1.2090000000000001</v>
      </c>
      <c r="P38" s="46">
        <v>1.129</v>
      </c>
      <c r="Q38" s="46">
        <v>1.054</v>
      </c>
      <c r="R38" s="46">
        <v>0.98399999999999999</v>
      </c>
      <c r="S38" s="46">
        <v>0.91800000000000004</v>
      </c>
      <c r="T38" s="46">
        <v>0.85599999999999998</v>
      </c>
      <c r="U38" s="46">
        <v>0.79800000000000004</v>
      </c>
      <c r="V38" s="46">
        <v>0.74299999999999999</v>
      </c>
      <c r="W38" s="46">
        <v>0.69199999999999995</v>
      </c>
      <c r="X38" s="46">
        <v>0.64400000000000002</v>
      </c>
      <c r="Y38" s="46">
        <v>0.59899999999999998</v>
      </c>
      <c r="Z38" s="46">
        <v>0.55700000000000005</v>
      </c>
      <c r="AA38" s="46">
        <v>0.51800000000000002</v>
      </c>
      <c r="AB38" s="46">
        <v>0.48099999999999998</v>
      </c>
      <c r="AC38" s="46">
        <v>0.44700000000000001</v>
      </c>
      <c r="AD38" s="46">
        <v>0.41499999999999998</v>
      </c>
      <c r="AE38" s="46">
        <v>0.38600000000000001</v>
      </c>
    </row>
    <row r="39" spans="1:31" x14ac:dyDescent="0.2">
      <c r="A39" s="44">
        <v>32</v>
      </c>
      <c r="B39" s="46">
        <v>3.1040000000000001</v>
      </c>
      <c r="C39" s="46">
        <v>2.883</v>
      </c>
      <c r="D39" s="46">
        <v>2.681</v>
      </c>
      <c r="E39" s="46">
        <v>2.4940000000000002</v>
      </c>
      <c r="F39" s="46">
        <v>2.3220000000000001</v>
      </c>
      <c r="G39" s="46">
        <v>2.1619999999999999</v>
      </c>
      <c r="H39" s="46">
        <v>2.0150000000000001</v>
      </c>
      <c r="I39" s="46">
        <v>1.879</v>
      </c>
      <c r="J39" s="46">
        <v>1.752</v>
      </c>
      <c r="K39" s="46">
        <v>1.6339999999999999</v>
      </c>
      <c r="L39" s="46">
        <v>1.5249999999999999</v>
      </c>
      <c r="M39" s="46">
        <v>1.423</v>
      </c>
      <c r="N39" s="46">
        <v>1.3280000000000001</v>
      </c>
      <c r="O39" s="46">
        <v>1.2390000000000001</v>
      </c>
      <c r="P39" s="46">
        <v>1.157</v>
      </c>
      <c r="Q39" s="46">
        <v>1.079</v>
      </c>
      <c r="R39" s="46">
        <v>1.0069999999999999</v>
      </c>
      <c r="S39" s="46">
        <v>0.93799999999999994</v>
      </c>
      <c r="T39" s="46">
        <v>0.875</v>
      </c>
      <c r="U39" s="46">
        <v>0.81499999999999995</v>
      </c>
      <c r="V39" s="46">
        <v>0.75900000000000001</v>
      </c>
      <c r="W39" s="46">
        <v>0.70599999999999996</v>
      </c>
      <c r="X39" s="46">
        <v>0.65700000000000003</v>
      </c>
      <c r="Y39" s="46">
        <v>0.61099999999999999</v>
      </c>
      <c r="Z39" s="46">
        <v>0.56799999999999995</v>
      </c>
      <c r="AA39" s="46">
        <v>0.52700000000000002</v>
      </c>
      <c r="AB39" s="46">
        <v>0.49</v>
      </c>
      <c r="AC39" s="46">
        <v>0.45500000000000002</v>
      </c>
      <c r="AD39" s="46">
        <v>0.42199999999999999</v>
      </c>
      <c r="AE39" s="46">
        <v>0.39200000000000002</v>
      </c>
    </row>
    <row r="40" spans="1:31" x14ac:dyDescent="0.2">
      <c r="A40" s="44">
        <v>33</v>
      </c>
      <c r="B40" s="46">
        <v>3.2349999999999999</v>
      </c>
      <c r="C40" s="46">
        <v>3</v>
      </c>
      <c r="D40" s="46">
        <v>2.7850000000000001</v>
      </c>
      <c r="E40" s="46">
        <v>2.5870000000000002</v>
      </c>
      <c r="F40" s="46">
        <v>2.4049999999999998</v>
      </c>
      <c r="G40" s="46">
        <v>2.2370000000000001</v>
      </c>
      <c r="H40" s="46">
        <v>2.0830000000000002</v>
      </c>
      <c r="I40" s="46">
        <v>1.9390000000000001</v>
      </c>
      <c r="J40" s="46">
        <v>1.8069999999999999</v>
      </c>
      <c r="K40" s="46">
        <v>1.6839999999999999</v>
      </c>
      <c r="L40" s="46">
        <v>1.569</v>
      </c>
      <c r="M40" s="46">
        <v>1.4630000000000001</v>
      </c>
      <c r="N40" s="46">
        <v>1.3640000000000001</v>
      </c>
      <c r="O40" s="46">
        <v>1.272</v>
      </c>
      <c r="P40" s="46">
        <v>1.1859999999999999</v>
      </c>
      <c r="Q40" s="46">
        <v>1.1060000000000001</v>
      </c>
      <c r="R40" s="46">
        <v>1.0309999999999999</v>
      </c>
      <c r="S40" s="46">
        <v>0.96</v>
      </c>
      <c r="T40" s="46">
        <v>0.89400000000000002</v>
      </c>
      <c r="U40" s="46">
        <v>0.83299999999999996</v>
      </c>
      <c r="V40" s="46">
        <v>0.77500000000000002</v>
      </c>
      <c r="W40" s="46">
        <v>0.72099999999999997</v>
      </c>
      <c r="X40" s="46">
        <v>0.67</v>
      </c>
      <c r="Y40" s="46">
        <v>0.623</v>
      </c>
      <c r="Z40" s="46">
        <v>0.57899999999999996</v>
      </c>
      <c r="AA40" s="46">
        <v>0.53700000000000003</v>
      </c>
      <c r="AB40" s="46">
        <v>0.499</v>
      </c>
      <c r="AC40" s="46">
        <v>0.46300000000000002</v>
      </c>
      <c r="AD40" s="46">
        <v>0.43</v>
      </c>
      <c r="AE40" s="46">
        <v>0.39900000000000002</v>
      </c>
    </row>
    <row r="41" spans="1:31" x14ac:dyDescent="0.2">
      <c r="A41" s="44">
        <v>34</v>
      </c>
      <c r="B41" s="46">
        <v>3.3769999999999998</v>
      </c>
      <c r="C41" s="46">
        <v>3.1269999999999998</v>
      </c>
      <c r="D41" s="46">
        <v>2.8980000000000001</v>
      </c>
      <c r="E41" s="46">
        <v>2.6880000000000002</v>
      </c>
      <c r="F41" s="46">
        <v>2.4950000000000001</v>
      </c>
      <c r="G41" s="46">
        <v>2.3180000000000001</v>
      </c>
      <c r="H41" s="46">
        <v>2.1549999999999998</v>
      </c>
      <c r="I41" s="46">
        <v>2.004</v>
      </c>
      <c r="J41" s="46">
        <v>1.865</v>
      </c>
      <c r="K41" s="46">
        <v>1.736</v>
      </c>
      <c r="L41" s="46">
        <v>1.617</v>
      </c>
      <c r="M41" s="46">
        <v>1.506</v>
      </c>
      <c r="N41" s="46">
        <v>1.4019999999999999</v>
      </c>
      <c r="O41" s="46">
        <v>1.3069999999999999</v>
      </c>
      <c r="P41" s="46">
        <v>1.2170000000000001</v>
      </c>
      <c r="Q41" s="46">
        <v>1.1339999999999999</v>
      </c>
      <c r="R41" s="46">
        <v>1.056</v>
      </c>
      <c r="S41" s="46">
        <v>0.98299999999999998</v>
      </c>
      <c r="T41" s="46">
        <v>0.91500000000000004</v>
      </c>
      <c r="U41" s="46">
        <v>0.85099999999999998</v>
      </c>
      <c r="V41" s="46">
        <v>0.79200000000000004</v>
      </c>
      <c r="W41" s="46">
        <v>0.73599999999999999</v>
      </c>
      <c r="X41" s="46">
        <v>0.68400000000000005</v>
      </c>
      <c r="Y41" s="46">
        <v>0.63500000000000001</v>
      </c>
      <c r="Z41" s="46">
        <v>0.59</v>
      </c>
      <c r="AA41" s="46">
        <v>0.54800000000000004</v>
      </c>
      <c r="AB41" s="46">
        <v>0.50800000000000001</v>
      </c>
      <c r="AC41" s="46">
        <v>0.47099999999999997</v>
      </c>
      <c r="AD41" s="46">
        <v>0.437</v>
      </c>
      <c r="AE41" s="46">
        <v>0.40600000000000003</v>
      </c>
    </row>
    <row r="42" spans="1:31" x14ac:dyDescent="0.2">
      <c r="A42" s="44">
        <v>35</v>
      </c>
      <c r="B42" s="46">
        <v>3.5310000000000001</v>
      </c>
      <c r="C42" s="46">
        <v>3.2639999999999998</v>
      </c>
      <c r="D42" s="46">
        <v>3.02</v>
      </c>
      <c r="E42" s="46">
        <v>2.7970000000000002</v>
      </c>
      <c r="F42" s="46">
        <v>2.593</v>
      </c>
      <c r="G42" s="46">
        <v>2.4060000000000001</v>
      </c>
      <c r="H42" s="46">
        <v>2.2330000000000001</v>
      </c>
      <c r="I42" s="46">
        <v>2.0739999999999998</v>
      </c>
      <c r="J42" s="46">
        <v>1.9279999999999999</v>
      </c>
      <c r="K42" s="46">
        <v>1.792</v>
      </c>
      <c r="L42" s="46">
        <v>1.667</v>
      </c>
      <c r="M42" s="46">
        <v>1.5509999999999999</v>
      </c>
      <c r="N42" s="46">
        <v>1.4430000000000001</v>
      </c>
      <c r="O42" s="46">
        <v>1.343</v>
      </c>
      <c r="P42" s="46">
        <v>1.25</v>
      </c>
      <c r="Q42" s="46">
        <v>1.1639999999999999</v>
      </c>
      <c r="R42" s="46">
        <v>1.083</v>
      </c>
      <c r="S42" s="46">
        <v>1.008</v>
      </c>
      <c r="T42" s="46">
        <v>0.93700000000000006</v>
      </c>
      <c r="U42" s="46">
        <v>0.871</v>
      </c>
      <c r="V42" s="46">
        <v>0.81</v>
      </c>
      <c r="W42" s="46">
        <v>0.752</v>
      </c>
      <c r="X42" s="46">
        <v>0.69899999999999995</v>
      </c>
      <c r="Y42" s="46">
        <v>0.64900000000000002</v>
      </c>
      <c r="Z42" s="46">
        <v>0.60199999999999998</v>
      </c>
      <c r="AA42" s="46">
        <v>0.55800000000000005</v>
      </c>
      <c r="AB42" s="46">
        <v>0.51800000000000002</v>
      </c>
      <c r="AC42" s="46">
        <v>0.48</v>
      </c>
      <c r="AD42" s="46">
        <v>0.44600000000000001</v>
      </c>
      <c r="AE42" s="46">
        <v>0.41299999999999998</v>
      </c>
    </row>
    <row r="43" spans="1:31" x14ac:dyDescent="0.2">
      <c r="A43" s="44">
        <v>36</v>
      </c>
      <c r="B43" s="46">
        <v>3.7</v>
      </c>
      <c r="C43" s="46">
        <v>3.4140000000000001</v>
      </c>
      <c r="D43" s="46">
        <v>3.1539999999999999</v>
      </c>
      <c r="E43" s="46">
        <v>2.9159999999999999</v>
      </c>
      <c r="F43" s="46">
        <v>2.6989999999999998</v>
      </c>
      <c r="G43" s="46">
        <v>2.5</v>
      </c>
      <c r="H43" s="46">
        <v>2.3170000000000002</v>
      </c>
      <c r="I43" s="46">
        <v>2.15</v>
      </c>
      <c r="J43" s="46">
        <v>1.9950000000000001</v>
      </c>
      <c r="K43" s="46">
        <v>1.853</v>
      </c>
      <c r="L43" s="46">
        <v>1.7210000000000001</v>
      </c>
      <c r="M43" s="46">
        <v>1.6</v>
      </c>
      <c r="N43" s="46">
        <v>1.4870000000000001</v>
      </c>
      <c r="O43" s="46">
        <v>1.383</v>
      </c>
      <c r="P43" s="46">
        <v>1.286</v>
      </c>
      <c r="Q43" s="46">
        <v>1.196</v>
      </c>
      <c r="R43" s="46">
        <v>1.1120000000000001</v>
      </c>
      <c r="S43" s="46">
        <v>1.034</v>
      </c>
      <c r="T43" s="46">
        <v>0.96099999999999997</v>
      </c>
      <c r="U43" s="46">
        <v>0.89300000000000002</v>
      </c>
      <c r="V43" s="46">
        <v>0.82899999999999996</v>
      </c>
      <c r="W43" s="46">
        <v>0.76900000000000002</v>
      </c>
      <c r="X43" s="46">
        <v>0.71399999999999997</v>
      </c>
      <c r="Y43" s="46">
        <v>0.66300000000000003</v>
      </c>
      <c r="Z43" s="46">
        <v>0.61499999999999999</v>
      </c>
      <c r="AA43" s="46">
        <v>0.56999999999999995</v>
      </c>
      <c r="AB43" s="46">
        <v>0.52800000000000002</v>
      </c>
      <c r="AC43" s="46">
        <v>0.49</v>
      </c>
      <c r="AD43" s="46">
        <v>0.45400000000000001</v>
      </c>
      <c r="AE43" s="46">
        <v>0.42099999999999999</v>
      </c>
    </row>
    <row r="44" spans="1:31" x14ac:dyDescent="0.2">
      <c r="A44" s="44">
        <v>37</v>
      </c>
      <c r="B44" s="46">
        <v>3.8839999999999999</v>
      </c>
      <c r="C44" s="46">
        <v>3.5779999999999998</v>
      </c>
      <c r="D44" s="46">
        <v>3.2989999999999999</v>
      </c>
      <c r="E44" s="46">
        <v>3.0449999999999999</v>
      </c>
      <c r="F44" s="46">
        <v>2.8140000000000001</v>
      </c>
      <c r="G44" s="46">
        <v>2.6019999999999999</v>
      </c>
      <c r="H44" s="46">
        <v>2.4089999999999998</v>
      </c>
      <c r="I44" s="46">
        <v>2.2309999999999999</v>
      </c>
      <c r="J44" s="46">
        <v>2.0680000000000001</v>
      </c>
      <c r="K44" s="46">
        <v>1.9179999999999999</v>
      </c>
      <c r="L44" s="46">
        <v>1.78</v>
      </c>
      <c r="M44" s="46">
        <v>1.6519999999999999</v>
      </c>
      <c r="N44" s="46">
        <v>1.534</v>
      </c>
      <c r="O44" s="46">
        <v>1.425</v>
      </c>
      <c r="P44" s="46">
        <v>1.3240000000000001</v>
      </c>
      <c r="Q44" s="46">
        <v>1.23</v>
      </c>
      <c r="R44" s="46">
        <v>1.143</v>
      </c>
      <c r="S44" s="46">
        <v>1.0609999999999999</v>
      </c>
      <c r="T44" s="46">
        <v>0.98599999999999999</v>
      </c>
      <c r="U44" s="46">
        <v>0.91500000000000004</v>
      </c>
      <c r="V44" s="46">
        <v>0.84899999999999998</v>
      </c>
      <c r="W44" s="46">
        <v>0.78800000000000003</v>
      </c>
      <c r="X44" s="46">
        <v>0.73099999999999998</v>
      </c>
      <c r="Y44" s="46">
        <v>0.67700000000000005</v>
      </c>
      <c r="Z44" s="46">
        <v>0.628</v>
      </c>
      <c r="AA44" s="46">
        <v>0.58199999999999996</v>
      </c>
      <c r="AB44" s="46">
        <v>0.53900000000000003</v>
      </c>
      <c r="AC44" s="46">
        <v>0.5</v>
      </c>
      <c r="AD44" s="46">
        <v>0.46300000000000002</v>
      </c>
      <c r="AE44" s="46">
        <v>0.42899999999999999</v>
      </c>
    </row>
    <row r="45" spans="1:31" x14ac:dyDescent="0.2">
      <c r="A45" s="44">
        <v>38</v>
      </c>
      <c r="B45" s="46">
        <v>4.0860000000000003</v>
      </c>
      <c r="C45" s="46">
        <v>3.7570000000000001</v>
      </c>
      <c r="D45" s="46">
        <v>3.4569999999999999</v>
      </c>
      <c r="E45" s="46">
        <v>3.1859999999999999</v>
      </c>
      <c r="F45" s="46">
        <v>2.9390000000000001</v>
      </c>
      <c r="G45" s="46">
        <v>2.7130000000000001</v>
      </c>
      <c r="H45" s="46">
        <v>2.508</v>
      </c>
      <c r="I45" s="46">
        <v>2.319</v>
      </c>
      <c r="J45" s="46">
        <v>2.1469999999999998</v>
      </c>
      <c r="K45" s="46">
        <v>1.988</v>
      </c>
      <c r="L45" s="46">
        <v>1.843</v>
      </c>
      <c r="M45" s="46">
        <v>1.708</v>
      </c>
      <c r="N45" s="46">
        <v>1.585</v>
      </c>
      <c r="O45" s="46">
        <v>1.47</v>
      </c>
      <c r="P45" s="46">
        <v>1.3640000000000001</v>
      </c>
      <c r="Q45" s="46">
        <v>1.266</v>
      </c>
      <c r="R45" s="46">
        <v>1.175</v>
      </c>
      <c r="S45" s="46">
        <v>1.091</v>
      </c>
      <c r="T45" s="46">
        <v>1.012</v>
      </c>
      <c r="U45" s="46">
        <v>0.93899999999999995</v>
      </c>
      <c r="V45" s="46">
        <v>0.871</v>
      </c>
      <c r="W45" s="46">
        <v>0.80700000000000005</v>
      </c>
      <c r="X45" s="46">
        <v>0.748</v>
      </c>
      <c r="Y45" s="46">
        <v>0.69299999999999995</v>
      </c>
      <c r="Z45" s="46">
        <v>0.64200000000000002</v>
      </c>
      <c r="AA45" s="46">
        <v>0.59499999999999997</v>
      </c>
      <c r="AB45" s="46">
        <v>0.55100000000000005</v>
      </c>
      <c r="AC45" s="46">
        <v>0.51</v>
      </c>
      <c r="AD45" s="46">
        <v>0.47199999999999998</v>
      </c>
      <c r="AE45" s="46">
        <v>0.438</v>
      </c>
    </row>
    <row r="46" spans="1:31" x14ac:dyDescent="0.2">
      <c r="A46" s="44">
        <v>39</v>
      </c>
      <c r="B46" s="46">
        <v>4.3079999999999998</v>
      </c>
      <c r="C46" s="46">
        <v>3.9529999999999998</v>
      </c>
      <c r="D46" s="46">
        <v>3.6309999999999998</v>
      </c>
      <c r="E46" s="46">
        <v>3.339</v>
      </c>
      <c r="F46" s="46">
        <v>3.0750000000000002</v>
      </c>
      <c r="G46" s="46">
        <v>2.8340000000000001</v>
      </c>
      <c r="H46" s="46">
        <v>2.6150000000000002</v>
      </c>
      <c r="I46" s="46">
        <v>2.415</v>
      </c>
      <c r="J46" s="46">
        <v>2.2320000000000002</v>
      </c>
      <c r="K46" s="46">
        <v>2.0640000000000001</v>
      </c>
      <c r="L46" s="46">
        <v>1.91</v>
      </c>
      <c r="M46" s="46">
        <v>1.7689999999999999</v>
      </c>
      <c r="N46" s="46">
        <v>1.639</v>
      </c>
      <c r="O46" s="46">
        <v>1.5189999999999999</v>
      </c>
      <c r="P46" s="46">
        <v>1.4079999999999999</v>
      </c>
      <c r="Q46" s="46">
        <v>1.3049999999999999</v>
      </c>
      <c r="R46" s="46">
        <v>1.21</v>
      </c>
      <c r="S46" s="46">
        <v>1.1220000000000001</v>
      </c>
      <c r="T46" s="46">
        <v>1.04</v>
      </c>
      <c r="U46" s="46">
        <v>0.96399999999999997</v>
      </c>
      <c r="V46" s="46">
        <v>0.89300000000000002</v>
      </c>
      <c r="W46" s="46">
        <v>0.82699999999999996</v>
      </c>
      <c r="X46" s="46">
        <v>0.76600000000000001</v>
      </c>
      <c r="Y46" s="46">
        <v>0.71</v>
      </c>
      <c r="Z46" s="46">
        <v>0.65700000000000003</v>
      </c>
      <c r="AA46" s="46">
        <v>0.60799999999999998</v>
      </c>
      <c r="AB46" s="46">
        <v>0.56299999999999994</v>
      </c>
      <c r="AC46" s="46">
        <v>0.52100000000000002</v>
      </c>
      <c r="AD46" s="46">
        <v>0.48199999999999998</v>
      </c>
      <c r="AE46" s="46">
        <v>0.44700000000000001</v>
      </c>
    </row>
    <row r="47" spans="1:31" x14ac:dyDescent="0.2">
      <c r="A47" s="44">
        <v>40</v>
      </c>
      <c r="B47" s="46">
        <v>4.5519999999999996</v>
      </c>
      <c r="C47" s="46">
        <v>4.1680000000000001</v>
      </c>
      <c r="D47" s="46">
        <v>3.8210000000000002</v>
      </c>
      <c r="E47" s="46">
        <v>3.508</v>
      </c>
      <c r="F47" s="46">
        <v>3.2240000000000002</v>
      </c>
      <c r="G47" s="46">
        <v>2.9660000000000002</v>
      </c>
      <c r="H47" s="46">
        <v>2.7320000000000002</v>
      </c>
      <c r="I47" s="46">
        <v>2.5190000000000001</v>
      </c>
      <c r="J47" s="46">
        <v>2.3239999999999998</v>
      </c>
      <c r="K47" s="46">
        <v>2.1459999999999999</v>
      </c>
      <c r="L47" s="46">
        <v>1.9830000000000001</v>
      </c>
      <c r="M47" s="46">
        <v>1.8340000000000001</v>
      </c>
      <c r="N47" s="46">
        <v>1.6970000000000001</v>
      </c>
      <c r="O47" s="46">
        <v>1.571</v>
      </c>
      <c r="P47" s="46">
        <v>1.454</v>
      </c>
      <c r="Q47" s="46">
        <v>1.347</v>
      </c>
      <c r="R47" s="46">
        <v>1.248</v>
      </c>
      <c r="S47" s="46">
        <v>1.1559999999999999</v>
      </c>
      <c r="T47" s="46">
        <v>1.07</v>
      </c>
      <c r="U47" s="46">
        <v>0.99099999999999999</v>
      </c>
      <c r="V47" s="46">
        <v>0.91800000000000004</v>
      </c>
      <c r="W47" s="46">
        <v>0.84899999999999998</v>
      </c>
      <c r="X47" s="46">
        <v>0.78600000000000003</v>
      </c>
      <c r="Y47" s="46">
        <v>0.72699999999999998</v>
      </c>
      <c r="Z47" s="46">
        <v>0.67300000000000004</v>
      </c>
      <c r="AA47" s="46">
        <v>0.623</v>
      </c>
      <c r="AB47" s="46">
        <v>0.57599999999999996</v>
      </c>
      <c r="AC47" s="46">
        <v>0.53300000000000003</v>
      </c>
      <c r="AD47" s="46">
        <v>0.49299999999999999</v>
      </c>
      <c r="AE47" s="46">
        <v>0.45600000000000002</v>
      </c>
    </row>
    <row r="48" spans="1:31" x14ac:dyDescent="0.2">
      <c r="A48" s="44">
        <v>41</v>
      </c>
      <c r="B48" s="46">
        <v>4.8209999999999997</v>
      </c>
      <c r="C48" s="46">
        <v>4.4050000000000002</v>
      </c>
      <c r="D48" s="46">
        <v>4.03</v>
      </c>
      <c r="E48" s="46">
        <v>3.6920000000000002</v>
      </c>
      <c r="F48" s="46">
        <v>3.3860000000000001</v>
      </c>
      <c r="G48" s="46">
        <v>3.11</v>
      </c>
      <c r="H48" s="46">
        <v>2.859</v>
      </c>
      <c r="I48" s="46">
        <v>2.6309999999999998</v>
      </c>
      <c r="J48" s="46">
        <v>2.4239999999999999</v>
      </c>
      <c r="K48" s="46">
        <v>2.2349999999999999</v>
      </c>
      <c r="L48" s="46">
        <v>2.0630000000000002</v>
      </c>
      <c r="M48" s="46">
        <v>1.905</v>
      </c>
      <c r="N48" s="46">
        <v>1.76</v>
      </c>
      <c r="O48" s="46">
        <v>1.627</v>
      </c>
      <c r="P48" s="46">
        <v>1.504</v>
      </c>
      <c r="Q48" s="46">
        <v>1.3919999999999999</v>
      </c>
      <c r="R48" s="46">
        <v>1.288</v>
      </c>
      <c r="S48" s="46">
        <v>1.1910000000000001</v>
      </c>
      <c r="T48" s="46">
        <v>1.1020000000000001</v>
      </c>
      <c r="U48" s="46">
        <v>1.02</v>
      </c>
      <c r="V48" s="46">
        <v>0.94299999999999995</v>
      </c>
      <c r="W48" s="46">
        <v>0.872</v>
      </c>
      <c r="X48" s="46">
        <v>0.80700000000000005</v>
      </c>
      <c r="Y48" s="46">
        <v>0.746</v>
      </c>
      <c r="Z48" s="46">
        <v>0.69</v>
      </c>
      <c r="AA48" s="46">
        <v>0.63800000000000001</v>
      </c>
      <c r="AB48" s="46">
        <v>0.59</v>
      </c>
      <c r="AC48" s="46">
        <v>0.54500000000000004</v>
      </c>
      <c r="AD48" s="46">
        <v>0.504</v>
      </c>
      <c r="AE48" s="46">
        <v>0.46600000000000003</v>
      </c>
    </row>
    <row r="49" spans="1:31" x14ac:dyDescent="0.2">
      <c r="A49" s="44">
        <v>42</v>
      </c>
      <c r="B49" s="46">
        <v>5.117</v>
      </c>
      <c r="C49" s="46">
        <v>4.665</v>
      </c>
      <c r="D49" s="46">
        <v>4.2590000000000003</v>
      </c>
      <c r="E49" s="46">
        <v>3.8940000000000001</v>
      </c>
      <c r="F49" s="46">
        <v>3.5649999999999999</v>
      </c>
      <c r="G49" s="46">
        <v>3.2669999999999999</v>
      </c>
      <c r="H49" s="46">
        <v>2.9980000000000002</v>
      </c>
      <c r="I49" s="46">
        <v>2.7549999999999999</v>
      </c>
      <c r="J49" s="46">
        <v>2.5329999999999999</v>
      </c>
      <c r="K49" s="46">
        <v>2.3319999999999999</v>
      </c>
      <c r="L49" s="46">
        <v>2.1480000000000001</v>
      </c>
      <c r="M49" s="46">
        <v>1.9810000000000001</v>
      </c>
      <c r="N49" s="46">
        <v>1.8280000000000001</v>
      </c>
      <c r="O49" s="46">
        <v>1.6870000000000001</v>
      </c>
      <c r="P49" s="46">
        <v>1.5580000000000001</v>
      </c>
      <c r="Q49" s="46">
        <v>1.44</v>
      </c>
      <c r="R49" s="46">
        <v>1.331</v>
      </c>
      <c r="S49" s="46">
        <v>1.23</v>
      </c>
      <c r="T49" s="46">
        <v>1.137</v>
      </c>
      <c r="U49" s="46">
        <v>1.0509999999999999</v>
      </c>
      <c r="V49" s="46">
        <v>0.97099999999999997</v>
      </c>
      <c r="W49" s="46">
        <v>0.89700000000000002</v>
      </c>
      <c r="X49" s="46">
        <v>0.82899999999999996</v>
      </c>
      <c r="Y49" s="46">
        <v>0.76600000000000001</v>
      </c>
      <c r="Z49" s="46">
        <v>0.70799999999999996</v>
      </c>
      <c r="AA49" s="46">
        <v>0.65400000000000003</v>
      </c>
      <c r="AB49" s="46">
        <v>0.60399999999999998</v>
      </c>
      <c r="AC49" s="46">
        <v>0.55800000000000005</v>
      </c>
      <c r="AD49" s="46">
        <v>0.51600000000000001</v>
      </c>
      <c r="AE49" s="46">
        <v>0.47699999999999998</v>
      </c>
    </row>
    <row r="50" spans="1:31" x14ac:dyDescent="0.2">
      <c r="A50" s="44">
        <v>43</v>
      </c>
      <c r="B50" s="46">
        <v>5.444</v>
      </c>
      <c r="C50" s="46">
        <v>4.9530000000000003</v>
      </c>
      <c r="D50" s="46">
        <v>4.5119999999999996</v>
      </c>
      <c r="E50" s="46">
        <v>4.117</v>
      </c>
      <c r="F50" s="46">
        <v>3.7610000000000001</v>
      </c>
      <c r="G50" s="46">
        <v>3.44</v>
      </c>
      <c r="H50" s="46">
        <v>3.1509999999999998</v>
      </c>
      <c r="I50" s="46">
        <v>2.8889999999999998</v>
      </c>
      <c r="J50" s="46">
        <v>2.6520000000000001</v>
      </c>
      <c r="K50" s="46">
        <v>2.4369999999999998</v>
      </c>
      <c r="L50" s="46">
        <v>2.242</v>
      </c>
      <c r="M50" s="46">
        <v>2.0640000000000001</v>
      </c>
      <c r="N50" s="46">
        <v>1.901</v>
      </c>
      <c r="O50" s="46">
        <v>1.752</v>
      </c>
      <c r="P50" s="46">
        <v>1.6160000000000001</v>
      </c>
      <c r="Q50" s="46">
        <v>1.492</v>
      </c>
      <c r="R50" s="46">
        <v>1.377</v>
      </c>
      <c r="S50" s="46">
        <v>1.2709999999999999</v>
      </c>
      <c r="T50" s="46">
        <v>1.1739999999999999</v>
      </c>
      <c r="U50" s="46">
        <v>1.0840000000000001</v>
      </c>
      <c r="V50" s="46">
        <v>1</v>
      </c>
      <c r="W50" s="46">
        <v>0.92300000000000004</v>
      </c>
      <c r="X50" s="46">
        <v>0.85199999999999998</v>
      </c>
      <c r="Y50" s="46">
        <v>0.78700000000000003</v>
      </c>
      <c r="Z50" s="46">
        <v>0.72699999999999998</v>
      </c>
      <c r="AA50" s="46">
        <v>0.67100000000000004</v>
      </c>
      <c r="AB50" s="46">
        <v>0.61899999999999999</v>
      </c>
      <c r="AC50" s="46">
        <v>0.57199999999999995</v>
      </c>
      <c r="AD50" s="46">
        <v>0.52800000000000002</v>
      </c>
      <c r="AE50" s="46">
        <v>0.48799999999999999</v>
      </c>
    </row>
    <row r="51" spans="1:31" x14ac:dyDescent="0.2">
      <c r="A51" s="44">
        <v>44</v>
      </c>
      <c r="B51" s="46">
        <v>5.8070000000000004</v>
      </c>
      <c r="C51" s="46">
        <v>5.2709999999999999</v>
      </c>
      <c r="D51" s="46">
        <v>4.7919999999999998</v>
      </c>
      <c r="E51" s="46">
        <v>4.3620000000000001</v>
      </c>
      <c r="F51" s="46">
        <v>3.9769999999999999</v>
      </c>
      <c r="G51" s="46">
        <v>3.63</v>
      </c>
      <c r="H51" s="46">
        <v>3.3180000000000001</v>
      </c>
      <c r="I51" s="46">
        <v>3.036</v>
      </c>
      <c r="J51" s="46">
        <v>2.782</v>
      </c>
      <c r="K51" s="46">
        <v>2.552</v>
      </c>
      <c r="L51" s="46">
        <v>2.343</v>
      </c>
      <c r="M51" s="46">
        <v>2.153</v>
      </c>
      <c r="N51" s="46">
        <v>1.9810000000000001</v>
      </c>
      <c r="O51" s="46">
        <v>1.823</v>
      </c>
      <c r="P51" s="46">
        <v>1.679</v>
      </c>
      <c r="Q51" s="46">
        <v>1.5469999999999999</v>
      </c>
      <c r="R51" s="46">
        <v>1.427</v>
      </c>
      <c r="S51" s="46">
        <v>1.3149999999999999</v>
      </c>
      <c r="T51" s="46">
        <v>1.2130000000000001</v>
      </c>
      <c r="U51" s="46">
        <v>1.119</v>
      </c>
      <c r="V51" s="46">
        <v>1.032</v>
      </c>
      <c r="W51" s="46">
        <v>0.95099999999999996</v>
      </c>
      <c r="X51" s="46">
        <v>0.878</v>
      </c>
      <c r="Y51" s="46">
        <v>0.81</v>
      </c>
      <c r="Z51" s="46">
        <v>0.747</v>
      </c>
      <c r="AA51" s="46">
        <v>0.68899999999999995</v>
      </c>
      <c r="AB51" s="46">
        <v>0.63600000000000001</v>
      </c>
      <c r="AC51" s="46">
        <v>0.58599999999999997</v>
      </c>
      <c r="AD51" s="46">
        <v>0.54100000000000004</v>
      </c>
      <c r="AE51" s="46">
        <v>0.5</v>
      </c>
    </row>
    <row r="52" spans="1:31" x14ac:dyDescent="0.2">
      <c r="A52" s="44">
        <v>45</v>
      </c>
      <c r="B52" s="46">
        <v>6.2080000000000002</v>
      </c>
      <c r="C52" s="46">
        <v>5.6230000000000002</v>
      </c>
      <c r="D52" s="46">
        <v>5.101</v>
      </c>
      <c r="E52" s="46">
        <v>4.633</v>
      </c>
      <c r="F52" s="46">
        <v>4.2140000000000004</v>
      </c>
      <c r="G52" s="46">
        <v>3.839</v>
      </c>
      <c r="H52" s="46">
        <v>3.5019999999999998</v>
      </c>
      <c r="I52" s="46">
        <v>3.198</v>
      </c>
      <c r="J52" s="46">
        <v>2.9239999999999999</v>
      </c>
      <c r="K52" s="46">
        <v>2.677</v>
      </c>
      <c r="L52" s="46">
        <v>2.4540000000000002</v>
      </c>
      <c r="M52" s="46">
        <v>2.2509999999999999</v>
      </c>
      <c r="N52" s="46">
        <v>2.0670000000000002</v>
      </c>
      <c r="O52" s="46">
        <v>1.9</v>
      </c>
      <c r="P52" s="46">
        <v>1.7470000000000001</v>
      </c>
      <c r="Q52" s="46">
        <v>1.6080000000000001</v>
      </c>
      <c r="R52" s="46">
        <v>1.48</v>
      </c>
      <c r="S52" s="46">
        <v>1.363</v>
      </c>
      <c r="T52" s="46">
        <v>1.256</v>
      </c>
      <c r="U52" s="46">
        <v>1.157</v>
      </c>
      <c r="V52" s="46">
        <v>1.0660000000000001</v>
      </c>
      <c r="W52" s="46">
        <v>0.98199999999999998</v>
      </c>
      <c r="X52" s="46">
        <v>0.90500000000000003</v>
      </c>
      <c r="Y52" s="46">
        <v>0.83399999999999996</v>
      </c>
      <c r="Z52" s="46">
        <v>0.76800000000000002</v>
      </c>
      <c r="AA52" s="46">
        <v>0.70799999999999996</v>
      </c>
      <c r="AB52" s="46">
        <v>0.65300000000000002</v>
      </c>
      <c r="AC52" s="46">
        <v>0.60199999999999998</v>
      </c>
      <c r="AD52" s="46">
        <v>0.55500000000000005</v>
      </c>
      <c r="AE52" s="46">
        <v>0.51200000000000001</v>
      </c>
    </row>
    <row r="53" spans="1:31" x14ac:dyDescent="0.2">
      <c r="A53" s="44">
        <v>46</v>
      </c>
      <c r="B53" s="46">
        <v>6.6529999999999996</v>
      </c>
      <c r="C53" s="46">
        <v>6.0129999999999999</v>
      </c>
      <c r="D53" s="46">
        <v>5.4429999999999996</v>
      </c>
      <c r="E53" s="46">
        <v>4.9329999999999998</v>
      </c>
      <c r="F53" s="46">
        <v>4.4770000000000003</v>
      </c>
      <c r="G53" s="46">
        <v>4.069</v>
      </c>
      <c r="H53" s="46">
        <v>3.7040000000000002</v>
      </c>
      <c r="I53" s="46">
        <v>3.3759999999999999</v>
      </c>
      <c r="J53" s="46">
        <v>3.081</v>
      </c>
      <c r="K53" s="46">
        <v>2.8149999999999999</v>
      </c>
      <c r="L53" s="46">
        <v>2.5750000000000002</v>
      </c>
      <c r="M53" s="46">
        <v>2.3580000000000001</v>
      </c>
      <c r="N53" s="46">
        <v>2.1619999999999999</v>
      </c>
      <c r="O53" s="46">
        <v>1.9830000000000001</v>
      </c>
      <c r="P53" s="46">
        <v>1.821</v>
      </c>
      <c r="Q53" s="46">
        <v>1.673</v>
      </c>
      <c r="R53" s="46">
        <v>1.538</v>
      </c>
      <c r="S53" s="46">
        <v>1.415</v>
      </c>
      <c r="T53" s="46">
        <v>1.3009999999999999</v>
      </c>
      <c r="U53" s="46">
        <v>1.1970000000000001</v>
      </c>
      <c r="V53" s="46">
        <v>1.1020000000000001</v>
      </c>
      <c r="W53" s="46">
        <v>1.014</v>
      </c>
      <c r="X53" s="46">
        <v>0.93300000000000005</v>
      </c>
      <c r="Y53" s="46">
        <v>0.85899999999999999</v>
      </c>
      <c r="Z53" s="46">
        <v>0.79100000000000004</v>
      </c>
      <c r="AA53" s="46">
        <v>0.72899999999999998</v>
      </c>
      <c r="AB53" s="46">
        <v>0.67100000000000004</v>
      </c>
      <c r="AC53" s="46">
        <v>0.61799999999999999</v>
      </c>
      <c r="AD53" s="46">
        <v>0.56999999999999995</v>
      </c>
      <c r="AE53" s="46">
        <v>0.52600000000000002</v>
      </c>
    </row>
    <row r="54" spans="1:31" x14ac:dyDescent="0.2">
      <c r="A54" s="44">
        <v>47</v>
      </c>
      <c r="B54" s="46">
        <v>7.1479999999999997</v>
      </c>
      <c r="C54" s="46">
        <v>6.4470000000000001</v>
      </c>
      <c r="D54" s="46">
        <v>5.8220000000000001</v>
      </c>
      <c r="E54" s="46">
        <v>5.2649999999999997</v>
      </c>
      <c r="F54" s="46">
        <v>4.7679999999999998</v>
      </c>
      <c r="G54" s="46">
        <v>4.3239999999999998</v>
      </c>
      <c r="H54" s="46">
        <v>3.927</v>
      </c>
      <c r="I54" s="46">
        <v>3.5720000000000001</v>
      </c>
      <c r="J54" s="46">
        <v>3.2530000000000001</v>
      </c>
      <c r="K54" s="46">
        <v>2.9660000000000002</v>
      </c>
      <c r="L54" s="46">
        <v>2.7080000000000002</v>
      </c>
      <c r="M54" s="46">
        <v>2.4750000000000001</v>
      </c>
      <c r="N54" s="46">
        <v>2.2650000000000001</v>
      </c>
      <c r="O54" s="46">
        <v>2.0739999999999998</v>
      </c>
      <c r="P54" s="46">
        <v>1.9019999999999999</v>
      </c>
      <c r="Q54" s="46">
        <v>1.7450000000000001</v>
      </c>
      <c r="R54" s="46">
        <v>1.601</v>
      </c>
      <c r="S54" s="46">
        <v>1.47</v>
      </c>
      <c r="T54" s="46">
        <v>1.351</v>
      </c>
      <c r="U54" s="46">
        <v>1.2410000000000001</v>
      </c>
      <c r="V54" s="46">
        <v>1.141</v>
      </c>
      <c r="W54" s="46">
        <v>1.0489999999999999</v>
      </c>
      <c r="X54" s="46">
        <v>0.96399999999999997</v>
      </c>
      <c r="Y54" s="46">
        <v>0.88700000000000001</v>
      </c>
      <c r="Z54" s="46">
        <v>0.81599999999999995</v>
      </c>
      <c r="AA54" s="46">
        <v>0.751</v>
      </c>
      <c r="AB54" s="46">
        <v>0.69099999999999995</v>
      </c>
      <c r="AC54" s="46">
        <v>0.63600000000000001</v>
      </c>
      <c r="AD54" s="46">
        <v>0.58599999999999997</v>
      </c>
      <c r="AE54" s="46">
        <v>0.54</v>
      </c>
    </row>
    <row r="55" spans="1:31" x14ac:dyDescent="0.2">
      <c r="A55" s="44">
        <v>48</v>
      </c>
      <c r="B55" s="46">
        <v>7.6970000000000001</v>
      </c>
      <c r="C55" s="46">
        <v>6.9279999999999999</v>
      </c>
      <c r="D55" s="46">
        <v>6.2430000000000003</v>
      </c>
      <c r="E55" s="46">
        <v>5.6340000000000003</v>
      </c>
      <c r="F55" s="46">
        <v>5.0910000000000002</v>
      </c>
      <c r="G55" s="46">
        <v>4.6070000000000002</v>
      </c>
      <c r="H55" s="46">
        <v>4.1740000000000004</v>
      </c>
      <c r="I55" s="46">
        <v>3.7879999999999998</v>
      </c>
      <c r="J55" s="46">
        <v>3.4420000000000002</v>
      </c>
      <c r="K55" s="46">
        <v>3.1320000000000001</v>
      </c>
      <c r="L55" s="46">
        <v>2.8540000000000001</v>
      </c>
      <c r="M55" s="46">
        <v>2.6040000000000001</v>
      </c>
      <c r="N55" s="46">
        <v>2.3780000000000001</v>
      </c>
      <c r="O55" s="46">
        <v>2.1739999999999999</v>
      </c>
      <c r="P55" s="46">
        <v>1.9890000000000001</v>
      </c>
      <c r="Q55" s="46">
        <v>1.8220000000000001</v>
      </c>
      <c r="R55" s="46">
        <v>1.67</v>
      </c>
      <c r="S55" s="46">
        <v>1.5309999999999999</v>
      </c>
      <c r="T55" s="46">
        <v>1.4039999999999999</v>
      </c>
      <c r="U55" s="46">
        <v>1.2889999999999999</v>
      </c>
      <c r="V55" s="46">
        <v>1.1830000000000001</v>
      </c>
      <c r="W55" s="46">
        <v>1.0860000000000001</v>
      </c>
      <c r="X55" s="46">
        <v>0.997</v>
      </c>
      <c r="Y55" s="46">
        <v>0.91600000000000004</v>
      </c>
      <c r="Z55" s="46">
        <v>0.84199999999999997</v>
      </c>
      <c r="AA55" s="46">
        <v>0.77400000000000002</v>
      </c>
      <c r="AB55" s="46">
        <v>0.71199999999999997</v>
      </c>
      <c r="AC55" s="46">
        <v>0.65500000000000003</v>
      </c>
      <c r="AD55" s="46">
        <v>0.60199999999999998</v>
      </c>
      <c r="AE55" s="46">
        <v>0.55500000000000005</v>
      </c>
    </row>
    <row r="56" spans="1:31" x14ac:dyDescent="0.2">
      <c r="A56" s="44">
        <v>49</v>
      </c>
      <c r="B56" s="46">
        <v>8.3089999999999993</v>
      </c>
      <c r="C56" s="46">
        <v>7.4640000000000004</v>
      </c>
      <c r="D56" s="46">
        <v>6.7119999999999997</v>
      </c>
      <c r="E56" s="46">
        <v>6.0439999999999996</v>
      </c>
      <c r="F56" s="46">
        <v>5.4489999999999998</v>
      </c>
      <c r="G56" s="46">
        <v>4.92</v>
      </c>
      <c r="H56" s="46">
        <v>4.4480000000000004</v>
      </c>
      <c r="I56" s="46">
        <v>4.0270000000000001</v>
      </c>
      <c r="J56" s="46">
        <v>3.6520000000000001</v>
      </c>
      <c r="K56" s="46">
        <v>3.3159999999999998</v>
      </c>
      <c r="L56" s="46">
        <v>3.0150000000000001</v>
      </c>
      <c r="M56" s="46">
        <v>2.7450000000000001</v>
      </c>
      <c r="N56" s="46">
        <v>2.5019999999999998</v>
      </c>
      <c r="O56" s="46">
        <v>2.2829999999999999</v>
      </c>
      <c r="P56" s="46">
        <v>2.085</v>
      </c>
      <c r="Q56" s="46">
        <v>1.9059999999999999</v>
      </c>
      <c r="R56" s="46">
        <v>1.744</v>
      </c>
      <c r="S56" s="46">
        <v>1.597</v>
      </c>
      <c r="T56" s="46">
        <v>1.4630000000000001</v>
      </c>
      <c r="U56" s="46">
        <v>1.34</v>
      </c>
      <c r="V56" s="46">
        <v>1.2290000000000001</v>
      </c>
      <c r="W56" s="46">
        <v>1.1259999999999999</v>
      </c>
      <c r="X56" s="46">
        <v>1.0329999999999999</v>
      </c>
      <c r="Y56" s="46">
        <v>0.94799999999999995</v>
      </c>
      <c r="Z56" s="46">
        <v>0.87</v>
      </c>
      <c r="AA56" s="46">
        <v>0.79900000000000004</v>
      </c>
      <c r="AB56" s="46">
        <v>0.73399999999999999</v>
      </c>
      <c r="AC56" s="46">
        <v>0.67500000000000004</v>
      </c>
      <c r="AD56" s="46">
        <v>0.62</v>
      </c>
      <c r="AE56" s="46">
        <v>0.57099999999999995</v>
      </c>
    </row>
    <row r="57" spans="1:31" x14ac:dyDescent="0.2">
      <c r="A57" s="44">
        <v>50</v>
      </c>
      <c r="B57" s="46">
        <v>8.99</v>
      </c>
      <c r="C57" s="46">
        <v>8.06</v>
      </c>
      <c r="D57" s="46">
        <v>7.234</v>
      </c>
      <c r="E57" s="46">
        <v>6.5</v>
      </c>
      <c r="F57" s="46">
        <v>5.8479999999999999</v>
      </c>
      <c r="G57" s="46">
        <v>5.2679999999999998</v>
      </c>
      <c r="H57" s="46">
        <v>4.7519999999999998</v>
      </c>
      <c r="I57" s="46">
        <v>4.2930000000000001</v>
      </c>
      <c r="J57" s="46">
        <v>3.8839999999999999</v>
      </c>
      <c r="K57" s="46">
        <v>3.5190000000000001</v>
      </c>
      <c r="L57" s="46">
        <v>3.1920000000000002</v>
      </c>
      <c r="M57" s="46">
        <v>2.9</v>
      </c>
      <c r="N57" s="46">
        <v>2.6379999999999999</v>
      </c>
      <c r="O57" s="46">
        <v>2.4020000000000001</v>
      </c>
      <c r="P57" s="46">
        <v>2.19</v>
      </c>
      <c r="Q57" s="46">
        <v>1.9990000000000001</v>
      </c>
      <c r="R57" s="46">
        <v>1.8260000000000001</v>
      </c>
      <c r="S57" s="46">
        <v>1.669</v>
      </c>
      <c r="T57" s="46">
        <v>1.526</v>
      </c>
      <c r="U57" s="46">
        <v>1.3959999999999999</v>
      </c>
      <c r="V57" s="46">
        <v>1.278</v>
      </c>
      <c r="W57" s="46">
        <v>1.17</v>
      </c>
      <c r="X57" s="46">
        <v>1.0720000000000001</v>
      </c>
      <c r="Y57" s="46">
        <v>0.98299999999999998</v>
      </c>
      <c r="Z57" s="46">
        <v>0.90100000000000002</v>
      </c>
      <c r="AA57" s="46">
        <v>0.82599999999999996</v>
      </c>
      <c r="AB57" s="46">
        <v>0.75800000000000001</v>
      </c>
      <c r="AC57" s="46">
        <v>0.69599999999999995</v>
      </c>
      <c r="AD57" s="46">
        <v>0.64</v>
      </c>
      <c r="AE57" s="46">
        <v>0.58799999999999997</v>
      </c>
    </row>
    <row r="58" spans="1:31" x14ac:dyDescent="0.2">
      <c r="A58" s="44">
        <v>51</v>
      </c>
      <c r="B58" s="46">
        <v>9.75</v>
      </c>
      <c r="C58" s="46">
        <v>8.7260000000000009</v>
      </c>
      <c r="D58" s="46">
        <v>7.8159999999999998</v>
      </c>
      <c r="E58" s="46">
        <v>7.0090000000000003</v>
      </c>
      <c r="F58" s="46">
        <v>6.2919999999999998</v>
      </c>
      <c r="G58" s="46">
        <v>5.6550000000000002</v>
      </c>
      <c r="H58" s="46">
        <v>5.09</v>
      </c>
      <c r="I58" s="46">
        <v>4.5880000000000001</v>
      </c>
      <c r="J58" s="46">
        <v>4.141</v>
      </c>
      <c r="K58" s="46">
        <v>3.7440000000000002</v>
      </c>
      <c r="L58" s="46">
        <v>3.3889999999999998</v>
      </c>
      <c r="M58" s="46">
        <v>3.0720000000000001</v>
      </c>
      <c r="N58" s="46">
        <v>2.7879999999999998</v>
      </c>
      <c r="O58" s="46">
        <v>2.5339999999999998</v>
      </c>
      <c r="P58" s="46">
        <v>2.306</v>
      </c>
      <c r="Q58" s="46">
        <v>2.1</v>
      </c>
      <c r="R58" s="46">
        <v>1.915</v>
      </c>
      <c r="S58" s="46">
        <v>1.7470000000000001</v>
      </c>
      <c r="T58" s="46">
        <v>1.595</v>
      </c>
      <c r="U58" s="46">
        <v>1.4570000000000001</v>
      </c>
      <c r="V58" s="46">
        <v>1.3320000000000001</v>
      </c>
      <c r="W58" s="46">
        <v>1.2170000000000001</v>
      </c>
      <c r="X58" s="46">
        <v>1.1140000000000001</v>
      </c>
      <c r="Y58" s="46">
        <v>1.02</v>
      </c>
      <c r="Z58" s="46">
        <v>0.93400000000000005</v>
      </c>
      <c r="AA58" s="46">
        <v>0.85599999999999998</v>
      </c>
      <c r="AB58" s="46">
        <v>0.78400000000000003</v>
      </c>
      <c r="AC58" s="46">
        <v>0.71899999999999997</v>
      </c>
      <c r="AD58" s="46">
        <v>0.66</v>
      </c>
      <c r="AE58" s="46">
        <v>0.60599999999999998</v>
      </c>
    </row>
    <row r="59" spans="1:31" x14ac:dyDescent="0.2">
      <c r="A59" s="44">
        <v>52</v>
      </c>
      <c r="B59" s="46">
        <v>10.597</v>
      </c>
      <c r="C59" s="46">
        <v>9.468</v>
      </c>
      <c r="D59" s="46">
        <v>8.4649999999999999</v>
      </c>
      <c r="E59" s="46">
        <v>7.5759999999999996</v>
      </c>
      <c r="F59" s="46">
        <v>6.7869999999999999</v>
      </c>
      <c r="G59" s="46">
        <v>6.0880000000000001</v>
      </c>
      <c r="H59" s="46">
        <v>5.4669999999999996</v>
      </c>
      <c r="I59" s="46">
        <v>4.9169999999999998</v>
      </c>
      <c r="J59" s="46">
        <v>4.4279999999999999</v>
      </c>
      <c r="K59" s="46">
        <v>3.9929999999999999</v>
      </c>
      <c r="L59" s="46">
        <v>3.6070000000000002</v>
      </c>
      <c r="M59" s="46">
        <v>3.262</v>
      </c>
      <c r="N59" s="46">
        <v>2.9550000000000001</v>
      </c>
      <c r="O59" s="46">
        <v>2.68</v>
      </c>
      <c r="P59" s="46">
        <v>2.4329999999999998</v>
      </c>
      <c r="Q59" s="46">
        <v>2.2120000000000002</v>
      </c>
      <c r="R59" s="46">
        <v>2.0129999999999999</v>
      </c>
      <c r="S59" s="46">
        <v>1.833</v>
      </c>
      <c r="T59" s="46">
        <v>1.67</v>
      </c>
      <c r="U59" s="46">
        <v>1.5229999999999999</v>
      </c>
      <c r="V59" s="46">
        <v>1.39</v>
      </c>
      <c r="W59" s="46">
        <v>1.2689999999999999</v>
      </c>
      <c r="X59" s="46">
        <v>1.159</v>
      </c>
      <c r="Y59" s="46">
        <v>1.06</v>
      </c>
      <c r="Z59" s="46">
        <v>0.96899999999999997</v>
      </c>
      <c r="AA59" s="46">
        <v>0.88700000000000001</v>
      </c>
      <c r="AB59" s="46">
        <v>0.81200000000000006</v>
      </c>
      <c r="AC59" s="46">
        <v>0.74399999999999999</v>
      </c>
      <c r="AD59" s="46">
        <v>0.68200000000000005</v>
      </c>
      <c r="AE59" s="46">
        <v>0.626</v>
      </c>
    </row>
    <row r="60" spans="1:31" x14ac:dyDescent="0.2">
      <c r="A60" s="44">
        <v>53</v>
      </c>
      <c r="B60" s="46">
        <v>11.542999999999999</v>
      </c>
      <c r="C60" s="46">
        <v>10.297000000000001</v>
      </c>
      <c r="D60" s="46">
        <v>9.1910000000000007</v>
      </c>
      <c r="E60" s="46">
        <v>8.2100000000000009</v>
      </c>
      <c r="F60" s="46">
        <v>7.3410000000000002</v>
      </c>
      <c r="G60" s="46">
        <v>6.5709999999999997</v>
      </c>
      <c r="H60" s="46">
        <v>5.8879999999999999</v>
      </c>
      <c r="I60" s="46">
        <v>5.2830000000000004</v>
      </c>
      <c r="J60" s="46">
        <v>4.7469999999999999</v>
      </c>
      <c r="K60" s="46">
        <v>4.2720000000000002</v>
      </c>
      <c r="L60" s="46">
        <v>3.8490000000000002</v>
      </c>
      <c r="M60" s="46">
        <v>3.4740000000000002</v>
      </c>
      <c r="N60" s="46">
        <v>3.1389999999999998</v>
      </c>
      <c r="O60" s="46">
        <v>2.8410000000000002</v>
      </c>
      <c r="P60" s="46">
        <v>2.5739999999999998</v>
      </c>
      <c r="Q60" s="46">
        <v>2.335</v>
      </c>
      <c r="R60" s="46">
        <v>2.12</v>
      </c>
      <c r="S60" s="46">
        <v>1.927</v>
      </c>
      <c r="T60" s="46">
        <v>1.7529999999999999</v>
      </c>
      <c r="U60" s="46">
        <v>1.5960000000000001</v>
      </c>
      <c r="V60" s="46">
        <v>1.454</v>
      </c>
      <c r="W60" s="46">
        <v>1.325</v>
      </c>
      <c r="X60" s="46">
        <v>1.2090000000000001</v>
      </c>
      <c r="Y60" s="46">
        <v>1.103</v>
      </c>
      <c r="Z60" s="46">
        <v>1.008</v>
      </c>
      <c r="AA60" s="46">
        <v>0.92100000000000004</v>
      </c>
      <c r="AB60" s="46">
        <v>0.84199999999999997</v>
      </c>
      <c r="AC60" s="46">
        <v>0.77100000000000002</v>
      </c>
      <c r="AD60" s="46">
        <v>0.70599999999999996</v>
      </c>
      <c r="AE60" s="46">
        <v>0.64700000000000002</v>
      </c>
    </row>
    <row r="61" spans="1:31" x14ac:dyDescent="0.2">
      <c r="A61" s="44">
        <v>54</v>
      </c>
      <c r="B61" s="46">
        <v>12.599</v>
      </c>
      <c r="C61" s="46">
        <v>11.224</v>
      </c>
      <c r="D61" s="46">
        <v>10.002000000000001</v>
      </c>
      <c r="E61" s="46">
        <v>8.9190000000000005</v>
      </c>
      <c r="F61" s="46">
        <v>7.96</v>
      </c>
      <c r="G61" s="46">
        <v>7.11</v>
      </c>
      <c r="H61" s="46">
        <v>6.3579999999999997</v>
      </c>
      <c r="I61" s="46">
        <v>5.6929999999999996</v>
      </c>
      <c r="J61" s="46">
        <v>5.1029999999999998</v>
      </c>
      <c r="K61" s="46">
        <v>4.5819999999999999</v>
      </c>
      <c r="L61" s="46">
        <v>4.1189999999999998</v>
      </c>
      <c r="M61" s="46">
        <v>3.7090000000000001</v>
      </c>
      <c r="N61" s="46">
        <v>3.3439999999999999</v>
      </c>
      <c r="O61" s="46">
        <v>3.0190000000000001</v>
      </c>
      <c r="P61" s="46">
        <v>2.7290000000000001</v>
      </c>
      <c r="Q61" s="46">
        <v>2.4710000000000001</v>
      </c>
      <c r="R61" s="46">
        <v>2.2389999999999999</v>
      </c>
      <c r="S61" s="46">
        <v>2.0310000000000001</v>
      </c>
      <c r="T61" s="46">
        <v>1.8440000000000001</v>
      </c>
      <c r="U61" s="46">
        <v>1.6759999999999999</v>
      </c>
      <c r="V61" s="46">
        <v>1.524</v>
      </c>
      <c r="W61" s="46">
        <v>1.3859999999999999</v>
      </c>
      <c r="X61" s="46">
        <v>1.2629999999999999</v>
      </c>
      <c r="Y61" s="46">
        <v>1.151</v>
      </c>
      <c r="Z61" s="46">
        <v>1.05</v>
      </c>
      <c r="AA61" s="46">
        <v>0.95799999999999996</v>
      </c>
      <c r="AB61" s="46">
        <v>0.875</v>
      </c>
      <c r="AC61" s="46">
        <v>0.8</v>
      </c>
      <c r="AD61" s="46">
        <v>0.73199999999999998</v>
      </c>
      <c r="AE61" s="46">
        <v>0.67</v>
      </c>
    </row>
    <row r="62" spans="1:31" x14ac:dyDescent="0.2">
      <c r="A62" s="44">
        <v>55</v>
      </c>
      <c r="B62" s="46">
        <v>13.778</v>
      </c>
      <c r="C62" s="46">
        <v>12.259</v>
      </c>
      <c r="D62" s="46">
        <v>10.91</v>
      </c>
      <c r="E62" s="46">
        <v>9.7129999999999992</v>
      </c>
      <c r="F62" s="46">
        <v>8.6530000000000005</v>
      </c>
      <c r="G62" s="46">
        <v>7.7149999999999999</v>
      </c>
      <c r="H62" s="46">
        <v>6.8849999999999998</v>
      </c>
      <c r="I62" s="46">
        <v>6.1509999999999998</v>
      </c>
      <c r="J62" s="46">
        <v>5.5019999999999998</v>
      </c>
      <c r="K62" s="46">
        <v>4.9279999999999999</v>
      </c>
      <c r="L62" s="46">
        <v>4.4210000000000003</v>
      </c>
      <c r="M62" s="46">
        <v>3.9710000000000001</v>
      </c>
      <c r="N62" s="46">
        <v>3.5720000000000001</v>
      </c>
      <c r="O62" s="46">
        <v>3.218</v>
      </c>
      <c r="P62" s="46">
        <v>2.9020000000000001</v>
      </c>
      <c r="Q62" s="46">
        <v>2.6219999999999999</v>
      </c>
      <c r="R62" s="46">
        <v>2.371</v>
      </c>
      <c r="S62" s="46">
        <v>2.1459999999999999</v>
      </c>
      <c r="T62" s="46">
        <v>1.944</v>
      </c>
      <c r="U62" s="46">
        <v>1.764</v>
      </c>
      <c r="V62" s="46">
        <v>1.601</v>
      </c>
      <c r="W62" s="46">
        <v>1.454</v>
      </c>
      <c r="X62" s="46">
        <v>1.3220000000000001</v>
      </c>
      <c r="Y62" s="46">
        <v>1.2030000000000001</v>
      </c>
      <c r="Z62" s="46">
        <v>1.095</v>
      </c>
      <c r="AA62" s="46">
        <v>0.998</v>
      </c>
      <c r="AB62" s="46">
        <v>0.91100000000000003</v>
      </c>
      <c r="AC62" s="46">
        <v>0.83099999999999996</v>
      </c>
      <c r="AD62" s="46">
        <v>0.76</v>
      </c>
      <c r="AE62" s="46">
        <v>0.69499999999999995</v>
      </c>
    </row>
    <row r="63" spans="1:31" x14ac:dyDescent="0.2">
      <c r="A63" s="44">
        <v>56</v>
      </c>
      <c r="B63" s="46">
        <v>15.097</v>
      </c>
      <c r="C63" s="46">
        <v>13.417999999999999</v>
      </c>
      <c r="D63" s="46">
        <v>11.926</v>
      </c>
      <c r="E63" s="46">
        <v>10.602</v>
      </c>
      <c r="F63" s="46">
        <v>9.43</v>
      </c>
      <c r="G63" s="46">
        <v>8.3919999999999995</v>
      </c>
      <c r="H63" s="46">
        <v>7.4749999999999996</v>
      </c>
      <c r="I63" s="46">
        <v>6.6639999999999997</v>
      </c>
      <c r="J63" s="46">
        <v>5.9480000000000004</v>
      </c>
      <c r="K63" s="46">
        <v>5.3159999999999998</v>
      </c>
      <c r="L63" s="46">
        <v>4.758</v>
      </c>
      <c r="M63" s="46">
        <v>4.2640000000000002</v>
      </c>
      <c r="N63" s="46">
        <v>3.8260000000000001</v>
      </c>
      <c r="O63" s="46">
        <v>3.4390000000000001</v>
      </c>
      <c r="P63" s="46">
        <v>3.0950000000000002</v>
      </c>
      <c r="Q63" s="46">
        <v>2.7890000000000001</v>
      </c>
      <c r="R63" s="46">
        <v>2.5169999999999999</v>
      </c>
      <c r="S63" s="46">
        <v>2.2730000000000001</v>
      </c>
      <c r="T63" s="46">
        <v>2.0550000000000002</v>
      </c>
      <c r="U63" s="46">
        <v>1.86</v>
      </c>
      <c r="V63" s="46">
        <v>1.6850000000000001</v>
      </c>
      <c r="W63" s="46">
        <v>1.5269999999999999</v>
      </c>
      <c r="X63" s="46">
        <v>1.3859999999999999</v>
      </c>
      <c r="Y63" s="46">
        <v>1.26</v>
      </c>
      <c r="Z63" s="46">
        <v>1.145</v>
      </c>
      <c r="AA63" s="46">
        <v>1.042</v>
      </c>
      <c r="AB63" s="46">
        <v>0.94899999999999995</v>
      </c>
      <c r="AC63" s="46">
        <v>0.86599999999999999</v>
      </c>
      <c r="AD63" s="46">
        <v>0.79</v>
      </c>
      <c r="AE63" s="46">
        <v>0.72199999999999998</v>
      </c>
    </row>
    <row r="64" spans="1:31" x14ac:dyDescent="0.2">
      <c r="A64" s="44">
        <v>57</v>
      </c>
      <c r="B64" s="46">
        <v>16.571000000000002</v>
      </c>
      <c r="C64" s="46">
        <v>14.715</v>
      </c>
      <c r="D64" s="46">
        <v>13.064</v>
      </c>
      <c r="E64" s="46">
        <v>11.599</v>
      </c>
      <c r="F64" s="46">
        <v>10.3</v>
      </c>
      <c r="G64" s="46">
        <v>9.1519999999999992</v>
      </c>
      <c r="H64" s="46">
        <v>8.1359999999999992</v>
      </c>
      <c r="I64" s="46">
        <v>7.24</v>
      </c>
      <c r="J64" s="46">
        <v>6.4489999999999998</v>
      </c>
      <c r="K64" s="46">
        <v>5.7510000000000003</v>
      </c>
      <c r="L64" s="46">
        <v>5.1349999999999998</v>
      </c>
      <c r="M64" s="46">
        <v>4.5919999999999996</v>
      </c>
      <c r="N64" s="46">
        <v>4.1109999999999998</v>
      </c>
      <c r="O64" s="46">
        <v>3.6859999999999999</v>
      </c>
      <c r="P64" s="46">
        <v>3.3090000000000002</v>
      </c>
      <c r="Q64" s="46">
        <v>2.976</v>
      </c>
      <c r="R64" s="46">
        <v>2.6789999999999998</v>
      </c>
      <c r="S64" s="46">
        <v>2.4140000000000001</v>
      </c>
      <c r="T64" s="46">
        <v>2.1779999999999999</v>
      </c>
      <c r="U64" s="46">
        <v>1.9670000000000001</v>
      </c>
      <c r="V64" s="46">
        <v>1.778</v>
      </c>
      <c r="W64" s="46">
        <v>1.609</v>
      </c>
      <c r="X64" s="46">
        <v>1.458</v>
      </c>
      <c r="Y64" s="46">
        <v>1.3220000000000001</v>
      </c>
      <c r="Z64" s="46">
        <v>1.2</v>
      </c>
      <c r="AA64" s="46">
        <v>1.0900000000000001</v>
      </c>
      <c r="AB64" s="46">
        <v>0.99199999999999999</v>
      </c>
      <c r="AC64" s="46">
        <v>0.90300000000000002</v>
      </c>
      <c r="AD64" s="46">
        <v>0.82299999999999995</v>
      </c>
      <c r="AE64" s="46">
        <v>0.751</v>
      </c>
    </row>
    <row r="65" spans="1:31" x14ac:dyDescent="0.2">
      <c r="A65" s="44">
        <v>58</v>
      </c>
      <c r="B65" s="46">
        <v>18.221</v>
      </c>
      <c r="C65" s="46">
        <v>16.167000000000002</v>
      </c>
      <c r="D65" s="46">
        <v>14.339</v>
      </c>
      <c r="E65" s="46">
        <v>12.717000000000001</v>
      </c>
      <c r="F65" s="46">
        <v>11.278</v>
      </c>
      <c r="G65" s="46">
        <v>10.005000000000001</v>
      </c>
      <c r="H65" s="46">
        <v>8.8800000000000008</v>
      </c>
      <c r="I65" s="46">
        <v>7.8869999999999996</v>
      </c>
      <c r="J65" s="46">
        <v>7.0110000000000001</v>
      </c>
      <c r="K65" s="46">
        <v>6.2389999999999999</v>
      </c>
      <c r="L65" s="46">
        <v>5.5590000000000002</v>
      </c>
      <c r="M65" s="46">
        <v>4.9589999999999996</v>
      </c>
      <c r="N65" s="46">
        <v>4.43</v>
      </c>
      <c r="O65" s="46">
        <v>3.9620000000000002</v>
      </c>
      <c r="P65" s="46">
        <v>3.5489999999999999</v>
      </c>
      <c r="Q65" s="46">
        <v>3.1840000000000002</v>
      </c>
      <c r="R65" s="46">
        <v>2.859</v>
      </c>
      <c r="S65" s="46">
        <v>2.5710000000000002</v>
      </c>
      <c r="T65" s="46">
        <v>2.3140000000000001</v>
      </c>
      <c r="U65" s="46">
        <v>2.0859999999999999</v>
      </c>
      <c r="V65" s="46">
        <v>1.8819999999999999</v>
      </c>
      <c r="W65" s="46">
        <v>1.6990000000000001</v>
      </c>
      <c r="X65" s="46">
        <v>1.536</v>
      </c>
      <c r="Y65" s="46">
        <v>1.39</v>
      </c>
      <c r="Z65" s="46">
        <v>1.26</v>
      </c>
      <c r="AA65" s="46">
        <v>1.143</v>
      </c>
      <c r="AB65" s="46">
        <v>1.038</v>
      </c>
      <c r="AC65" s="46">
        <v>0.94299999999999995</v>
      </c>
      <c r="AD65" s="46">
        <v>0.85899999999999999</v>
      </c>
      <c r="AE65" s="46">
        <v>0.78300000000000003</v>
      </c>
    </row>
    <row r="66" spans="1:31" x14ac:dyDescent="0.2">
      <c r="A66" s="44">
        <v>59</v>
      </c>
      <c r="B66" s="46">
        <v>20.065999999999999</v>
      </c>
      <c r="C66" s="46">
        <v>17.794</v>
      </c>
      <c r="D66" s="46">
        <v>15.77</v>
      </c>
      <c r="E66" s="46">
        <v>13.971</v>
      </c>
      <c r="F66" s="46">
        <v>12.375999999999999</v>
      </c>
      <c r="G66" s="46">
        <v>10.962999999999999</v>
      </c>
      <c r="H66" s="46">
        <v>9.7149999999999999</v>
      </c>
      <c r="I66" s="46">
        <v>8.6140000000000008</v>
      </c>
      <c r="J66" s="46">
        <v>7.6429999999999998</v>
      </c>
      <c r="K66" s="46">
        <v>6.7880000000000003</v>
      </c>
      <c r="L66" s="46">
        <v>6.0350000000000001</v>
      </c>
      <c r="M66" s="46">
        <v>5.3719999999999999</v>
      </c>
      <c r="N66" s="46">
        <v>4.7880000000000003</v>
      </c>
      <c r="O66" s="46">
        <v>4.2720000000000002</v>
      </c>
      <c r="P66" s="46">
        <v>3.8180000000000001</v>
      </c>
      <c r="Q66" s="46">
        <v>3.4169999999999998</v>
      </c>
      <c r="R66" s="46">
        <v>3.0609999999999999</v>
      </c>
      <c r="S66" s="46">
        <v>2.746</v>
      </c>
      <c r="T66" s="46">
        <v>2.4660000000000002</v>
      </c>
      <c r="U66" s="46">
        <v>2.218</v>
      </c>
      <c r="V66" s="46">
        <v>1.996</v>
      </c>
      <c r="W66" s="46">
        <v>1.798</v>
      </c>
      <c r="X66" s="46">
        <v>1.623</v>
      </c>
      <c r="Y66" s="46">
        <v>1.466</v>
      </c>
      <c r="Z66" s="46">
        <v>1.3260000000000001</v>
      </c>
      <c r="AA66" s="46">
        <v>1.2</v>
      </c>
      <c r="AB66" s="46">
        <v>1.0880000000000001</v>
      </c>
      <c r="AC66" s="46">
        <v>0.98799999999999999</v>
      </c>
      <c r="AD66" s="46">
        <v>0.89800000000000002</v>
      </c>
      <c r="AE66" s="46">
        <v>0.81699999999999995</v>
      </c>
    </row>
    <row r="67" spans="1:31" x14ac:dyDescent="0.2">
      <c r="A67" s="44">
        <v>60</v>
      </c>
      <c r="B67" s="46">
        <v>22.132999999999999</v>
      </c>
      <c r="C67" s="46">
        <v>19.617999999999999</v>
      </c>
      <c r="D67" s="46">
        <v>17.375</v>
      </c>
      <c r="E67" s="46">
        <v>15.38</v>
      </c>
      <c r="F67" s="46">
        <v>13.609</v>
      </c>
      <c r="G67" s="46">
        <v>12.042</v>
      </c>
      <c r="H67" s="46">
        <v>10.656000000000001</v>
      </c>
      <c r="I67" s="46">
        <v>9.4329999999999998</v>
      </c>
      <c r="J67" s="46">
        <v>8.3550000000000004</v>
      </c>
      <c r="K67" s="46">
        <v>7.4059999999999997</v>
      </c>
      <c r="L67" s="46">
        <v>6.5709999999999997</v>
      </c>
      <c r="M67" s="46">
        <v>5.8369999999999997</v>
      </c>
      <c r="N67" s="46">
        <v>5.19</v>
      </c>
      <c r="O67" s="46">
        <v>4.6210000000000004</v>
      </c>
      <c r="P67" s="46">
        <v>4.12</v>
      </c>
      <c r="Q67" s="46">
        <v>3.6779999999999999</v>
      </c>
      <c r="R67" s="46">
        <v>3.2869999999999999</v>
      </c>
      <c r="S67" s="46">
        <v>2.9420000000000002</v>
      </c>
      <c r="T67" s="46">
        <v>2.6360000000000001</v>
      </c>
      <c r="U67" s="46">
        <v>2.3639999999999999</v>
      </c>
      <c r="V67" s="46">
        <v>2.1230000000000002</v>
      </c>
      <c r="W67" s="46">
        <v>1.9079999999999999</v>
      </c>
      <c r="X67" s="46">
        <v>1.718</v>
      </c>
      <c r="Y67" s="46">
        <v>1.5489999999999999</v>
      </c>
      <c r="Z67" s="46">
        <v>1.399</v>
      </c>
      <c r="AA67" s="46">
        <v>1.264</v>
      </c>
      <c r="AB67" s="46">
        <v>1.1439999999999999</v>
      </c>
      <c r="AC67" s="46">
        <v>1.036</v>
      </c>
      <c r="AD67" s="46">
        <v>0.94</v>
      </c>
      <c r="AE67" s="46">
        <v>0.85499999999999998</v>
      </c>
    </row>
    <row r="68" spans="1:31" x14ac:dyDescent="0.2">
      <c r="A68" s="44">
        <v>61</v>
      </c>
      <c r="B68" s="46">
        <v>24.449000000000002</v>
      </c>
      <c r="C68" s="46">
        <v>21.664000000000001</v>
      </c>
      <c r="D68" s="46">
        <v>19.177</v>
      </c>
      <c r="E68" s="46">
        <v>16.963000000000001</v>
      </c>
      <c r="F68" s="46">
        <v>14.997</v>
      </c>
      <c r="G68" s="46">
        <v>13.255000000000001</v>
      </c>
      <c r="H68" s="46">
        <v>11.715</v>
      </c>
      <c r="I68" s="46">
        <v>10.355</v>
      </c>
      <c r="J68" s="46">
        <v>9.157</v>
      </c>
      <c r="K68" s="46">
        <v>8.1029999999999998</v>
      </c>
      <c r="L68" s="46">
        <v>7.1749999999999998</v>
      </c>
      <c r="M68" s="46">
        <v>6.36</v>
      </c>
      <c r="N68" s="46">
        <v>5.6429999999999998</v>
      </c>
      <c r="O68" s="46">
        <v>5.0129999999999999</v>
      </c>
      <c r="P68" s="46">
        <v>4.4589999999999996</v>
      </c>
      <c r="Q68" s="46">
        <v>3.9710000000000001</v>
      </c>
      <c r="R68" s="46">
        <v>3.5409999999999999</v>
      </c>
      <c r="S68" s="46">
        <v>3.161</v>
      </c>
      <c r="T68" s="46">
        <v>2.8250000000000002</v>
      </c>
      <c r="U68" s="46">
        <v>2.5289999999999999</v>
      </c>
      <c r="V68" s="46">
        <v>2.2650000000000001</v>
      </c>
      <c r="W68" s="46">
        <v>2.0310000000000001</v>
      </c>
      <c r="X68" s="46">
        <v>1.825</v>
      </c>
      <c r="Y68" s="46">
        <v>1.6419999999999999</v>
      </c>
      <c r="Z68" s="46">
        <v>1.4790000000000001</v>
      </c>
      <c r="AA68" s="46">
        <v>1.3340000000000001</v>
      </c>
      <c r="AB68" s="46">
        <v>1.2050000000000001</v>
      </c>
      <c r="AC68" s="46">
        <v>1.0900000000000001</v>
      </c>
      <c r="AD68" s="46">
        <v>0.98699999999999999</v>
      </c>
      <c r="AE68" s="46">
        <v>0.89600000000000002</v>
      </c>
    </row>
    <row r="69" spans="1:31" x14ac:dyDescent="0.2">
      <c r="A69" s="44">
        <v>62</v>
      </c>
      <c r="B69" s="46">
        <v>27.045999999999999</v>
      </c>
      <c r="C69" s="46">
        <v>23.96</v>
      </c>
      <c r="D69" s="46">
        <v>21.201000000000001</v>
      </c>
      <c r="E69" s="46">
        <v>18.744</v>
      </c>
      <c r="F69" s="46">
        <v>16.559000000000001</v>
      </c>
      <c r="G69" s="46">
        <v>14.622</v>
      </c>
      <c r="H69" s="46">
        <v>12.907999999999999</v>
      </c>
      <c r="I69" s="46">
        <v>11.395</v>
      </c>
      <c r="J69" s="46">
        <v>10.061999999999999</v>
      </c>
      <c r="K69" s="46">
        <v>8.8889999999999993</v>
      </c>
      <c r="L69" s="46">
        <v>7.8570000000000002</v>
      </c>
      <c r="M69" s="46">
        <v>6.9509999999999996</v>
      </c>
      <c r="N69" s="46">
        <v>6.1550000000000002</v>
      </c>
      <c r="O69" s="46">
        <v>5.4550000000000001</v>
      </c>
      <c r="P69" s="46">
        <v>4.8410000000000002</v>
      </c>
      <c r="Q69" s="46">
        <v>4.3010000000000002</v>
      </c>
      <c r="R69" s="46">
        <v>3.8260000000000001</v>
      </c>
      <c r="S69" s="46">
        <v>3.407</v>
      </c>
      <c r="T69" s="46">
        <v>3.0379999999999998</v>
      </c>
      <c r="U69" s="46">
        <v>2.7120000000000002</v>
      </c>
      <c r="V69" s="46">
        <v>2.4239999999999999</v>
      </c>
      <c r="W69" s="46">
        <v>2.1680000000000001</v>
      </c>
      <c r="X69" s="46">
        <v>1.944</v>
      </c>
      <c r="Y69" s="46">
        <v>1.7450000000000001</v>
      </c>
      <c r="Z69" s="46">
        <v>1.5680000000000001</v>
      </c>
      <c r="AA69" s="46">
        <v>1.4119999999999999</v>
      </c>
      <c r="AB69" s="46">
        <v>1.2729999999999999</v>
      </c>
      <c r="AC69" s="46">
        <v>1.149</v>
      </c>
      <c r="AD69" s="46">
        <v>1.0389999999999999</v>
      </c>
      <c r="AE69" s="46">
        <v>0.94099999999999995</v>
      </c>
    </row>
    <row r="70" spans="1:31" x14ac:dyDescent="0.2">
      <c r="A70" s="44">
        <v>63</v>
      </c>
      <c r="B70" s="46">
        <v>29.957999999999998</v>
      </c>
      <c r="C70" s="46">
        <v>26.539000000000001</v>
      </c>
      <c r="D70" s="46">
        <v>23.477</v>
      </c>
      <c r="E70" s="46">
        <v>20.748000000000001</v>
      </c>
      <c r="F70" s="46">
        <v>18.318000000000001</v>
      </c>
      <c r="G70" s="46">
        <v>16.163</v>
      </c>
      <c r="H70" s="46">
        <v>14.255000000000001</v>
      </c>
      <c r="I70" s="46">
        <v>12.569000000000001</v>
      </c>
      <c r="J70" s="46">
        <v>11.083</v>
      </c>
      <c r="K70" s="46">
        <v>9.7769999999999992</v>
      </c>
      <c r="L70" s="46">
        <v>8.6280000000000001</v>
      </c>
      <c r="M70" s="46">
        <v>7.6180000000000003</v>
      </c>
      <c r="N70" s="46">
        <v>6.7320000000000002</v>
      </c>
      <c r="O70" s="46">
        <v>5.9550000000000001</v>
      </c>
      <c r="P70" s="46">
        <v>5.2720000000000002</v>
      </c>
      <c r="Q70" s="46">
        <v>4.6740000000000004</v>
      </c>
      <c r="R70" s="46">
        <v>4.1479999999999997</v>
      </c>
      <c r="S70" s="46">
        <v>3.6850000000000001</v>
      </c>
      <c r="T70" s="46">
        <v>3.2770000000000001</v>
      </c>
      <c r="U70" s="46">
        <v>2.919</v>
      </c>
      <c r="V70" s="46">
        <v>2.6019999999999999</v>
      </c>
      <c r="W70" s="46">
        <v>2.3220000000000001</v>
      </c>
      <c r="X70" s="46">
        <v>2.0760000000000001</v>
      </c>
      <c r="Y70" s="46">
        <v>1.859</v>
      </c>
      <c r="Z70" s="46">
        <v>1.6679999999999999</v>
      </c>
      <c r="AA70" s="46">
        <v>1.498</v>
      </c>
      <c r="AB70" s="46">
        <v>1.347</v>
      </c>
      <c r="AC70" s="46">
        <v>1.214</v>
      </c>
      <c r="AD70" s="46">
        <v>1.0960000000000001</v>
      </c>
      <c r="AE70" s="46">
        <v>0.99099999999999999</v>
      </c>
    </row>
    <row r="71" spans="1:31" x14ac:dyDescent="0.2">
      <c r="A71" s="44">
        <v>64</v>
      </c>
      <c r="B71" s="46">
        <v>33.228000000000002</v>
      </c>
      <c r="C71" s="46">
        <v>29.437000000000001</v>
      </c>
      <c r="D71" s="46">
        <v>26.038</v>
      </c>
      <c r="E71" s="46">
        <v>23.004000000000001</v>
      </c>
      <c r="F71" s="46">
        <v>20.302</v>
      </c>
      <c r="G71" s="46">
        <v>17.901</v>
      </c>
      <c r="H71" s="46">
        <v>15.775</v>
      </c>
      <c r="I71" s="46">
        <v>13.896000000000001</v>
      </c>
      <c r="J71" s="46">
        <v>12.239000000000001</v>
      </c>
      <c r="K71" s="46">
        <v>10.781000000000001</v>
      </c>
      <c r="L71" s="46">
        <v>9.4990000000000006</v>
      </c>
      <c r="M71" s="46">
        <v>8.3740000000000006</v>
      </c>
      <c r="N71" s="46">
        <v>7.3860000000000001</v>
      </c>
      <c r="O71" s="46">
        <v>6.52</v>
      </c>
      <c r="P71" s="46">
        <v>5.76</v>
      </c>
      <c r="Q71" s="46">
        <v>5.0949999999999998</v>
      </c>
      <c r="R71" s="46">
        <v>4.5110000000000001</v>
      </c>
      <c r="S71" s="46">
        <v>3.9980000000000002</v>
      </c>
      <c r="T71" s="46">
        <v>3.5470000000000002</v>
      </c>
      <c r="U71" s="46">
        <v>3.1509999999999998</v>
      </c>
      <c r="V71" s="46">
        <v>2.802</v>
      </c>
      <c r="W71" s="46">
        <v>2.4940000000000002</v>
      </c>
      <c r="X71" s="46">
        <v>2.2250000000000001</v>
      </c>
      <c r="Y71" s="46">
        <v>1.988</v>
      </c>
      <c r="Z71" s="46">
        <v>1.778</v>
      </c>
      <c r="AA71" s="46">
        <v>1.5940000000000001</v>
      </c>
      <c r="AB71" s="46">
        <v>1.431</v>
      </c>
      <c r="AC71" s="46">
        <v>1.286</v>
      </c>
      <c r="AD71" s="46">
        <v>1.159</v>
      </c>
      <c r="AE71" s="46">
        <v>1.046</v>
      </c>
    </row>
    <row r="72" spans="1:31" x14ac:dyDescent="0.2">
      <c r="A72" s="44">
        <v>65</v>
      </c>
      <c r="B72" s="46">
        <v>36.904000000000003</v>
      </c>
      <c r="C72" s="46">
        <v>32.698</v>
      </c>
      <c r="D72" s="46">
        <v>28.922999999999998</v>
      </c>
      <c r="E72" s="46">
        <v>25.548999999999999</v>
      </c>
      <c r="F72" s="46">
        <v>22.54</v>
      </c>
      <c r="G72" s="46">
        <v>19.864999999999998</v>
      </c>
      <c r="H72" s="46">
        <v>17.494</v>
      </c>
      <c r="I72" s="46">
        <v>15.397</v>
      </c>
      <c r="J72" s="46">
        <v>13.545999999999999</v>
      </c>
      <c r="K72" s="46">
        <v>11.917999999999999</v>
      </c>
      <c r="L72" s="46">
        <v>10.487</v>
      </c>
      <c r="M72" s="46">
        <v>9.23</v>
      </c>
      <c r="N72" s="46">
        <v>8.1270000000000007</v>
      </c>
      <c r="O72" s="46">
        <v>7.16</v>
      </c>
      <c r="P72" s="46">
        <v>6.3129999999999997</v>
      </c>
      <c r="Q72" s="46">
        <v>5.5720000000000001</v>
      </c>
      <c r="R72" s="46">
        <v>4.9219999999999997</v>
      </c>
      <c r="S72" s="46">
        <v>4.3520000000000003</v>
      </c>
      <c r="T72" s="46">
        <v>3.851</v>
      </c>
      <c r="U72" s="46">
        <v>3.4129999999999998</v>
      </c>
      <c r="V72" s="46">
        <v>3.0270000000000001</v>
      </c>
      <c r="W72" s="46">
        <v>2.6869999999999998</v>
      </c>
      <c r="X72" s="46">
        <v>2.391</v>
      </c>
      <c r="Y72" s="46">
        <v>2.1309999999999998</v>
      </c>
      <c r="Z72" s="46">
        <v>1.9019999999999999</v>
      </c>
      <c r="AA72" s="46">
        <v>1.7010000000000001</v>
      </c>
      <c r="AB72" s="46">
        <v>1.5229999999999999</v>
      </c>
      <c r="AC72" s="46">
        <v>1.367</v>
      </c>
      <c r="AD72" s="46">
        <v>1.2290000000000001</v>
      </c>
      <c r="AE72" s="46">
        <v>1.107</v>
      </c>
    </row>
    <row r="73" spans="1:31" x14ac:dyDescent="0.2">
      <c r="A73" s="44">
        <v>66</v>
      </c>
      <c r="B73" s="46">
        <v>41.042999999999999</v>
      </c>
      <c r="C73" s="46">
        <v>36.372999999999998</v>
      </c>
      <c r="D73" s="46">
        <v>32.177</v>
      </c>
      <c r="E73" s="46">
        <v>28.422000000000001</v>
      </c>
      <c r="F73" s="46">
        <v>25.068999999999999</v>
      </c>
      <c r="G73" s="46">
        <v>22.087</v>
      </c>
      <c r="H73" s="46">
        <v>19.439</v>
      </c>
      <c r="I73" s="46">
        <v>17.097000000000001</v>
      </c>
      <c r="J73" s="46">
        <v>15.029</v>
      </c>
      <c r="K73" s="46">
        <v>13.209</v>
      </c>
      <c r="L73" s="46">
        <v>11.608000000000001</v>
      </c>
      <c r="M73" s="46">
        <v>10.202</v>
      </c>
      <c r="N73" s="46">
        <v>8.9689999999999994</v>
      </c>
      <c r="O73" s="46">
        <v>7.8879999999999999</v>
      </c>
      <c r="P73" s="46">
        <v>6.9409999999999998</v>
      </c>
      <c r="Q73" s="46">
        <v>6.1139999999999999</v>
      </c>
      <c r="R73" s="46">
        <v>5.3890000000000002</v>
      </c>
      <c r="S73" s="46">
        <v>4.7530000000000001</v>
      </c>
      <c r="T73" s="46">
        <v>4.1959999999999997</v>
      </c>
      <c r="U73" s="46">
        <v>3.7090000000000001</v>
      </c>
      <c r="V73" s="46">
        <v>3.282</v>
      </c>
      <c r="W73" s="46">
        <v>2.9060000000000001</v>
      </c>
      <c r="X73" s="46">
        <v>2.5790000000000002</v>
      </c>
      <c r="Y73" s="46">
        <v>2.2930000000000001</v>
      </c>
      <c r="Z73" s="46">
        <v>2.0409999999999999</v>
      </c>
      <c r="AA73" s="46">
        <v>1.821</v>
      </c>
      <c r="AB73" s="46">
        <v>1.627</v>
      </c>
      <c r="AC73" s="46">
        <v>1.456</v>
      </c>
      <c r="AD73" s="46">
        <v>1.306</v>
      </c>
      <c r="AE73" s="46">
        <v>1.175</v>
      </c>
    </row>
    <row r="74" spans="1:31" x14ac:dyDescent="0.2">
      <c r="A74" s="44">
        <v>67</v>
      </c>
      <c r="B74" s="46">
        <v>45.710999999999999</v>
      </c>
      <c r="C74" s="46">
        <v>40.521999999999998</v>
      </c>
      <c r="D74" s="46">
        <v>35.853000000000002</v>
      </c>
      <c r="E74" s="46">
        <v>31.67</v>
      </c>
      <c r="F74" s="46">
        <v>27.931999999999999</v>
      </c>
      <c r="G74" s="46">
        <v>24.603000000000002</v>
      </c>
      <c r="H74" s="46">
        <v>21.645</v>
      </c>
      <c r="I74" s="46">
        <v>19.026</v>
      </c>
      <c r="J74" s="46">
        <v>16.713000000000001</v>
      </c>
      <c r="K74" s="46">
        <v>14.675000000000001</v>
      </c>
      <c r="L74" s="46">
        <v>12.882</v>
      </c>
      <c r="M74" s="46">
        <v>11.307</v>
      </c>
      <c r="N74" s="46">
        <v>9.9260000000000002</v>
      </c>
      <c r="O74" s="46">
        <v>8.7159999999999993</v>
      </c>
      <c r="P74" s="46">
        <v>7.6559999999999997</v>
      </c>
      <c r="Q74" s="46">
        <v>6.73</v>
      </c>
      <c r="R74" s="46">
        <v>5.92</v>
      </c>
      <c r="S74" s="46">
        <v>5.2089999999999996</v>
      </c>
      <c r="T74" s="46">
        <v>4.5880000000000001</v>
      </c>
      <c r="U74" s="46">
        <v>4.0449999999999999</v>
      </c>
      <c r="V74" s="46">
        <v>3.57</v>
      </c>
      <c r="W74" s="46">
        <v>3.153</v>
      </c>
      <c r="X74" s="46">
        <v>2.7909999999999999</v>
      </c>
      <c r="Y74" s="46">
        <v>2.4750000000000001</v>
      </c>
      <c r="Z74" s="46">
        <v>2.198</v>
      </c>
      <c r="AA74" s="46">
        <v>1.9550000000000001</v>
      </c>
      <c r="AB74" s="46">
        <v>1.7430000000000001</v>
      </c>
      <c r="AC74" s="46">
        <v>1.5569999999999999</v>
      </c>
      <c r="AD74" s="46">
        <v>1.393</v>
      </c>
      <c r="AE74" s="46">
        <v>1.25</v>
      </c>
    </row>
    <row r="75" spans="1:31" x14ac:dyDescent="0.2">
      <c r="A75" s="44">
        <v>68</v>
      </c>
      <c r="B75" s="46">
        <v>50.984000000000002</v>
      </c>
      <c r="C75" s="46">
        <v>45.212000000000003</v>
      </c>
      <c r="D75" s="46">
        <v>40.012</v>
      </c>
      <c r="E75" s="46">
        <v>35.348999999999997</v>
      </c>
      <c r="F75" s="46">
        <v>31.177</v>
      </c>
      <c r="G75" s="46">
        <v>27.457000000000001</v>
      </c>
      <c r="H75" s="46">
        <v>24.15</v>
      </c>
      <c r="I75" s="46">
        <v>21.219000000000001</v>
      </c>
      <c r="J75" s="46">
        <v>18.626999999999999</v>
      </c>
      <c r="K75" s="46">
        <v>16.344000000000001</v>
      </c>
      <c r="L75" s="46">
        <v>14.334</v>
      </c>
      <c r="M75" s="46">
        <v>12.567</v>
      </c>
      <c r="N75" s="46">
        <v>11.016999999999999</v>
      </c>
      <c r="O75" s="46">
        <v>9.6590000000000007</v>
      </c>
      <c r="P75" s="46">
        <v>8.4710000000000001</v>
      </c>
      <c r="Q75" s="46">
        <v>7.4329999999999998</v>
      </c>
      <c r="R75" s="46">
        <v>6.5250000000000004</v>
      </c>
      <c r="S75" s="46">
        <v>5.7290000000000001</v>
      </c>
      <c r="T75" s="46">
        <v>5.0350000000000001</v>
      </c>
      <c r="U75" s="46">
        <v>4.4279999999999999</v>
      </c>
      <c r="V75" s="46">
        <v>3.8980000000000001</v>
      </c>
      <c r="W75" s="46">
        <v>3.4340000000000002</v>
      </c>
      <c r="X75" s="46">
        <v>3.032</v>
      </c>
      <c r="Y75" s="46">
        <v>2.681</v>
      </c>
      <c r="Z75" s="46">
        <v>2.375</v>
      </c>
      <c r="AA75" s="46">
        <v>2.1070000000000002</v>
      </c>
      <c r="AB75" s="46">
        <v>1.8740000000000001</v>
      </c>
      <c r="AC75" s="46">
        <v>1.669</v>
      </c>
      <c r="AD75" s="46">
        <v>1.4910000000000001</v>
      </c>
      <c r="AE75" s="46">
        <v>1.3340000000000001</v>
      </c>
    </row>
    <row r="76" spans="1:31" x14ac:dyDescent="0.2">
      <c r="A76" s="44">
        <v>69</v>
      </c>
      <c r="B76" s="46">
        <v>56.954999999999998</v>
      </c>
      <c r="C76" s="46">
        <v>50.527000000000001</v>
      </c>
      <c r="D76" s="46">
        <v>44.728999999999999</v>
      </c>
      <c r="E76" s="46">
        <v>39.524000000000001</v>
      </c>
      <c r="F76" s="46">
        <v>34.862000000000002</v>
      </c>
      <c r="G76" s="46">
        <v>30.702000000000002</v>
      </c>
      <c r="H76" s="46">
        <v>26.998999999999999</v>
      </c>
      <c r="I76" s="46">
        <v>23.715</v>
      </c>
      <c r="J76" s="46">
        <v>20.808</v>
      </c>
      <c r="K76" s="46">
        <v>18.245999999999999</v>
      </c>
      <c r="L76" s="46">
        <v>15.989000000000001</v>
      </c>
      <c r="M76" s="46">
        <v>14.005000000000001</v>
      </c>
      <c r="N76" s="46">
        <v>12.263999999999999</v>
      </c>
      <c r="O76" s="46">
        <v>10.738</v>
      </c>
      <c r="P76" s="46">
        <v>9.4030000000000005</v>
      </c>
      <c r="Q76" s="46">
        <v>8.2360000000000007</v>
      </c>
      <c r="R76" s="46">
        <v>7.2160000000000002</v>
      </c>
      <c r="S76" s="46">
        <v>6.3230000000000004</v>
      </c>
      <c r="T76" s="46">
        <v>5.5449999999999999</v>
      </c>
      <c r="U76" s="46">
        <v>4.8650000000000002</v>
      </c>
      <c r="V76" s="46">
        <v>4.2720000000000002</v>
      </c>
      <c r="W76" s="46">
        <v>3.7530000000000001</v>
      </c>
      <c r="X76" s="46">
        <v>3.3050000000000002</v>
      </c>
      <c r="Y76" s="46">
        <v>2.915</v>
      </c>
      <c r="Z76" s="46">
        <v>2.5760000000000001</v>
      </c>
      <c r="AA76" s="46">
        <v>2.2789999999999999</v>
      </c>
      <c r="AB76" s="46">
        <v>2.0219999999999998</v>
      </c>
      <c r="AC76" s="46">
        <v>1.7969999999999999</v>
      </c>
      <c r="AD76" s="46">
        <v>1.6</v>
      </c>
      <c r="AE76" s="46">
        <v>1.429</v>
      </c>
    </row>
    <row r="77" spans="1:31" x14ac:dyDescent="0.2">
      <c r="A77" s="44">
        <v>70</v>
      </c>
      <c r="B77" s="46">
        <v>63.73</v>
      </c>
      <c r="C77" s="46">
        <v>56.561</v>
      </c>
      <c r="D77" s="46">
        <v>50.088000000000001</v>
      </c>
      <c r="E77" s="46">
        <v>44.271000000000001</v>
      </c>
      <c r="F77" s="46">
        <v>39.055999999999997</v>
      </c>
      <c r="G77" s="46">
        <v>34.396000000000001</v>
      </c>
      <c r="H77" s="46">
        <v>30.245999999999999</v>
      </c>
      <c r="I77" s="46">
        <v>26.561</v>
      </c>
      <c r="J77" s="46">
        <v>23.297999999999998</v>
      </c>
      <c r="K77" s="46">
        <v>20.419</v>
      </c>
      <c r="L77" s="46">
        <v>17.882000000000001</v>
      </c>
      <c r="M77" s="46">
        <v>15.65</v>
      </c>
      <c r="N77" s="46">
        <v>13.691000000000001</v>
      </c>
      <c r="O77" s="46">
        <v>11.973000000000001</v>
      </c>
      <c r="P77" s="46">
        <v>10.47</v>
      </c>
      <c r="Q77" s="46">
        <v>9.157</v>
      </c>
      <c r="R77" s="46">
        <v>8.0090000000000003</v>
      </c>
      <c r="S77" s="46">
        <v>7.0039999999999996</v>
      </c>
      <c r="T77" s="46">
        <v>6.1280000000000001</v>
      </c>
      <c r="U77" s="46">
        <v>5.3650000000000002</v>
      </c>
      <c r="V77" s="46">
        <v>4.7</v>
      </c>
      <c r="W77" s="46">
        <v>4.1180000000000003</v>
      </c>
      <c r="X77" s="46">
        <v>3.617</v>
      </c>
      <c r="Y77" s="46">
        <v>3.1819999999999999</v>
      </c>
      <c r="Z77" s="46">
        <v>2.8039999999999998</v>
      </c>
      <c r="AA77" s="46">
        <v>2.4750000000000001</v>
      </c>
      <c r="AB77" s="46">
        <v>2.1890000000000001</v>
      </c>
      <c r="AC77" s="46">
        <v>1.9410000000000001</v>
      </c>
      <c r="AD77" s="46">
        <v>1.724</v>
      </c>
      <c r="AE77" s="46">
        <v>1.536</v>
      </c>
    </row>
    <row r="78" spans="1:31" x14ac:dyDescent="0.2">
      <c r="A78" s="44">
        <v>71</v>
      </c>
      <c r="B78" s="46">
        <v>71.421999999999997</v>
      </c>
      <c r="C78" s="46">
        <v>63.417000000000002</v>
      </c>
      <c r="D78" s="46">
        <v>56.18</v>
      </c>
      <c r="E78" s="46">
        <v>49.670999999999999</v>
      </c>
      <c r="F78" s="46">
        <v>43.828000000000003</v>
      </c>
      <c r="G78" s="46">
        <v>38.603999999999999</v>
      </c>
      <c r="H78" s="46">
        <v>33.945999999999998</v>
      </c>
      <c r="I78" s="46">
        <v>29.806999999999999</v>
      </c>
      <c r="J78" s="46">
        <v>26.138999999999999</v>
      </c>
      <c r="K78" s="46">
        <v>22.901</v>
      </c>
      <c r="L78" s="46">
        <v>20.045000000000002</v>
      </c>
      <c r="M78" s="46">
        <v>17.530999999999999</v>
      </c>
      <c r="N78" s="46">
        <v>15.324</v>
      </c>
      <c r="O78" s="46">
        <v>13.387</v>
      </c>
      <c r="P78" s="46">
        <v>11.692</v>
      </c>
      <c r="Q78" s="46">
        <v>10.212</v>
      </c>
      <c r="R78" s="46">
        <v>8.9169999999999998</v>
      </c>
      <c r="S78" s="46">
        <v>7.7839999999999998</v>
      </c>
      <c r="T78" s="46">
        <v>6.7969999999999997</v>
      </c>
      <c r="U78" s="46">
        <v>5.9379999999999997</v>
      </c>
      <c r="V78" s="46">
        <v>5.19</v>
      </c>
      <c r="W78" s="46">
        <v>4.5359999999999996</v>
      </c>
      <c r="X78" s="46">
        <v>3.9740000000000002</v>
      </c>
      <c r="Y78" s="46">
        <v>3.4860000000000002</v>
      </c>
      <c r="Z78" s="46">
        <v>3.0640000000000001</v>
      </c>
      <c r="AA78" s="46">
        <v>2.6970000000000001</v>
      </c>
      <c r="AB78" s="46">
        <v>2.379</v>
      </c>
      <c r="AC78" s="46">
        <v>2.1040000000000001</v>
      </c>
      <c r="AD78" s="46">
        <v>1.8640000000000001</v>
      </c>
      <c r="AE78" s="46">
        <v>1.657</v>
      </c>
    </row>
    <row r="79" spans="1:31" x14ac:dyDescent="0.2">
      <c r="A79" s="44">
        <v>72</v>
      </c>
      <c r="B79" s="46">
        <v>80.171000000000006</v>
      </c>
      <c r="C79" s="46">
        <v>71.218000000000004</v>
      </c>
      <c r="D79" s="46">
        <v>63.115000000000002</v>
      </c>
      <c r="E79" s="46">
        <v>55.820999999999998</v>
      </c>
      <c r="F79" s="46">
        <v>49.268000000000001</v>
      </c>
      <c r="G79" s="46">
        <v>43.402999999999999</v>
      </c>
      <c r="H79" s="46">
        <v>38.167999999999999</v>
      </c>
      <c r="I79" s="46">
        <v>33.514000000000003</v>
      </c>
      <c r="J79" s="46">
        <v>29.385999999999999</v>
      </c>
      <c r="K79" s="46">
        <v>25.74</v>
      </c>
      <c r="L79" s="46">
        <v>22.521000000000001</v>
      </c>
      <c r="M79" s="46">
        <v>19.686</v>
      </c>
      <c r="N79" s="46">
        <v>17.195</v>
      </c>
      <c r="O79" s="46">
        <v>15.009</v>
      </c>
      <c r="P79" s="46">
        <v>13.093999999999999</v>
      </c>
      <c r="Q79" s="46">
        <v>11.422000000000001</v>
      </c>
      <c r="R79" s="46">
        <v>9.9589999999999996</v>
      </c>
      <c r="S79" s="46">
        <v>8.68</v>
      </c>
      <c r="T79" s="46">
        <v>7.5650000000000004</v>
      </c>
      <c r="U79" s="46">
        <v>6.5949999999999998</v>
      </c>
      <c r="V79" s="46">
        <v>5.7510000000000003</v>
      </c>
      <c r="W79" s="46">
        <v>5.0140000000000002</v>
      </c>
      <c r="X79" s="46">
        <v>4.3819999999999997</v>
      </c>
      <c r="Y79" s="46">
        <v>3.8340000000000001</v>
      </c>
      <c r="Z79" s="46">
        <v>3.3610000000000002</v>
      </c>
      <c r="AA79" s="46">
        <v>2.95</v>
      </c>
      <c r="AB79" s="46">
        <v>2.5960000000000001</v>
      </c>
      <c r="AC79" s="46">
        <v>2.2890000000000001</v>
      </c>
      <c r="AD79" s="46">
        <v>2.0230000000000001</v>
      </c>
      <c r="AE79" s="46">
        <v>1.7929999999999999</v>
      </c>
    </row>
    <row r="80" spans="1:31" x14ac:dyDescent="0.2">
      <c r="A80" s="44">
        <v>73</v>
      </c>
      <c r="B80" s="46">
        <v>90.156000000000006</v>
      </c>
      <c r="C80" s="46">
        <v>80.126000000000005</v>
      </c>
      <c r="D80" s="46">
        <v>71.039000000000001</v>
      </c>
      <c r="E80" s="46">
        <v>62.850999999999999</v>
      </c>
      <c r="F80" s="46">
        <v>55.488</v>
      </c>
      <c r="G80" s="46">
        <v>48.893000000000001</v>
      </c>
      <c r="H80" s="46">
        <v>43.003</v>
      </c>
      <c r="I80" s="46">
        <v>37.761000000000003</v>
      </c>
      <c r="J80" s="46">
        <v>33.107999999999997</v>
      </c>
      <c r="K80" s="46">
        <v>28.995999999999999</v>
      </c>
      <c r="L80" s="46">
        <v>25.363</v>
      </c>
      <c r="M80" s="46">
        <v>22.161000000000001</v>
      </c>
      <c r="N80" s="46">
        <v>19.346</v>
      </c>
      <c r="O80" s="46">
        <v>16.873999999999999</v>
      </c>
      <c r="P80" s="46">
        <v>14.708</v>
      </c>
      <c r="Q80" s="46">
        <v>12.816000000000001</v>
      </c>
      <c r="R80" s="46">
        <v>11.16</v>
      </c>
      <c r="S80" s="46">
        <v>9.7110000000000003</v>
      </c>
      <c r="T80" s="46">
        <v>8.4489999999999998</v>
      </c>
      <c r="U80" s="46">
        <v>7.351</v>
      </c>
      <c r="V80" s="46">
        <v>6.3970000000000002</v>
      </c>
      <c r="W80" s="46">
        <v>5.5640000000000001</v>
      </c>
      <c r="X80" s="46">
        <v>4.8499999999999996</v>
      </c>
      <c r="Y80" s="46">
        <v>4.234</v>
      </c>
      <c r="Z80" s="46">
        <v>3.7010000000000001</v>
      </c>
      <c r="AA80" s="46">
        <v>3.24</v>
      </c>
      <c r="AB80" s="46">
        <v>2.843</v>
      </c>
      <c r="AC80" s="46">
        <v>2.5</v>
      </c>
      <c r="AD80" s="46">
        <v>2.2040000000000002</v>
      </c>
      <c r="AE80" s="46">
        <v>1.9490000000000001</v>
      </c>
    </row>
    <row r="81" spans="1:31" x14ac:dyDescent="0.2">
      <c r="A81" s="44">
        <v>74</v>
      </c>
      <c r="B81" s="46">
        <v>101.59399999999999</v>
      </c>
      <c r="C81" s="46">
        <v>90.334000000000003</v>
      </c>
      <c r="D81" s="46">
        <v>80.122</v>
      </c>
      <c r="E81" s="46">
        <v>70.914000000000001</v>
      </c>
      <c r="F81" s="46">
        <v>62.625</v>
      </c>
      <c r="G81" s="46">
        <v>55.195999999999998</v>
      </c>
      <c r="H81" s="46">
        <v>48.554000000000002</v>
      </c>
      <c r="I81" s="46">
        <v>42.64</v>
      </c>
      <c r="J81" s="46">
        <v>37.387</v>
      </c>
      <c r="K81" s="46">
        <v>32.741999999999997</v>
      </c>
      <c r="L81" s="46">
        <v>28.635000000000002</v>
      </c>
      <c r="M81" s="46">
        <v>25.013000000000002</v>
      </c>
      <c r="N81" s="46">
        <v>21.826000000000001</v>
      </c>
      <c r="O81" s="46">
        <v>19.026</v>
      </c>
      <c r="P81" s="46">
        <v>16.571000000000002</v>
      </c>
      <c r="Q81" s="46">
        <v>14.426</v>
      </c>
      <c r="R81" s="46">
        <v>12.547000000000001</v>
      </c>
      <c r="S81" s="46">
        <v>10.903</v>
      </c>
      <c r="T81" s="46">
        <v>9.4719999999999995</v>
      </c>
      <c r="U81" s="46">
        <v>8.2260000000000009</v>
      </c>
      <c r="V81" s="46">
        <v>7.1429999999999998</v>
      </c>
      <c r="W81" s="46">
        <v>6.1989999999999998</v>
      </c>
      <c r="X81" s="46">
        <v>5.391</v>
      </c>
      <c r="Y81" s="46">
        <v>4.694</v>
      </c>
      <c r="Z81" s="46">
        <v>4.0919999999999996</v>
      </c>
      <c r="AA81" s="46">
        <v>3.5739999999999998</v>
      </c>
      <c r="AB81" s="46">
        <v>3.1269999999999998</v>
      </c>
      <c r="AC81" s="46">
        <v>2.7429999999999999</v>
      </c>
      <c r="AD81" s="46">
        <v>2.411</v>
      </c>
      <c r="AE81" s="46">
        <v>2.1259999999999999</v>
      </c>
    </row>
    <row r="82" spans="1:31" x14ac:dyDescent="0.2">
      <c r="A82" s="44">
        <v>75</v>
      </c>
      <c r="B82" s="46">
        <v>114.729</v>
      </c>
      <c r="C82" s="46">
        <v>102.063</v>
      </c>
      <c r="D82" s="46">
        <v>90.561999999999998</v>
      </c>
      <c r="E82" s="46">
        <v>80.183999999999997</v>
      </c>
      <c r="F82" s="46">
        <v>70.834999999999994</v>
      </c>
      <c r="G82" s="46">
        <v>62.448</v>
      </c>
      <c r="H82" s="46">
        <v>54.945</v>
      </c>
      <c r="I82" s="46">
        <v>48.26</v>
      </c>
      <c r="J82" s="46">
        <v>42.317</v>
      </c>
      <c r="K82" s="46">
        <v>37.06</v>
      </c>
      <c r="L82" s="46">
        <v>32.409999999999997</v>
      </c>
      <c r="M82" s="46">
        <v>28.305</v>
      </c>
      <c r="N82" s="46">
        <v>24.690999999999999</v>
      </c>
      <c r="O82" s="46">
        <v>21.513000000000002</v>
      </c>
      <c r="P82" s="46">
        <v>18.725999999999999</v>
      </c>
      <c r="Q82" s="46">
        <v>16.289000000000001</v>
      </c>
      <c r="R82" s="46">
        <v>14.154</v>
      </c>
      <c r="S82" s="46">
        <v>12.285</v>
      </c>
      <c r="T82" s="46">
        <v>10.656000000000001</v>
      </c>
      <c r="U82" s="46">
        <v>9.2379999999999995</v>
      </c>
      <c r="V82" s="46">
        <v>8.0069999999999997</v>
      </c>
      <c r="W82" s="46">
        <v>6.9329999999999998</v>
      </c>
      <c r="X82" s="46">
        <v>6.016</v>
      </c>
      <c r="Y82" s="46">
        <v>5.2249999999999996</v>
      </c>
      <c r="Z82" s="46">
        <v>4.5449999999999999</v>
      </c>
      <c r="AA82" s="46">
        <v>3.9580000000000002</v>
      </c>
      <c r="AB82" s="46">
        <v>3.4540000000000002</v>
      </c>
      <c r="AC82" s="46">
        <v>3.0209999999999999</v>
      </c>
      <c r="AD82" s="46">
        <v>2.649</v>
      </c>
      <c r="AE82" s="46">
        <v>2.3290000000000002</v>
      </c>
    </row>
    <row r="83" spans="1:31" x14ac:dyDescent="0.2">
      <c r="A83" s="44">
        <v>76</v>
      </c>
      <c r="B83" s="46">
        <v>129.86199999999999</v>
      </c>
      <c r="C83" s="46">
        <v>115.581</v>
      </c>
      <c r="D83" s="46">
        <v>102.599</v>
      </c>
      <c r="E83" s="46">
        <v>90.875</v>
      </c>
      <c r="F83" s="46">
        <v>80.305000000000007</v>
      </c>
      <c r="G83" s="46">
        <v>70.816000000000003</v>
      </c>
      <c r="H83" s="46">
        <v>62.322000000000003</v>
      </c>
      <c r="I83" s="46">
        <v>54.749000000000002</v>
      </c>
      <c r="J83" s="46">
        <v>48.014000000000003</v>
      </c>
      <c r="K83" s="46">
        <v>42.052999999999997</v>
      </c>
      <c r="L83" s="46">
        <v>36.776000000000003</v>
      </c>
      <c r="M83" s="46">
        <v>32.115000000000002</v>
      </c>
      <c r="N83" s="46">
        <v>28.009</v>
      </c>
      <c r="O83" s="46">
        <v>24.396999999999998</v>
      </c>
      <c r="P83" s="46">
        <v>21.225999999999999</v>
      </c>
      <c r="Q83" s="46">
        <v>18.452000000000002</v>
      </c>
      <c r="R83" s="46">
        <v>16.02</v>
      </c>
      <c r="S83" s="46">
        <v>13.888999999999999</v>
      </c>
      <c r="T83" s="46">
        <v>12.032</v>
      </c>
      <c r="U83" s="46">
        <v>10.414999999999999</v>
      </c>
      <c r="V83" s="46">
        <v>9.0109999999999992</v>
      </c>
      <c r="W83" s="46">
        <v>7.7859999999999996</v>
      </c>
      <c r="X83" s="46">
        <v>6.742</v>
      </c>
      <c r="Y83" s="46">
        <v>5.8419999999999996</v>
      </c>
      <c r="Z83" s="46">
        <v>5.0679999999999996</v>
      </c>
      <c r="AA83" s="46">
        <v>4.4029999999999996</v>
      </c>
      <c r="AB83" s="46">
        <v>3.8319999999999999</v>
      </c>
      <c r="AC83" s="46">
        <v>3.343</v>
      </c>
      <c r="AD83" s="46">
        <v>2.923</v>
      </c>
      <c r="AE83" s="46">
        <v>2.5630000000000002</v>
      </c>
    </row>
    <row r="84" spans="1:31" x14ac:dyDescent="0.2">
      <c r="A84" s="44">
        <v>77</v>
      </c>
      <c r="B84" s="46">
        <v>147.35</v>
      </c>
      <c r="C84" s="46">
        <v>131.208</v>
      </c>
      <c r="D84" s="46">
        <v>116.51900000000001</v>
      </c>
      <c r="E84" s="46">
        <v>103.242</v>
      </c>
      <c r="F84" s="46">
        <v>91.263000000000005</v>
      </c>
      <c r="G84" s="46">
        <v>80.501000000000005</v>
      </c>
      <c r="H84" s="46">
        <v>70.861999999999995</v>
      </c>
      <c r="I84" s="46">
        <v>62.264000000000003</v>
      </c>
      <c r="J84" s="46">
        <v>54.613</v>
      </c>
      <c r="K84" s="46">
        <v>47.838999999999999</v>
      </c>
      <c r="L84" s="46">
        <v>41.838999999999999</v>
      </c>
      <c r="M84" s="46">
        <v>36.536000000000001</v>
      </c>
      <c r="N84" s="46">
        <v>31.861999999999998</v>
      </c>
      <c r="O84" s="46">
        <v>27.745999999999999</v>
      </c>
      <c r="P84" s="46">
        <v>24.132000000000001</v>
      </c>
      <c r="Q84" s="46">
        <v>20.968</v>
      </c>
      <c r="R84" s="46">
        <v>18.193000000000001</v>
      </c>
      <c r="S84" s="46">
        <v>15.757999999999999</v>
      </c>
      <c r="T84" s="46">
        <v>13.635</v>
      </c>
      <c r="U84" s="46">
        <v>11.786</v>
      </c>
      <c r="V84" s="46">
        <v>10.180999999999999</v>
      </c>
      <c r="W84" s="46">
        <v>8.7799999999999994</v>
      </c>
      <c r="X84" s="46">
        <v>7.5860000000000003</v>
      </c>
      <c r="Y84" s="46">
        <v>6.5590000000000002</v>
      </c>
      <c r="Z84" s="46">
        <v>5.6760000000000002</v>
      </c>
      <c r="AA84" s="46">
        <v>4.9189999999999996</v>
      </c>
      <c r="AB84" s="46">
        <v>4.2699999999999996</v>
      </c>
      <c r="AC84" s="46">
        <v>3.7149999999999999</v>
      </c>
      <c r="AD84" s="46">
        <v>3.24</v>
      </c>
      <c r="AE84" s="46">
        <v>2.8330000000000002</v>
      </c>
    </row>
    <row r="85" spans="1:31" x14ac:dyDescent="0.2">
      <c r="A85" s="44">
        <v>78</v>
      </c>
      <c r="B85" s="46">
        <v>167.59700000000001</v>
      </c>
      <c r="C85" s="46">
        <v>149.31</v>
      </c>
      <c r="D85" s="46">
        <v>132.649</v>
      </c>
      <c r="E85" s="46">
        <v>117.577</v>
      </c>
      <c r="F85" s="46">
        <v>103.967</v>
      </c>
      <c r="G85" s="46">
        <v>91.731999999999999</v>
      </c>
      <c r="H85" s="46">
        <v>80.766999999999996</v>
      </c>
      <c r="I85" s="46">
        <v>70.981999999999999</v>
      </c>
      <c r="J85" s="46">
        <v>62.27</v>
      </c>
      <c r="K85" s="46">
        <v>54.555</v>
      </c>
      <c r="L85" s="46">
        <v>47.719000000000001</v>
      </c>
      <c r="M85" s="46">
        <v>41.673999999999999</v>
      </c>
      <c r="N85" s="46">
        <v>36.341999999999999</v>
      </c>
      <c r="O85" s="46">
        <v>31.643999999999998</v>
      </c>
      <c r="P85" s="46">
        <v>27.515999999999998</v>
      </c>
      <c r="Q85" s="46">
        <v>23.9</v>
      </c>
      <c r="R85" s="46">
        <v>20.725000000000001</v>
      </c>
      <c r="S85" s="46">
        <v>17.937999999999999</v>
      </c>
      <c r="T85" s="46">
        <v>15.506</v>
      </c>
      <c r="U85" s="46">
        <v>13.385999999999999</v>
      </c>
      <c r="V85" s="46">
        <v>11.545999999999999</v>
      </c>
      <c r="W85" s="46">
        <v>9.9380000000000006</v>
      </c>
      <c r="X85" s="46">
        <v>8.57</v>
      </c>
      <c r="Y85" s="46">
        <v>7.3940000000000001</v>
      </c>
      <c r="Z85" s="46">
        <v>6.3840000000000003</v>
      </c>
      <c r="AA85" s="46">
        <v>5.5190000000000001</v>
      </c>
      <c r="AB85" s="46">
        <v>4.7789999999999999</v>
      </c>
      <c r="AC85" s="46">
        <v>4.1470000000000002</v>
      </c>
      <c r="AD85" s="46">
        <v>3.6070000000000002</v>
      </c>
      <c r="AE85" s="46">
        <v>3.1459999999999999</v>
      </c>
    </row>
    <row r="86" spans="1:31" x14ac:dyDescent="0.2">
      <c r="A86" s="44">
        <v>79</v>
      </c>
      <c r="B86" s="46">
        <v>191.07599999999999</v>
      </c>
      <c r="C86" s="46">
        <v>170.31100000000001</v>
      </c>
      <c r="D86" s="46">
        <v>151.369</v>
      </c>
      <c r="E86" s="46">
        <v>134.21899999999999</v>
      </c>
      <c r="F86" s="46">
        <v>118.71899999999999</v>
      </c>
      <c r="G86" s="46">
        <v>104.776</v>
      </c>
      <c r="H86" s="46">
        <v>92.272999999999996</v>
      </c>
      <c r="I86" s="46">
        <v>81.111000000000004</v>
      </c>
      <c r="J86" s="46">
        <v>71.168999999999997</v>
      </c>
      <c r="K86" s="46">
        <v>62.363</v>
      </c>
      <c r="L86" s="46">
        <v>54.557000000000002</v>
      </c>
      <c r="M86" s="46">
        <v>47.651000000000003</v>
      </c>
      <c r="N86" s="46">
        <v>41.557000000000002</v>
      </c>
      <c r="O86" s="46">
        <v>36.183999999999997</v>
      </c>
      <c r="P86" s="46">
        <v>31.46</v>
      </c>
      <c r="Q86" s="46">
        <v>27.32</v>
      </c>
      <c r="R86" s="46">
        <v>23.681999999999999</v>
      </c>
      <c r="S86" s="46">
        <v>20.484000000000002</v>
      </c>
      <c r="T86" s="46">
        <v>17.690999999999999</v>
      </c>
      <c r="U86" s="46">
        <v>15.256</v>
      </c>
      <c r="V86" s="46">
        <v>13.141</v>
      </c>
      <c r="W86" s="46">
        <v>11.291</v>
      </c>
      <c r="X86" s="46">
        <v>9.7189999999999994</v>
      </c>
      <c r="Y86" s="46">
        <v>8.3680000000000003</v>
      </c>
      <c r="Z86" s="46">
        <v>7.21</v>
      </c>
      <c r="AA86" s="46">
        <v>6.218</v>
      </c>
      <c r="AB86" s="46">
        <v>5.3710000000000004</v>
      </c>
      <c r="AC86" s="46">
        <v>4.649</v>
      </c>
      <c r="AD86" s="46">
        <v>4.0330000000000004</v>
      </c>
      <c r="AE86" s="46">
        <v>3.508</v>
      </c>
    </row>
    <row r="87" spans="1:31" x14ac:dyDescent="0.2">
      <c r="A87" s="44">
        <v>80</v>
      </c>
      <c r="B87" s="46">
        <v>218.32900000000001</v>
      </c>
      <c r="C87" s="46">
        <v>194.702</v>
      </c>
      <c r="D87" s="46">
        <v>173.119</v>
      </c>
      <c r="E87" s="46">
        <v>153.56100000000001</v>
      </c>
      <c r="F87" s="46">
        <v>135.86799999999999</v>
      </c>
      <c r="G87" s="46">
        <v>119.943</v>
      </c>
      <c r="H87" s="46">
        <v>105.652</v>
      </c>
      <c r="I87" s="46">
        <v>92.89</v>
      </c>
      <c r="J87" s="46">
        <v>81.519000000000005</v>
      </c>
      <c r="K87" s="46">
        <v>71.447999999999993</v>
      </c>
      <c r="L87" s="46">
        <v>62.515000000000001</v>
      </c>
      <c r="M87" s="46">
        <v>54.610999999999997</v>
      </c>
      <c r="N87" s="46">
        <v>47.633000000000003</v>
      </c>
      <c r="O87" s="46">
        <v>41.476999999999997</v>
      </c>
      <c r="P87" s="46">
        <v>36.061</v>
      </c>
      <c r="Q87" s="46">
        <v>31.312000000000001</v>
      </c>
      <c r="R87" s="46">
        <v>27.135000000000002</v>
      </c>
      <c r="S87" s="46">
        <v>23.459</v>
      </c>
      <c r="T87" s="46">
        <v>20.247</v>
      </c>
      <c r="U87" s="46">
        <v>17.443999999999999</v>
      </c>
      <c r="V87" s="46">
        <v>15.006</v>
      </c>
      <c r="W87" s="46">
        <v>12.872999999999999</v>
      </c>
      <c r="X87" s="46">
        <v>11.061999999999999</v>
      </c>
      <c r="Y87" s="46">
        <v>9.5060000000000002</v>
      </c>
      <c r="Z87" s="46">
        <v>8.173</v>
      </c>
      <c r="AA87" s="46">
        <v>7.0330000000000004</v>
      </c>
      <c r="AB87" s="46">
        <v>6.0609999999999999</v>
      </c>
      <c r="AC87" s="46">
        <v>5.234</v>
      </c>
      <c r="AD87" s="46">
        <v>4.5289999999999999</v>
      </c>
      <c r="AE87" s="46">
        <v>3.9289999999999998</v>
      </c>
    </row>
    <row r="88" spans="1:31" x14ac:dyDescent="0.2">
      <c r="A88" s="44">
        <v>81</v>
      </c>
      <c r="B88" s="46">
        <v>249.96899999999999</v>
      </c>
      <c r="C88" s="46">
        <v>223.035</v>
      </c>
      <c r="D88" s="46">
        <v>198.39599999999999</v>
      </c>
      <c r="E88" s="46">
        <v>176.048</v>
      </c>
      <c r="F88" s="46">
        <v>155.81100000000001</v>
      </c>
      <c r="G88" s="46">
        <v>137.583</v>
      </c>
      <c r="H88" s="46">
        <v>121.21599999999999</v>
      </c>
      <c r="I88" s="46">
        <v>106.59399999999999</v>
      </c>
      <c r="J88" s="46">
        <v>93.563000000000002</v>
      </c>
      <c r="K88" s="46">
        <v>82.019000000000005</v>
      </c>
      <c r="L88" s="46">
        <v>71.78</v>
      </c>
      <c r="M88" s="46">
        <v>62.715000000000003</v>
      </c>
      <c r="N88" s="46">
        <v>54.710999999999999</v>
      </c>
      <c r="O88" s="46">
        <v>47.646000000000001</v>
      </c>
      <c r="P88" s="46">
        <v>41.427</v>
      </c>
      <c r="Q88" s="46">
        <v>35.972000000000001</v>
      </c>
      <c r="R88" s="46">
        <v>31.17</v>
      </c>
      <c r="S88" s="46">
        <v>26.937000000000001</v>
      </c>
      <c r="T88" s="46">
        <v>23.234999999999999</v>
      </c>
      <c r="U88" s="46">
        <v>20.001999999999999</v>
      </c>
      <c r="V88" s="46">
        <v>17.187999999999999</v>
      </c>
      <c r="W88" s="46">
        <v>14.724</v>
      </c>
      <c r="X88" s="46">
        <v>12.632</v>
      </c>
      <c r="Y88" s="46">
        <v>10.836</v>
      </c>
      <c r="Z88" s="46">
        <v>9.2989999999999995</v>
      </c>
      <c r="AA88" s="46">
        <v>7.984</v>
      </c>
      <c r="AB88" s="46">
        <v>6.8659999999999997</v>
      </c>
      <c r="AC88" s="46">
        <v>5.9139999999999997</v>
      </c>
      <c r="AD88" s="46">
        <v>5.1050000000000004</v>
      </c>
      <c r="AE88" s="46">
        <v>4.4180000000000001</v>
      </c>
    </row>
    <row r="89" spans="1:31" x14ac:dyDescent="0.2">
      <c r="A89" s="44">
        <v>82</v>
      </c>
      <c r="B89" s="46">
        <v>286.73399999999998</v>
      </c>
      <c r="C89" s="46">
        <v>255.97800000000001</v>
      </c>
      <c r="D89" s="46">
        <v>227.80199999999999</v>
      </c>
      <c r="E89" s="46">
        <v>202.22</v>
      </c>
      <c r="F89" s="46">
        <v>179.03</v>
      </c>
      <c r="G89" s="46">
        <v>158.125</v>
      </c>
      <c r="H89" s="46">
        <v>139.34299999999999</v>
      </c>
      <c r="I89" s="46">
        <v>122.557</v>
      </c>
      <c r="J89" s="46">
        <v>107.592</v>
      </c>
      <c r="K89" s="46">
        <v>94.335999999999999</v>
      </c>
      <c r="L89" s="46">
        <v>82.575000000000003</v>
      </c>
      <c r="M89" s="46">
        <v>72.162000000000006</v>
      </c>
      <c r="N89" s="46">
        <v>62.963999999999999</v>
      </c>
      <c r="O89" s="46">
        <v>54.843000000000004</v>
      </c>
      <c r="P89" s="46">
        <v>47.691000000000003</v>
      </c>
      <c r="Q89" s="46">
        <v>41.415999999999997</v>
      </c>
      <c r="R89" s="46">
        <v>35.886000000000003</v>
      </c>
      <c r="S89" s="46">
        <v>31.006</v>
      </c>
      <c r="T89" s="46">
        <v>26.733000000000001</v>
      </c>
      <c r="U89" s="46">
        <v>22.998000000000001</v>
      </c>
      <c r="V89" s="46">
        <v>19.744</v>
      </c>
      <c r="W89" s="46">
        <v>16.89</v>
      </c>
      <c r="X89" s="46">
        <v>14.468999999999999</v>
      </c>
      <c r="Y89" s="46">
        <v>12.391999999999999</v>
      </c>
      <c r="Z89" s="46">
        <v>10.614000000000001</v>
      </c>
      <c r="AA89" s="46">
        <v>9.0950000000000006</v>
      </c>
      <c r="AB89" s="46">
        <v>7.8040000000000003</v>
      </c>
      <c r="AC89" s="46">
        <v>6.7080000000000002</v>
      </c>
      <c r="AD89" s="46">
        <v>5.7770000000000001</v>
      </c>
      <c r="AE89" s="46">
        <v>4.9870000000000001</v>
      </c>
    </row>
    <row r="90" spans="1:31" x14ac:dyDescent="0.2">
      <c r="A90" s="44">
        <v>83</v>
      </c>
      <c r="B90" s="46">
        <v>329.529</v>
      </c>
      <c r="C90" s="46">
        <v>294.35199999999998</v>
      </c>
      <c r="D90" s="46">
        <v>262.07400000000001</v>
      </c>
      <c r="E90" s="46">
        <v>232.738</v>
      </c>
      <c r="F90" s="46">
        <v>206.114</v>
      </c>
      <c r="G90" s="46">
        <v>182.09399999999999</v>
      </c>
      <c r="H90" s="46">
        <v>160.49600000000001</v>
      </c>
      <c r="I90" s="46">
        <v>141.18600000000001</v>
      </c>
      <c r="J90" s="46">
        <v>123.965</v>
      </c>
      <c r="K90" s="46">
        <v>108.71299999999999</v>
      </c>
      <c r="L90" s="46">
        <v>95.177999999999997</v>
      </c>
      <c r="M90" s="46">
        <v>83.191999999999993</v>
      </c>
      <c r="N90" s="46">
        <v>72.603999999999999</v>
      </c>
      <c r="O90" s="46">
        <v>63.252000000000002</v>
      </c>
      <c r="P90" s="46">
        <v>55.015000000000001</v>
      </c>
      <c r="Q90" s="46">
        <v>47.784999999999997</v>
      </c>
      <c r="R90" s="46">
        <v>41.408000000000001</v>
      </c>
      <c r="S90" s="46">
        <v>35.773000000000003</v>
      </c>
      <c r="T90" s="46">
        <v>30.834</v>
      </c>
      <c r="U90" s="46">
        <v>26.510999999999999</v>
      </c>
      <c r="V90" s="46">
        <v>22.742000000000001</v>
      </c>
      <c r="W90" s="46">
        <v>19.43</v>
      </c>
      <c r="X90" s="46">
        <v>16.623000000000001</v>
      </c>
      <c r="Y90" s="46">
        <v>14.215</v>
      </c>
      <c r="Z90" s="46">
        <v>12.154999999999999</v>
      </c>
      <c r="AA90" s="46">
        <v>10.396000000000001</v>
      </c>
      <c r="AB90" s="46">
        <v>8.9030000000000005</v>
      </c>
      <c r="AC90" s="46">
        <v>7.6360000000000001</v>
      </c>
      <c r="AD90" s="46">
        <v>6.5609999999999999</v>
      </c>
      <c r="AE90" s="46">
        <v>5.6509999999999998</v>
      </c>
    </row>
    <row r="91" spans="1:31" x14ac:dyDescent="0.2">
      <c r="A91" s="44">
        <v>84</v>
      </c>
      <c r="B91" s="46">
        <v>379.45499999999998</v>
      </c>
      <c r="C91" s="46">
        <v>339.15</v>
      </c>
      <c r="D91" s="46">
        <v>302.108</v>
      </c>
      <c r="E91" s="46">
        <v>268.40499999999997</v>
      </c>
      <c r="F91" s="46">
        <v>237.78200000000001</v>
      </c>
      <c r="G91" s="46">
        <v>210.12700000000001</v>
      </c>
      <c r="H91" s="46">
        <v>185.24199999999999</v>
      </c>
      <c r="I91" s="46">
        <v>162.982</v>
      </c>
      <c r="J91" s="46">
        <v>143.12200000000001</v>
      </c>
      <c r="K91" s="46">
        <v>125.535</v>
      </c>
      <c r="L91" s="46">
        <v>109.926</v>
      </c>
      <c r="M91" s="46">
        <v>96.102000000000004</v>
      </c>
      <c r="N91" s="46">
        <v>83.89</v>
      </c>
      <c r="O91" s="46">
        <v>73.100999999999999</v>
      </c>
      <c r="P91" s="46">
        <v>63.595999999999997</v>
      </c>
      <c r="Q91" s="46">
        <v>55.253</v>
      </c>
      <c r="R91" s="46">
        <v>47.887999999999998</v>
      </c>
      <c r="S91" s="46">
        <v>41.371000000000002</v>
      </c>
      <c r="T91" s="46">
        <v>35.652999999999999</v>
      </c>
      <c r="U91" s="46">
        <v>30.640999999999998</v>
      </c>
      <c r="V91" s="46">
        <v>26.268000000000001</v>
      </c>
      <c r="W91" s="46">
        <v>22.417000000000002</v>
      </c>
      <c r="X91" s="46">
        <v>19.155000000000001</v>
      </c>
      <c r="Y91" s="46">
        <v>16.356999999999999</v>
      </c>
      <c r="Z91" s="46">
        <v>13.964</v>
      </c>
      <c r="AA91" s="46">
        <v>11.922000000000001</v>
      </c>
      <c r="AB91" s="46">
        <v>10.19</v>
      </c>
      <c r="AC91" s="46">
        <v>8.7219999999999995</v>
      </c>
      <c r="AD91" s="46">
        <v>7.4790000000000001</v>
      </c>
      <c r="AE91" s="46">
        <v>6.4269999999999996</v>
      </c>
    </row>
    <row r="92" spans="1:31" x14ac:dyDescent="0.2">
      <c r="A92" s="44">
        <v>85</v>
      </c>
      <c r="B92" s="46">
        <v>437.75299999999999</v>
      </c>
      <c r="C92" s="46">
        <v>391.49799999999999</v>
      </c>
      <c r="D92" s="46">
        <v>348.91899999999998</v>
      </c>
      <c r="E92" s="46">
        <v>310.13400000000001</v>
      </c>
      <c r="F92" s="46">
        <v>274.84800000000001</v>
      </c>
      <c r="G92" s="46">
        <v>242.95099999999999</v>
      </c>
      <c r="H92" s="46">
        <v>214.22300000000001</v>
      </c>
      <c r="I92" s="46">
        <v>188.511</v>
      </c>
      <c r="J92" s="46">
        <v>165.56200000000001</v>
      </c>
      <c r="K92" s="46">
        <v>145.24199999999999</v>
      </c>
      <c r="L92" s="46">
        <v>127.20399999999999</v>
      </c>
      <c r="M92" s="46">
        <v>111.22799999999999</v>
      </c>
      <c r="N92" s="46">
        <v>97.114999999999995</v>
      </c>
      <c r="O92" s="46">
        <v>84.644999999999996</v>
      </c>
      <c r="P92" s="46">
        <v>73.659000000000006</v>
      </c>
      <c r="Q92" s="46">
        <v>64.016000000000005</v>
      </c>
      <c r="R92" s="46">
        <v>55.497</v>
      </c>
      <c r="S92" s="46">
        <v>47.948999999999998</v>
      </c>
      <c r="T92" s="46">
        <v>41.319000000000003</v>
      </c>
      <c r="U92" s="46">
        <v>35.5</v>
      </c>
      <c r="V92" s="46">
        <v>30.417000000000002</v>
      </c>
      <c r="W92" s="46">
        <v>25.93</v>
      </c>
      <c r="X92" s="46">
        <v>22.134</v>
      </c>
      <c r="Y92" s="46">
        <v>18.876000000000001</v>
      </c>
      <c r="Z92" s="46">
        <v>16.09</v>
      </c>
      <c r="AA92" s="46">
        <v>13.714</v>
      </c>
      <c r="AB92" s="46">
        <v>11.702</v>
      </c>
      <c r="AC92" s="46">
        <v>9.9969999999999999</v>
      </c>
      <c r="AD92" s="46">
        <v>8.5549999999999997</v>
      </c>
      <c r="AE92" s="46">
        <v>7.335</v>
      </c>
    </row>
  </sheetData>
  <sheetProtection algorithmName="SHA-512" hashValue="7E6lGrbhE/ksuxDH9iiyGUQBk0QjJziurs7jZ2BqA8XpGQrFPmi0FyfCPr/uLsLtkG7syO2hzq7nB9a/yBJyfQ==" saltValue="ZewTuZrpPA9MkrQjhoiEAw==" spinCount="100000" sheet="1" objects="1" scenarios="1"/>
  <conditionalFormatting sqref="A6:A21">
    <cfRule type="expression" dxfId="95" priority="1" stopIfTrue="1">
      <formula>MOD(ROW(),2)=0</formula>
    </cfRule>
    <cfRule type="expression" dxfId="94" priority="2" stopIfTrue="1">
      <formula>MOD(ROW(),2)&lt;&gt;0</formula>
    </cfRule>
  </conditionalFormatting>
  <conditionalFormatting sqref="A26:A92">
    <cfRule type="expression" dxfId="93" priority="5" stopIfTrue="1">
      <formula>MOD(ROW(),2)=0</formula>
    </cfRule>
    <cfRule type="expression" dxfId="92" priority="6" stopIfTrue="1">
      <formula>MOD(ROW(),2)&lt;&gt;0</formula>
    </cfRule>
  </conditionalFormatting>
  <conditionalFormatting sqref="B6:M21">
    <cfRule type="expression" dxfId="91" priority="3" stopIfTrue="1">
      <formula>MOD(ROW(),2)=0</formula>
    </cfRule>
    <cfRule type="expression" dxfId="90" priority="4" stopIfTrue="1">
      <formula>MOD(ROW(),2)&lt;&gt;0</formula>
    </cfRule>
  </conditionalFormatting>
  <conditionalFormatting sqref="B26:AE92">
    <cfRule type="expression" dxfId="89" priority="7" stopIfTrue="1">
      <formula>MOD(ROW(),2)=0</formula>
    </cfRule>
    <cfRule type="expression" dxfId="88" priority="8" stopIfTrue="1">
      <formula>MOD(ROW(),2)&lt;&gt;0</formula>
    </cfRule>
  </conditionalFormatting>
  <pageMargins left="0.7" right="0.7" top="0.75" bottom="0.75" header="0.3" footer="0.3"/>
  <tableParts count="1">
    <tablePart r:id="rId1"/>
  </tableParts>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08CF8-1D7F-4788-8B49-701E6CE0C787}">
  <sheetPr codeName="Sheet112"/>
  <dimension ref="A1:AE92"/>
  <sheetViews>
    <sheetView showGridLines="0" workbookViewId="0">
      <selection activeCell="A6" sqref="A6"/>
    </sheetView>
  </sheetViews>
  <sheetFormatPr defaultRowHeight="12.75" x14ac:dyDescent="0.2"/>
  <cols>
    <col min="1" max="1" width="31.5703125" customWidth="1"/>
    <col min="2" max="2" width="22.5703125" customWidth="1"/>
    <col min="3" max="3" width="10.28515625" customWidth="1"/>
    <col min="4" max="4" width="10"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Allocation - x-805</v>
      </c>
    </row>
    <row r="6" spans="1:13" x14ac:dyDescent="0.2">
      <c r="A6" s="41" t="s">
        <v>540</v>
      </c>
      <c r="B6" s="49" t="s">
        <v>541</v>
      </c>
      <c r="C6" s="49"/>
      <c r="D6" s="49"/>
      <c r="E6" s="49"/>
      <c r="F6" s="49"/>
      <c r="G6" s="49"/>
      <c r="H6" s="49"/>
      <c r="I6" s="49"/>
      <c r="J6" s="49"/>
      <c r="K6" s="49"/>
      <c r="L6" s="49"/>
      <c r="M6" s="49"/>
    </row>
    <row r="7" spans="1:13" x14ac:dyDescent="0.2">
      <c r="A7" s="41" t="s">
        <v>542</v>
      </c>
      <c r="B7" s="49" t="s">
        <v>32</v>
      </c>
      <c r="C7" s="49"/>
      <c r="D7" s="49"/>
      <c r="E7" s="49"/>
      <c r="F7" s="49"/>
      <c r="G7" s="49"/>
      <c r="H7" s="49"/>
      <c r="I7" s="49"/>
      <c r="J7" s="49"/>
      <c r="K7" s="49"/>
      <c r="L7" s="49"/>
      <c r="M7" s="49"/>
    </row>
    <row r="8" spans="1:13" x14ac:dyDescent="0.2">
      <c r="A8" s="41" t="s">
        <v>112</v>
      </c>
      <c r="B8" s="49" t="s">
        <v>444</v>
      </c>
      <c r="C8" s="49"/>
      <c r="D8" s="49"/>
      <c r="E8" s="49"/>
      <c r="F8" s="49"/>
      <c r="G8" s="49"/>
      <c r="H8" s="49"/>
      <c r="I8" s="49"/>
      <c r="J8" s="49"/>
      <c r="K8" s="49"/>
      <c r="L8" s="49"/>
      <c r="M8" s="49"/>
    </row>
    <row r="9" spans="1:13" x14ac:dyDescent="0.2">
      <c r="A9" s="41" t="s">
        <v>113</v>
      </c>
      <c r="B9" s="49" t="s">
        <v>488</v>
      </c>
      <c r="C9" s="49"/>
      <c r="D9" s="49"/>
      <c r="E9" s="49"/>
      <c r="F9" s="49"/>
      <c r="G9" s="49"/>
      <c r="H9" s="49"/>
      <c r="I9" s="49"/>
      <c r="J9" s="49"/>
      <c r="K9" s="49"/>
      <c r="L9" s="49"/>
      <c r="M9" s="49"/>
    </row>
    <row r="10" spans="1:13" x14ac:dyDescent="0.2">
      <c r="A10" s="41" t="s">
        <v>6</v>
      </c>
      <c r="B10" s="49" t="s">
        <v>502</v>
      </c>
      <c r="C10" s="49"/>
      <c r="D10" s="49"/>
      <c r="E10" s="49"/>
      <c r="F10" s="49"/>
      <c r="G10" s="49"/>
      <c r="H10" s="49"/>
      <c r="I10" s="49"/>
      <c r="J10" s="49"/>
      <c r="K10" s="49"/>
      <c r="L10" s="49"/>
      <c r="M10" s="49"/>
    </row>
    <row r="11" spans="1:13" x14ac:dyDescent="0.2">
      <c r="A11" s="41" t="s">
        <v>114</v>
      </c>
      <c r="B11" s="49" t="s">
        <v>205</v>
      </c>
      <c r="C11" s="49"/>
      <c r="D11" s="49"/>
      <c r="E11" s="49"/>
      <c r="F11" s="49"/>
      <c r="G11" s="49"/>
      <c r="H11" s="49"/>
      <c r="I11" s="49"/>
      <c r="J11" s="49"/>
      <c r="K11" s="49"/>
      <c r="L11" s="49"/>
      <c r="M11" s="49"/>
    </row>
    <row r="12" spans="1:13" x14ac:dyDescent="0.2">
      <c r="A12" s="41" t="s">
        <v>115</v>
      </c>
      <c r="B12" s="49" t="s">
        <v>490</v>
      </c>
      <c r="C12" s="49"/>
      <c r="D12" s="49"/>
      <c r="E12" s="49"/>
      <c r="F12" s="49"/>
      <c r="G12" s="49"/>
      <c r="H12" s="49"/>
      <c r="I12" s="49"/>
      <c r="J12" s="49"/>
      <c r="K12" s="49"/>
      <c r="L12" s="49"/>
      <c r="M12" s="49"/>
    </row>
    <row r="13" spans="1:13" x14ac:dyDescent="0.2">
      <c r="A13" s="41" t="s">
        <v>543</v>
      </c>
      <c r="B13" s="49">
        <v>1</v>
      </c>
      <c r="C13" s="49"/>
      <c r="D13" s="49"/>
      <c r="E13" s="49"/>
      <c r="F13" s="49"/>
      <c r="G13" s="49"/>
      <c r="H13" s="49"/>
      <c r="I13" s="49"/>
      <c r="J13" s="49"/>
      <c r="K13" s="49"/>
      <c r="L13" s="49"/>
      <c r="M13" s="49"/>
    </row>
    <row r="14" spans="1:13" x14ac:dyDescent="0.2">
      <c r="A14" s="41" t="s">
        <v>117</v>
      </c>
      <c r="B14" s="49">
        <v>805</v>
      </c>
      <c r="C14" s="49"/>
      <c r="D14" s="49"/>
      <c r="E14" s="49"/>
      <c r="F14" s="49"/>
      <c r="G14" s="49"/>
      <c r="H14" s="49"/>
      <c r="I14" s="49"/>
      <c r="J14" s="49"/>
      <c r="K14" s="49"/>
      <c r="L14" s="49"/>
      <c r="M14" s="49"/>
    </row>
    <row r="15" spans="1:13" x14ac:dyDescent="0.2">
      <c r="A15" s="41" t="s">
        <v>544</v>
      </c>
      <c r="B15" s="49" t="s">
        <v>503</v>
      </c>
      <c r="C15" s="49"/>
      <c r="D15" s="49"/>
      <c r="E15" s="49"/>
      <c r="F15" s="49"/>
      <c r="G15" s="49"/>
      <c r="H15" s="49"/>
      <c r="I15" s="49"/>
      <c r="J15" s="49"/>
      <c r="K15" s="49"/>
      <c r="L15" s="49"/>
      <c r="M15" s="49"/>
    </row>
    <row r="16" spans="1:13" x14ac:dyDescent="0.2">
      <c r="A16" s="41" t="s">
        <v>119</v>
      </c>
      <c r="B16" s="49" t="s">
        <v>504</v>
      </c>
      <c r="C16" s="49"/>
      <c r="D16" s="49"/>
      <c r="E16" s="49"/>
      <c r="F16" s="49"/>
      <c r="G16" s="49"/>
      <c r="H16" s="49"/>
      <c r="I16" s="49"/>
      <c r="J16" s="49"/>
      <c r="K16" s="49"/>
      <c r="L16" s="49"/>
      <c r="M16" s="49"/>
    </row>
    <row r="17" spans="1:31" x14ac:dyDescent="0.2">
      <c r="A17" s="42" t="s">
        <v>545</v>
      </c>
      <c r="B17" s="49"/>
      <c r="C17" s="49"/>
      <c r="D17" s="49"/>
      <c r="E17" s="49"/>
      <c r="F17" s="49"/>
      <c r="G17" s="49"/>
      <c r="H17" s="49"/>
      <c r="I17" s="49"/>
      <c r="J17" s="49"/>
      <c r="K17" s="49"/>
      <c r="L17" s="49"/>
      <c r="M17" s="49"/>
    </row>
    <row r="18" spans="1:31" x14ac:dyDescent="0.2">
      <c r="A18" s="41" t="s">
        <v>121</v>
      </c>
      <c r="B18" s="50">
        <v>45184</v>
      </c>
      <c r="C18" s="50"/>
      <c r="D18" s="50"/>
      <c r="E18" s="50"/>
      <c r="F18" s="50"/>
      <c r="G18" s="50"/>
      <c r="H18" s="50"/>
      <c r="I18" s="50"/>
      <c r="J18" s="50"/>
      <c r="K18" s="50"/>
      <c r="L18" s="50"/>
      <c r="M18" s="50"/>
    </row>
    <row r="19" spans="1:31" x14ac:dyDescent="0.2">
      <c r="A19" s="41" t="s">
        <v>122</v>
      </c>
      <c r="B19" s="49"/>
      <c r="C19" s="49"/>
      <c r="D19" s="49"/>
      <c r="E19" s="49"/>
      <c r="F19" s="49"/>
      <c r="G19" s="49"/>
      <c r="H19" s="49"/>
      <c r="I19" s="49"/>
      <c r="J19" s="49"/>
      <c r="K19" s="49"/>
      <c r="L19" s="49"/>
      <c r="M19" s="49"/>
    </row>
    <row r="20" spans="1:31" x14ac:dyDescent="0.2">
      <c r="A20" s="41" t="s">
        <v>123</v>
      </c>
      <c r="B20" s="49" t="s">
        <v>132</v>
      </c>
      <c r="C20" s="49"/>
      <c r="D20" s="49"/>
      <c r="E20" s="49"/>
      <c r="F20" s="49"/>
      <c r="G20" s="49"/>
      <c r="H20" s="49"/>
      <c r="I20" s="49"/>
      <c r="J20" s="49"/>
      <c r="K20" s="49"/>
      <c r="L20" s="49"/>
      <c r="M20" s="49"/>
    </row>
    <row r="21" spans="1:31" x14ac:dyDescent="0.2">
      <c r="A21" s="41" t="s">
        <v>546</v>
      </c>
      <c r="B21" s="49" t="s">
        <v>46</v>
      </c>
      <c r="C21" s="49"/>
      <c r="D21" s="49"/>
      <c r="E21" s="49"/>
      <c r="F21" s="49"/>
      <c r="G21" s="49"/>
      <c r="H21" s="49"/>
      <c r="I21" s="49"/>
      <c r="J21" s="49"/>
      <c r="K21" s="49"/>
      <c r="L21" s="49"/>
      <c r="M21" s="49"/>
    </row>
    <row r="23" spans="1:31" x14ac:dyDescent="0.2">
      <c r="A23" s="23" t="str">
        <f>HYPERLINK("#'Factor List'!A1", "Back to Factor List")</f>
        <v>Back to Factor List</v>
      </c>
      <c r="B23" s="23" t="str">
        <f>HYPERLINK("#'Assumptions'!A1", "Assumptions")</f>
        <v>Assumptions</v>
      </c>
    </row>
    <row r="26" spans="1:31" s="55" customFormat="1" ht="25.5" x14ac:dyDescent="0.2">
      <c r="A26" s="56" t="s">
        <v>711</v>
      </c>
      <c r="B26" s="54">
        <v>50</v>
      </c>
      <c r="C26" s="54">
        <v>51</v>
      </c>
      <c r="D26" s="54">
        <v>52</v>
      </c>
      <c r="E26" s="54">
        <v>53</v>
      </c>
      <c r="F26" s="54">
        <v>54</v>
      </c>
      <c r="G26" s="54">
        <v>55</v>
      </c>
      <c r="H26" s="54">
        <v>56</v>
      </c>
      <c r="I26" s="54">
        <v>57</v>
      </c>
      <c r="J26" s="54">
        <v>58</v>
      </c>
      <c r="K26" s="54">
        <v>59</v>
      </c>
      <c r="L26" s="54">
        <v>60</v>
      </c>
      <c r="M26" s="54">
        <v>61</v>
      </c>
      <c r="N26" s="54">
        <v>62</v>
      </c>
      <c r="O26" s="54">
        <v>63</v>
      </c>
      <c r="P26" s="54">
        <v>64</v>
      </c>
      <c r="Q26" s="54">
        <v>65</v>
      </c>
      <c r="R26" s="54">
        <v>66</v>
      </c>
      <c r="S26" s="54">
        <v>67</v>
      </c>
      <c r="T26" s="54">
        <v>68</v>
      </c>
      <c r="U26" s="54">
        <v>69</v>
      </c>
      <c r="V26" s="54">
        <v>70</v>
      </c>
      <c r="W26" s="54">
        <v>71</v>
      </c>
      <c r="X26" s="54">
        <v>72</v>
      </c>
      <c r="Y26" s="54">
        <v>73</v>
      </c>
      <c r="Z26" s="54">
        <v>74</v>
      </c>
      <c r="AA26" s="54">
        <v>75</v>
      </c>
      <c r="AB26" s="54">
        <v>76</v>
      </c>
      <c r="AC26" s="54">
        <v>77</v>
      </c>
      <c r="AD26" s="54">
        <v>78</v>
      </c>
      <c r="AE26" s="54">
        <v>79</v>
      </c>
    </row>
    <row r="27" spans="1:31" x14ac:dyDescent="0.2">
      <c r="A27" s="44">
        <v>20</v>
      </c>
      <c r="B27" s="46">
        <v>1.9119999999999999</v>
      </c>
      <c r="C27" s="46">
        <v>1.8049999999999999</v>
      </c>
      <c r="D27" s="46">
        <v>1.7050000000000001</v>
      </c>
      <c r="E27" s="46">
        <v>1.61</v>
      </c>
      <c r="F27" s="46">
        <v>1.52</v>
      </c>
      <c r="G27" s="46">
        <v>1.4350000000000001</v>
      </c>
      <c r="H27" s="46">
        <v>1.3540000000000001</v>
      </c>
      <c r="I27" s="46">
        <v>1.278</v>
      </c>
      <c r="J27" s="46">
        <v>1.206</v>
      </c>
      <c r="K27" s="46">
        <v>1.137</v>
      </c>
      <c r="L27" s="46">
        <v>1.0720000000000001</v>
      </c>
      <c r="M27" s="46">
        <v>1.01</v>
      </c>
      <c r="N27" s="46">
        <v>0.95099999999999996</v>
      </c>
      <c r="O27" s="46">
        <v>0.89500000000000002</v>
      </c>
      <c r="P27" s="46">
        <v>0.84199999999999997</v>
      </c>
      <c r="Q27" s="46">
        <v>0.79200000000000004</v>
      </c>
      <c r="R27" s="46">
        <v>0.74399999999999999</v>
      </c>
      <c r="S27" s="46">
        <v>0.69899999999999995</v>
      </c>
      <c r="T27" s="46">
        <v>0.65600000000000003</v>
      </c>
      <c r="U27" s="46">
        <v>0.61499999999999999</v>
      </c>
      <c r="V27" s="46">
        <v>0.57599999999999996</v>
      </c>
      <c r="W27" s="46">
        <v>0.53900000000000003</v>
      </c>
      <c r="X27" s="46">
        <v>0.504</v>
      </c>
      <c r="Y27" s="46">
        <v>0.47099999999999997</v>
      </c>
      <c r="Z27" s="46">
        <v>0.44</v>
      </c>
      <c r="AA27" s="46">
        <v>0.41099999999999998</v>
      </c>
      <c r="AB27" s="46">
        <v>0.38300000000000001</v>
      </c>
      <c r="AC27" s="46">
        <v>0.35699999999999998</v>
      </c>
      <c r="AD27" s="46">
        <v>0.33300000000000002</v>
      </c>
      <c r="AE27" s="46">
        <v>0.31</v>
      </c>
    </row>
    <row r="28" spans="1:31" x14ac:dyDescent="0.2">
      <c r="A28" s="44">
        <v>21</v>
      </c>
      <c r="B28" s="46">
        <v>1.9570000000000001</v>
      </c>
      <c r="C28" s="46">
        <v>1.8460000000000001</v>
      </c>
      <c r="D28" s="46">
        <v>1.742</v>
      </c>
      <c r="E28" s="46">
        <v>1.6439999999999999</v>
      </c>
      <c r="F28" s="46">
        <v>1.552</v>
      </c>
      <c r="G28" s="46">
        <v>1.464</v>
      </c>
      <c r="H28" s="46">
        <v>1.381</v>
      </c>
      <c r="I28" s="46">
        <v>1.302</v>
      </c>
      <c r="J28" s="46">
        <v>1.228</v>
      </c>
      <c r="K28" s="46">
        <v>1.157</v>
      </c>
      <c r="L28" s="46">
        <v>1.0900000000000001</v>
      </c>
      <c r="M28" s="46">
        <v>1.0269999999999999</v>
      </c>
      <c r="N28" s="46">
        <v>0.96599999999999997</v>
      </c>
      <c r="O28" s="46">
        <v>0.90900000000000003</v>
      </c>
      <c r="P28" s="46">
        <v>0.85499999999999998</v>
      </c>
      <c r="Q28" s="46">
        <v>0.80400000000000005</v>
      </c>
      <c r="R28" s="46">
        <v>0.755</v>
      </c>
      <c r="S28" s="46">
        <v>0.70899999999999996</v>
      </c>
      <c r="T28" s="46">
        <v>0.66500000000000004</v>
      </c>
      <c r="U28" s="46">
        <v>0.623</v>
      </c>
      <c r="V28" s="46">
        <v>0.58399999999999996</v>
      </c>
      <c r="W28" s="46">
        <v>0.54600000000000004</v>
      </c>
      <c r="X28" s="46">
        <v>0.51100000000000001</v>
      </c>
      <c r="Y28" s="46">
        <v>0.47699999999999998</v>
      </c>
      <c r="Z28" s="46">
        <v>0.44600000000000001</v>
      </c>
      <c r="AA28" s="46">
        <v>0.41599999999999998</v>
      </c>
      <c r="AB28" s="46">
        <v>0.38800000000000001</v>
      </c>
      <c r="AC28" s="46">
        <v>0.36099999999999999</v>
      </c>
      <c r="AD28" s="46">
        <v>0.33700000000000002</v>
      </c>
      <c r="AE28" s="46">
        <v>0.314</v>
      </c>
    </row>
    <row r="29" spans="1:31" x14ac:dyDescent="0.2">
      <c r="A29" s="44">
        <v>22</v>
      </c>
      <c r="B29" s="46">
        <v>2.0049999999999999</v>
      </c>
      <c r="C29" s="46">
        <v>1.89</v>
      </c>
      <c r="D29" s="46">
        <v>1.782</v>
      </c>
      <c r="E29" s="46">
        <v>1.681</v>
      </c>
      <c r="F29" s="46">
        <v>1.585</v>
      </c>
      <c r="G29" s="46">
        <v>1.494</v>
      </c>
      <c r="H29" s="46">
        <v>1.409</v>
      </c>
      <c r="I29" s="46">
        <v>1.3280000000000001</v>
      </c>
      <c r="J29" s="46">
        <v>1.2509999999999999</v>
      </c>
      <c r="K29" s="46">
        <v>1.179</v>
      </c>
      <c r="L29" s="46">
        <v>1.1100000000000001</v>
      </c>
      <c r="M29" s="46">
        <v>1.0449999999999999</v>
      </c>
      <c r="N29" s="46">
        <v>0.98299999999999998</v>
      </c>
      <c r="O29" s="46">
        <v>0.92400000000000004</v>
      </c>
      <c r="P29" s="46">
        <v>0.86899999999999999</v>
      </c>
      <c r="Q29" s="46">
        <v>0.81599999999999995</v>
      </c>
      <c r="R29" s="46">
        <v>0.76700000000000002</v>
      </c>
      <c r="S29" s="46">
        <v>0.71899999999999997</v>
      </c>
      <c r="T29" s="46">
        <v>0.67500000000000004</v>
      </c>
      <c r="U29" s="46">
        <v>0.63200000000000001</v>
      </c>
      <c r="V29" s="46">
        <v>0.59199999999999997</v>
      </c>
      <c r="W29" s="46">
        <v>0.55400000000000005</v>
      </c>
      <c r="X29" s="46">
        <v>0.51800000000000002</v>
      </c>
      <c r="Y29" s="46">
        <v>0.48299999999999998</v>
      </c>
      <c r="Z29" s="46">
        <v>0.45100000000000001</v>
      </c>
      <c r="AA29" s="46">
        <v>0.42099999999999999</v>
      </c>
      <c r="AB29" s="46">
        <v>0.39300000000000002</v>
      </c>
      <c r="AC29" s="46">
        <v>0.36599999999999999</v>
      </c>
      <c r="AD29" s="46">
        <v>0.34100000000000003</v>
      </c>
      <c r="AE29" s="46">
        <v>0.317</v>
      </c>
    </row>
    <row r="30" spans="1:31" x14ac:dyDescent="0.2">
      <c r="A30" s="44">
        <v>23</v>
      </c>
      <c r="B30" s="46">
        <v>2.056</v>
      </c>
      <c r="C30" s="46">
        <v>1.9370000000000001</v>
      </c>
      <c r="D30" s="46">
        <v>1.825</v>
      </c>
      <c r="E30" s="46">
        <v>1.72</v>
      </c>
      <c r="F30" s="46">
        <v>1.62</v>
      </c>
      <c r="G30" s="46">
        <v>1.5269999999999999</v>
      </c>
      <c r="H30" s="46">
        <v>1.4379999999999999</v>
      </c>
      <c r="I30" s="46">
        <v>1.355</v>
      </c>
      <c r="J30" s="46">
        <v>1.276</v>
      </c>
      <c r="K30" s="46">
        <v>1.2010000000000001</v>
      </c>
      <c r="L30" s="46">
        <v>1.131</v>
      </c>
      <c r="M30" s="46">
        <v>1.0640000000000001</v>
      </c>
      <c r="N30" s="46">
        <v>1</v>
      </c>
      <c r="O30" s="46">
        <v>0.94</v>
      </c>
      <c r="P30" s="46">
        <v>0.88300000000000001</v>
      </c>
      <c r="Q30" s="46">
        <v>0.83</v>
      </c>
      <c r="R30" s="46">
        <v>0.77900000000000003</v>
      </c>
      <c r="S30" s="46">
        <v>0.73</v>
      </c>
      <c r="T30" s="46">
        <v>0.68500000000000005</v>
      </c>
      <c r="U30" s="46">
        <v>0.64100000000000001</v>
      </c>
      <c r="V30" s="46">
        <v>0.6</v>
      </c>
      <c r="W30" s="46">
        <v>0.56100000000000005</v>
      </c>
      <c r="X30" s="46">
        <v>0.52500000000000002</v>
      </c>
      <c r="Y30" s="46">
        <v>0.49</v>
      </c>
      <c r="Z30" s="46">
        <v>0.45700000000000002</v>
      </c>
      <c r="AA30" s="46">
        <v>0.42599999999999999</v>
      </c>
      <c r="AB30" s="46">
        <v>0.39700000000000002</v>
      </c>
      <c r="AC30" s="46">
        <v>0.37</v>
      </c>
      <c r="AD30" s="46">
        <v>0.34499999999999997</v>
      </c>
      <c r="AE30" s="46">
        <v>0.32100000000000001</v>
      </c>
    </row>
    <row r="31" spans="1:31" x14ac:dyDescent="0.2">
      <c r="A31" s="44">
        <v>24</v>
      </c>
      <c r="B31" s="46">
        <v>2.11</v>
      </c>
      <c r="C31" s="46">
        <v>1.986</v>
      </c>
      <c r="D31" s="46">
        <v>1.87</v>
      </c>
      <c r="E31" s="46">
        <v>1.7609999999999999</v>
      </c>
      <c r="F31" s="46">
        <v>1.6579999999999999</v>
      </c>
      <c r="G31" s="46">
        <v>1.5609999999999999</v>
      </c>
      <c r="H31" s="46">
        <v>1.47</v>
      </c>
      <c r="I31" s="46">
        <v>1.383</v>
      </c>
      <c r="J31" s="46">
        <v>1.302</v>
      </c>
      <c r="K31" s="46">
        <v>1.2250000000000001</v>
      </c>
      <c r="L31" s="46">
        <v>1.1519999999999999</v>
      </c>
      <c r="M31" s="46">
        <v>1.083</v>
      </c>
      <c r="N31" s="46">
        <v>1.018</v>
      </c>
      <c r="O31" s="46">
        <v>0.95699999999999996</v>
      </c>
      <c r="P31" s="46">
        <v>0.89900000000000002</v>
      </c>
      <c r="Q31" s="46">
        <v>0.84299999999999997</v>
      </c>
      <c r="R31" s="46">
        <v>0.79100000000000004</v>
      </c>
      <c r="S31" s="46">
        <v>0.74199999999999999</v>
      </c>
      <c r="T31" s="46">
        <v>0.69499999999999995</v>
      </c>
      <c r="U31" s="46">
        <v>0.65100000000000002</v>
      </c>
      <c r="V31" s="46">
        <v>0.60899999999999999</v>
      </c>
      <c r="W31" s="46">
        <v>0.56899999999999995</v>
      </c>
      <c r="X31" s="46">
        <v>0.53200000000000003</v>
      </c>
      <c r="Y31" s="46">
        <v>0.497</v>
      </c>
      <c r="Z31" s="46">
        <v>0.46300000000000002</v>
      </c>
      <c r="AA31" s="46">
        <v>0.432</v>
      </c>
      <c r="AB31" s="46">
        <v>0.40300000000000002</v>
      </c>
      <c r="AC31" s="46">
        <v>0.375</v>
      </c>
      <c r="AD31" s="46">
        <v>0.34899999999999998</v>
      </c>
      <c r="AE31" s="46">
        <v>0.32500000000000001</v>
      </c>
    </row>
    <row r="32" spans="1:31" x14ac:dyDescent="0.2">
      <c r="A32" s="44">
        <v>25</v>
      </c>
      <c r="B32" s="46">
        <v>2.1680000000000001</v>
      </c>
      <c r="C32" s="46">
        <v>2.0390000000000001</v>
      </c>
      <c r="D32" s="46">
        <v>1.9179999999999999</v>
      </c>
      <c r="E32" s="46">
        <v>1.804</v>
      </c>
      <c r="F32" s="46">
        <v>1.698</v>
      </c>
      <c r="G32" s="46">
        <v>1.597</v>
      </c>
      <c r="H32" s="46">
        <v>1.5029999999999999</v>
      </c>
      <c r="I32" s="46">
        <v>1.4139999999999999</v>
      </c>
      <c r="J32" s="46">
        <v>1.33</v>
      </c>
      <c r="K32" s="46">
        <v>1.25</v>
      </c>
      <c r="L32" s="46">
        <v>1.175</v>
      </c>
      <c r="M32" s="46">
        <v>1.1040000000000001</v>
      </c>
      <c r="N32" s="46">
        <v>1.038</v>
      </c>
      <c r="O32" s="46">
        <v>0.97399999999999998</v>
      </c>
      <c r="P32" s="46">
        <v>0.91500000000000004</v>
      </c>
      <c r="Q32" s="46">
        <v>0.85799999999999998</v>
      </c>
      <c r="R32" s="46">
        <v>0.80500000000000005</v>
      </c>
      <c r="S32" s="46">
        <v>0.754</v>
      </c>
      <c r="T32" s="46">
        <v>0.70599999999999996</v>
      </c>
      <c r="U32" s="46">
        <v>0.66100000000000003</v>
      </c>
      <c r="V32" s="46">
        <v>0.61799999999999999</v>
      </c>
      <c r="W32" s="46">
        <v>0.57799999999999996</v>
      </c>
      <c r="X32" s="46">
        <v>0.54</v>
      </c>
      <c r="Y32" s="46">
        <v>0.504</v>
      </c>
      <c r="Z32" s="46">
        <v>0.47</v>
      </c>
      <c r="AA32" s="46">
        <v>0.438</v>
      </c>
      <c r="AB32" s="46">
        <v>0.40799999999999997</v>
      </c>
      <c r="AC32" s="46">
        <v>0.38</v>
      </c>
      <c r="AD32" s="46">
        <v>0.35399999999999998</v>
      </c>
      <c r="AE32" s="46">
        <v>0.32900000000000001</v>
      </c>
    </row>
    <row r="33" spans="1:31" x14ac:dyDescent="0.2">
      <c r="A33" s="44">
        <v>26</v>
      </c>
      <c r="B33" s="46">
        <v>2.23</v>
      </c>
      <c r="C33" s="46">
        <v>2.0950000000000002</v>
      </c>
      <c r="D33" s="46">
        <v>1.9690000000000001</v>
      </c>
      <c r="E33" s="46">
        <v>1.851</v>
      </c>
      <c r="F33" s="46">
        <v>1.74</v>
      </c>
      <c r="G33" s="46">
        <v>1.6359999999999999</v>
      </c>
      <c r="H33" s="46">
        <v>1.538</v>
      </c>
      <c r="I33" s="46">
        <v>1.446</v>
      </c>
      <c r="J33" s="46">
        <v>1.359</v>
      </c>
      <c r="K33" s="46">
        <v>1.2769999999999999</v>
      </c>
      <c r="L33" s="46">
        <v>1.1990000000000001</v>
      </c>
      <c r="M33" s="46">
        <v>1.127</v>
      </c>
      <c r="N33" s="46">
        <v>1.0580000000000001</v>
      </c>
      <c r="O33" s="46">
        <v>0.99299999999999999</v>
      </c>
      <c r="P33" s="46">
        <v>0.93100000000000005</v>
      </c>
      <c r="Q33" s="46">
        <v>0.873</v>
      </c>
      <c r="R33" s="46">
        <v>0.81899999999999995</v>
      </c>
      <c r="S33" s="46">
        <v>0.76700000000000002</v>
      </c>
      <c r="T33" s="46">
        <v>0.71799999999999997</v>
      </c>
      <c r="U33" s="46">
        <v>0.67200000000000004</v>
      </c>
      <c r="V33" s="46">
        <v>0.628</v>
      </c>
      <c r="W33" s="46">
        <v>0.58699999999999997</v>
      </c>
      <c r="X33" s="46">
        <v>0.54800000000000004</v>
      </c>
      <c r="Y33" s="46">
        <v>0.51100000000000001</v>
      </c>
      <c r="Z33" s="46">
        <v>0.47699999999999998</v>
      </c>
      <c r="AA33" s="46">
        <v>0.44400000000000001</v>
      </c>
      <c r="AB33" s="46">
        <v>0.41399999999999998</v>
      </c>
      <c r="AC33" s="46">
        <v>0.38500000000000001</v>
      </c>
      <c r="AD33" s="46">
        <v>0.35799999999999998</v>
      </c>
      <c r="AE33" s="46">
        <v>0.33300000000000002</v>
      </c>
    </row>
    <row r="34" spans="1:31" x14ac:dyDescent="0.2">
      <c r="A34" s="44">
        <v>27</v>
      </c>
      <c r="B34" s="46">
        <v>2.2959999999999998</v>
      </c>
      <c r="C34" s="46">
        <v>2.1549999999999998</v>
      </c>
      <c r="D34" s="46">
        <v>2.024</v>
      </c>
      <c r="E34" s="46">
        <v>1.9</v>
      </c>
      <c r="F34" s="46">
        <v>1.7849999999999999</v>
      </c>
      <c r="G34" s="46">
        <v>1.677</v>
      </c>
      <c r="H34" s="46">
        <v>1.575</v>
      </c>
      <c r="I34" s="46">
        <v>1.4790000000000001</v>
      </c>
      <c r="J34" s="46">
        <v>1.39</v>
      </c>
      <c r="K34" s="46">
        <v>1.3049999999999999</v>
      </c>
      <c r="L34" s="46">
        <v>1.2250000000000001</v>
      </c>
      <c r="M34" s="46">
        <v>1.1499999999999999</v>
      </c>
      <c r="N34" s="46">
        <v>1.079</v>
      </c>
      <c r="O34" s="46">
        <v>1.012</v>
      </c>
      <c r="P34" s="46">
        <v>0.94899999999999995</v>
      </c>
      <c r="Q34" s="46">
        <v>0.89</v>
      </c>
      <c r="R34" s="46">
        <v>0.83299999999999996</v>
      </c>
      <c r="S34" s="46">
        <v>0.78</v>
      </c>
      <c r="T34" s="46">
        <v>0.73</v>
      </c>
      <c r="U34" s="46">
        <v>0.68300000000000005</v>
      </c>
      <c r="V34" s="46">
        <v>0.63800000000000001</v>
      </c>
      <c r="W34" s="46">
        <v>0.59599999999999997</v>
      </c>
      <c r="X34" s="46">
        <v>0.55600000000000005</v>
      </c>
      <c r="Y34" s="46">
        <v>0.51900000000000002</v>
      </c>
      <c r="Z34" s="46">
        <v>0.48399999999999999</v>
      </c>
      <c r="AA34" s="46">
        <v>0.45</v>
      </c>
      <c r="AB34" s="46">
        <v>0.41899999999999998</v>
      </c>
      <c r="AC34" s="46">
        <v>0.39</v>
      </c>
      <c r="AD34" s="46">
        <v>0.36299999999999999</v>
      </c>
      <c r="AE34" s="46">
        <v>0.33800000000000002</v>
      </c>
    </row>
    <row r="35" spans="1:31" x14ac:dyDescent="0.2">
      <c r="A35" s="44">
        <v>28</v>
      </c>
      <c r="B35" s="46">
        <v>2.367</v>
      </c>
      <c r="C35" s="46">
        <v>2.2200000000000002</v>
      </c>
      <c r="D35" s="46">
        <v>2.0819999999999999</v>
      </c>
      <c r="E35" s="46">
        <v>1.9530000000000001</v>
      </c>
      <c r="F35" s="46">
        <v>1.833</v>
      </c>
      <c r="G35" s="46">
        <v>1.72</v>
      </c>
      <c r="H35" s="46">
        <v>1.615</v>
      </c>
      <c r="I35" s="46">
        <v>1.5149999999999999</v>
      </c>
      <c r="J35" s="46">
        <v>1.4219999999999999</v>
      </c>
      <c r="K35" s="46">
        <v>1.335</v>
      </c>
      <c r="L35" s="46">
        <v>1.252</v>
      </c>
      <c r="M35" s="46">
        <v>1.175</v>
      </c>
      <c r="N35" s="46">
        <v>1.101</v>
      </c>
      <c r="O35" s="46">
        <v>1.0329999999999999</v>
      </c>
      <c r="P35" s="46">
        <v>0.96799999999999997</v>
      </c>
      <c r="Q35" s="46">
        <v>0.90600000000000003</v>
      </c>
      <c r="R35" s="46">
        <v>0.84899999999999998</v>
      </c>
      <c r="S35" s="46">
        <v>0.79400000000000004</v>
      </c>
      <c r="T35" s="46">
        <v>0.74299999999999999</v>
      </c>
      <c r="U35" s="46">
        <v>0.69499999999999995</v>
      </c>
      <c r="V35" s="46">
        <v>0.64900000000000002</v>
      </c>
      <c r="W35" s="46">
        <v>0.60599999999999998</v>
      </c>
      <c r="X35" s="46">
        <v>0.56499999999999995</v>
      </c>
      <c r="Y35" s="46">
        <v>0.52700000000000002</v>
      </c>
      <c r="Z35" s="46">
        <v>0.49099999999999999</v>
      </c>
      <c r="AA35" s="46">
        <v>0.45700000000000002</v>
      </c>
      <c r="AB35" s="46">
        <v>0.42599999999999999</v>
      </c>
      <c r="AC35" s="46">
        <v>0.39600000000000002</v>
      </c>
      <c r="AD35" s="46">
        <v>0.36799999999999999</v>
      </c>
      <c r="AE35" s="46">
        <v>0.34200000000000003</v>
      </c>
    </row>
    <row r="36" spans="1:31" x14ac:dyDescent="0.2">
      <c r="A36" s="44">
        <v>29</v>
      </c>
      <c r="B36" s="46">
        <v>2.4430000000000001</v>
      </c>
      <c r="C36" s="46">
        <v>2.2879999999999998</v>
      </c>
      <c r="D36" s="46">
        <v>2.1440000000000001</v>
      </c>
      <c r="E36" s="46">
        <v>2.0099999999999998</v>
      </c>
      <c r="F36" s="46">
        <v>1.8839999999999999</v>
      </c>
      <c r="G36" s="46">
        <v>1.7669999999999999</v>
      </c>
      <c r="H36" s="46">
        <v>1.657</v>
      </c>
      <c r="I36" s="46">
        <v>1.554</v>
      </c>
      <c r="J36" s="46">
        <v>1.4570000000000001</v>
      </c>
      <c r="K36" s="46">
        <v>1.3660000000000001</v>
      </c>
      <c r="L36" s="46">
        <v>1.2809999999999999</v>
      </c>
      <c r="M36" s="46">
        <v>1.2010000000000001</v>
      </c>
      <c r="N36" s="46">
        <v>1.125</v>
      </c>
      <c r="O36" s="46">
        <v>1.054</v>
      </c>
      <c r="P36" s="46">
        <v>0.98699999999999999</v>
      </c>
      <c r="Q36" s="46">
        <v>0.92400000000000004</v>
      </c>
      <c r="R36" s="46">
        <v>0.86499999999999999</v>
      </c>
      <c r="S36" s="46">
        <v>0.80900000000000005</v>
      </c>
      <c r="T36" s="46">
        <v>0.75700000000000001</v>
      </c>
      <c r="U36" s="46">
        <v>0.70699999999999996</v>
      </c>
      <c r="V36" s="46">
        <v>0.66</v>
      </c>
      <c r="W36" s="46">
        <v>0.61599999999999999</v>
      </c>
      <c r="X36" s="46">
        <v>0.57399999999999995</v>
      </c>
      <c r="Y36" s="46">
        <v>0.53500000000000003</v>
      </c>
      <c r="Z36" s="46">
        <v>0.499</v>
      </c>
      <c r="AA36" s="46">
        <v>0.46400000000000002</v>
      </c>
      <c r="AB36" s="46">
        <v>0.432</v>
      </c>
      <c r="AC36" s="46">
        <v>0.40200000000000002</v>
      </c>
      <c r="AD36" s="46">
        <v>0.373</v>
      </c>
      <c r="AE36" s="46">
        <v>0.34699999999999998</v>
      </c>
    </row>
    <row r="37" spans="1:31" x14ac:dyDescent="0.2">
      <c r="A37" s="44">
        <v>30</v>
      </c>
      <c r="B37" s="46">
        <v>2.5249999999999999</v>
      </c>
      <c r="C37" s="46">
        <v>2.3620000000000001</v>
      </c>
      <c r="D37" s="46">
        <v>2.2109999999999999</v>
      </c>
      <c r="E37" s="46">
        <v>2.0699999999999998</v>
      </c>
      <c r="F37" s="46">
        <v>1.9390000000000001</v>
      </c>
      <c r="G37" s="46">
        <v>1.8160000000000001</v>
      </c>
      <c r="H37" s="46">
        <v>1.702</v>
      </c>
      <c r="I37" s="46">
        <v>1.5940000000000001</v>
      </c>
      <c r="J37" s="46">
        <v>1.494</v>
      </c>
      <c r="K37" s="46">
        <v>1.4</v>
      </c>
      <c r="L37" s="46">
        <v>1.3109999999999999</v>
      </c>
      <c r="M37" s="46">
        <v>1.228</v>
      </c>
      <c r="N37" s="46">
        <v>1.1499999999999999</v>
      </c>
      <c r="O37" s="46">
        <v>1.077</v>
      </c>
      <c r="P37" s="46">
        <v>1.008</v>
      </c>
      <c r="Q37" s="46">
        <v>0.94299999999999995</v>
      </c>
      <c r="R37" s="46">
        <v>0.88200000000000001</v>
      </c>
      <c r="S37" s="46">
        <v>0.82499999999999996</v>
      </c>
      <c r="T37" s="46">
        <v>0.77100000000000002</v>
      </c>
      <c r="U37" s="46">
        <v>0.72</v>
      </c>
      <c r="V37" s="46">
        <v>0.67200000000000004</v>
      </c>
      <c r="W37" s="46">
        <v>0.627</v>
      </c>
      <c r="X37" s="46">
        <v>0.58399999999999996</v>
      </c>
      <c r="Y37" s="46">
        <v>0.54400000000000004</v>
      </c>
      <c r="Z37" s="46">
        <v>0.50700000000000001</v>
      </c>
      <c r="AA37" s="46">
        <v>0.47199999999999998</v>
      </c>
      <c r="AB37" s="46">
        <v>0.439</v>
      </c>
      <c r="AC37" s="46">
        <v>0.40799999999999997</v>
      </c>
      <c r="AD37" s="46">
        <v>0.379</v>
      </c>
      <c r="AE37" s="46">
        <v>0.35199999999999998</v>
      </c>
    </row>
    <row r="38" spans="1:31" x14ac:dyDescent="0.2">
      <c r="A38" s="44">
        <v>31</v>
      </c>
      <c r="B38" s="46">
        <v>2.6139999999999999</v>
      </c>
      <c r="C38" s="46">
        <v>2.4420000000000002</v>
      </c>
      <c r="D38" s="46">
        <v>2.2829999999999999</v>
      </c>
      <c r="E38" s="46">
        <v>2.1349999999999998</v>
      </c>
      <c r="F38" s="46">
        <v>1.9970000000000001</v>
      </c>
      <c r="G38" s="46">
        <v>1.869</v>
      </c>
      <c r="H38" s="46">
        <v>1.7490000000000001</v>
      </c>
      <c r="I38" s="46">
        <v>1.6379999999999999</v>
      </c>
      <c r="J38" s="46">
        <v>1.5329999999999999</v>
      </c>
      <c r="K38" s="46">
        <v>1.4350000000000001</v>
      </c>
      <c r="L38" s="46">
        <v>1.3440000000000001</v>
      </c>
      <c r="M38" s="46">
        <v>1.258</v>
      </c>
      <c r="N38" s="46">
        <v>1.177</v>
      </c>
      <c r="O38" s="46">
        <v>1.101</v>
      </c>
      <c r="P38" s="46">
        <v>1.03</v>
      </c>
      <c r="Q38" s="46">
        <v>0.96299999999999997</v>
      </c>
      <c r="R38" s="46">
        <v>0.9</v>
      </c>
      <c r="S38" s="46">
        <v>0.84099999999999997</v>
      </c>
      <c r="T38" s="46">
        <v>0.78600000000000003</v>
      </c>
      <c r="U38" s="46">
        <v>0.73299999999999998</v>
      </c>
      <c r="V38" s="46">
        <v>0.68400000000000005</v>
      </c>
      <c r="W38" s="46">
        <v>0.63800000000000001</v>
      </c>
      <c r="X38" s="46">
        <v>0.59399999999999997</v>
      </c>
      <c r="Y38" s="46">
        <v>0.55300000000000005</v>
      </c>
      <c r="Z38" s="46">
        <v>0.51500000000000001</v>
      </c>
      <c r="AA38" s="46">
        <v>0.47899999999999998</v>
      </c>
      <c r="AB38" s="46">
        <v>0.44600000000000001</v>
      </c>
      <c r="AC38" s="46">
        <v>0.41399999999999998</v>
      </c>
      <c r="AD38" s="46">
        <v>0.38500000000000001</v>
      </c>
      <c r="AE38" s="46">
        <v>0.35799999999999998</v>
      </c>
    </row>
    <row r="39" spans="1:31" x14ac:dyDescent="0.2">
      <c r="A39" s="44">
        <v>32</v>
      </c>
      <c r="B39" s="46">
        <v>2.7090000000000001</v>
      </c>
      <c r="C39" s="46">
        <v>2.528</v>
      </c>
      <c r="D39" s="46">
        <v>2.36</v>
      </c>
      <c r="E39" s="46">
        <v>2.2050000000000001</v>
      </c>
      <c r="F39" s="46">
        <v>2.06</v>
      </c>
      <c r="G39" s="46">
        <v>1.9259999999999999</v>
      </c>
      <c r="H39" s="46">
        <v>1.8009999999999999</v>
      </c>
      <c r="I39" s="46">
        <v>1.6839999999999999</v>
      </c>
      <c r="J39" s="46">
        <v>1.575</v>
      </c>
      <c r="K39" s="46">
        <v>1.4730000000000001</v>
      </c>
      <c r="L39" s="46">
        <v>1.3779999999999999</v>
      </c>
      <c r="M39" s="46">
        <v>1.2889999999999999</v>
      </c>
      <c r="N39" s="46">
        <v>1.2050000000000001</v>
      </c>
      <c r="O39" s="46">
        <v>1.127</v>
      </c>
      <c r="P39" s="46">
        <v>1.0529999999999999</v>
      </c>
      <c r="Q39" s="46">
        <v>0.98399999999999999</v>
      </c>
      <c r="R39" s="46">
        <v>0.92</v>
      </c>
      <c r="S39" s="46">
        <v>0.85899999999999999</v>
      </c>
      <c r="T39" s="46">
        <v>0.80200000000000005</v>
      </c>
      <c r="U39" s="46">
        <v>0.748</v>
      </c>
      <c r="V39" s="46">
        <v>0.69699999999999995</v>
      </c>
      <c r="W39" s="46">
        <v>0.65</v>
      </c>
      <c r="X39" s="46">
        <v>0.60499999999999998</v>
      </c>
      <c r="Y39" s="46">
        <v>0.56299999999999994</v>
      </c>
      <c r="Z39" s="46">
        <v>0.52400000000000002</v>
      </c>
      <c r="AA39" s="46">
        <v>0.48699999999999999</v>
      </c>
      <c r="AB39" s="46">
        <v>0.45300000000000001</v>
      </c>
      <c r="AC39" s="46">
        <v>0.42099999999999999</v>
      </c>
      <c r="AD39" s="46">
        <v>0.39100000000000001</v>
      </c>
      <c r="AE39" s="46">
        <v>0.36299999999999999</v>
      </c>
    </row>
    <row r="40" spans="1:31" x14ac:dyDescent="0.2">
      <c r="A40" s="44">
        <v>33</v>
      </c>
      <c r="B40" s="46">
        <v>2.8119999999999998</v>
      </c>
      <c r="C40" s="46">
        <v>2.62</v>
      </c>
      <c r="D40" s="46">
        <v>2.4430000000000001</v>
      </c>
      <c r="E40" s="46">
        <v>2.2789999999999999</v>
      </c>
      <c r="F40" s="46">
        <v>2.1280000000000001</v>
      </c>
      <c r="G40" s="46">
        <v>1.9870000000000001</v>
      </c>
      <c r="H40" s="46">
        <v>1.8560000000000001</v>
      </c>
      <c r="I40" s="46">
        <v>1.7330000000000001</v>
      </c>
      <c r="J40" s="46">
        <v>1.62</v>
      </c>
      <c r="K40" s="46">
        <v>1.514</v>
      </c>
      <c r="L40" s="46">
        <v>1.4139999999999999</v>
      </c>
      <c r="M40" s="46">
        <v>1.3220000000000001</v>
      </c>
      <c r="N40" s="46">
        <v>1.2350000000000001</v>
      </c>
      <c r="O40" s="46">
        <v>1.1539999999999999</v>
      </c>
      <c r="P40" s="46">
        <v>1.0780000000000001</v>
      </c>
      <c r="Q40" s="46">
        <v>1.0069999999999999</v>
      </c>
      <c r="R40" s="46">
        <v>0.94</v>
      </c>
      <c r="S40" s="46">
        <v>0.877</v>
      </c>
      <c r="T40" s="46">
        <v>0.81799999999999995</v>
      </c>
      <c r="U40" s="46">
        <v>0.76300000000000001</v>
      </c>
      <c r="V40" s="46">
        <v>0.71099999999999997</v>
      </c>
      <c r="W40" s="46">
        <v>0.66200000000000003</v>
      </c>
      <c r="X40" s="46">
        <v>0.61599999999999999</v>
      </c>
      <c r="Y40" s="46">
        <v>0.57399999999999995</v>
      </c>
      <c r="Z40" s="46">
        <v>0.53300000000000003</v>
      </c>
      <c r="AA40" s="46">
        <v>0.496</v>
      </c>
      <c r="AB40" s="46">
        <v>0.46100000000000002</v>
      </c>
      <c r="AC40" s="46">
        <v>0.42799999999999999</v>
      </c>
      <c r="AD40" s="46">
        <v>0.39700000000000002</v>
      </c>
      <c r="AE40" s="46">
        <v>0.36899999999999999</v>
      </c>
    </row>
    <row r="41" spans="1:31" x14ac:dyDescent="0.2">
      <c r="A41" s="44">
        <v>34</v>
      </c>
      <c r="B41" s="46">
        <v>2.9239999999999999</v>
      </c>
      <c r="C41" s="46">
        <v>2.72</v>
      </c>
      <c r="D41" s="46">
        <v>2.5329999999999999</v>
      </c>
      <c r="E41" s="46">
        <v>2.36</v>
      </c>
      <c r="F41" s="46">
        <v>2.2000000000000002</v>
      </c>
      <c r="G41" s="46">
        <v>2.052</v>
      </c>
      <c r="H41" s="46">
        <v>1.9139999999999999</v>
      </c>
      <c r="I41" s="46">
        <v>1.7869999999999999</v>
      </c>
      <c r="J41" s="46">
        <v>1.6679999999999999</v>
      </c>
      <c r="K41" s="46">
        <v>1.5569999999999999</v>
      </c>
      <c r="L41" s="46">
        <v>1.4530000000000001</v>
      </c>
      <c r="M41" s="46">
        <v>1.357</v>
      </c>
      <c r="N41" s="46">
        <v>1.2669999999999999</v>
      </c>
      <c r="O41" s="46">
        <v>1.1830000000000001</v>
      </c>
      <c r="P41" s="46">
        <v>1.1040000000000001</v>
      </c>
      <c r="Q41" s="46">
        <v>1.03</v>
      </c>
      <c r="R41" s="46">
        <v>0.96099999999999997</v>
      </c>
      <c r="S41" s="46">
        <v>0.89700000000000002</v>
      </c>
      <c r="T41" s="46">
        <v>0.83599999999999997</v>
      </c>
      <c r="U41" s="46">
        <v>0.77900000000000003</v>
      </c>
      <c r="V41" s="46">
        <v>0.72499999999999998</v>
      </c>
      <c r="W41" s="46">
        <v>0.67500000000000004</v>
      </c>
      <c r="X41" s="46">
        <v>0.628</v>
      </c>
      <c r="Y41" s="46">
        <v>0.58399999999999996</v>
      </c>
      <c r="Z41" s="46">
        <v>0.54300000000000004</v>
      </c>
      <c r="AA41" s="46">
        <v>0.505</v>
      </c>
      <c r="AB41" s="46">
        <v>0.46899999999999997</v>
      </c>
      <c r="AC41" s="46">
        <v>0.435</v>
      </c>
      <c r="AD41" s="46">
        <v>0.40400000000000003</v>
      </c>
      <c r="AE41" s="46">
        <v>0.375</v>
      </c>
    </row>
    <row r="42" spans="1:31" x14ac:dyDescent="0.2">
      <c r="A42" s="44">
        <v>35</v>
      </c>
      <c r="B42" s="46">
        <v>3.0449999999999999</v>
      </c>
      <c r="C42" s="46">
        <v>2.8290000000000002</v>
      </c>
      <c r="D42" s="46">
        <v>2.63</v>
      </c>
      <c r="E42" s="46">
        <v>2.4470000000000001</v>
      </c>
      <c r="F42" s="46">
        <v>2.278</v>
      </c>
      <c r="G42" s="46">
        <v>2.1219999999999999</v>
      </c>
      <c r="H42" s="46">
        <v>1.978</v>
      </c>
      <c r="I42" s="46">
        <v>1.843</v>
      </c>
      <c r="J42" s="46">
        <v>1.7190000000000001</v>
      </c>
      <c r="K42" s="46">
        <v>1.603</v>
      </c>
      <c r="L42" s="46">
        <v>1.4950000000000001</v>
      </c>
      <c r="M42" s="46">
        <v>1.395</v>
      </c>
      <c r="N42" s="46">
        <v>1.3009999999999999</v>
      </c>
      <c r="O42" s="46">
        <v>1.2130000000000001</v>
      </c>
      <c r="P42" s="46">
        <v>1.1319999999999999</v>
      </c>
      <c r="Q42" s="46">
        <v>1.0549999999999999</v>
      </c>
      <c r="R42" s="46">
        <v>0.98399999999999999</v>
      </c>
      <c r="S42" s="46">
        <v>0.91700000000000004</v>
      </c>
      <c r="T42" s="46">
        <v>0.85399999999999998</v>
      </c>
      <c r="U42" s="46">
        <v>0.79600000000000004</v>
      </c>
      <c r="V42" s="46">
        <v>0.74099999999999999</v>
      </c>
      <c r="W42" s="46">
        <v>0.68899999999999995</v>
      </c>
      <c r="X42" s="46">
        <v>0.64100000000000001</v>
      </c>
      <c r="Y42" s="46">
        <v>0.59599999999999997</v>
      </c>
      <c r="Z42" s="46">
        <v>0.55300000000000005</v>
      </c>
      <c r="AA42" s="46">
        <v>0.51400000000000001</v>
      </c>
      <c r="AB42" s="46">
        <v>0.47699999999999998</v>
      </c>
      <c r="AC42" s="46">
        <v>0.443</v>
      </c>
      <c r="AD42" s="46">
        <v>0.41099999999999998</v>
      </c>
      <c r="AE42" s="46">
        <v>0.38100000000000001</v>
      </c>
    </row>
    <row r="43" spans="1:31" x14ac:dyDescent="0.2">
      <c r="A43" s="44">
        <v>36</v>
      </c>
      <c r="B43" s="46">
        <v>3.1760000000000002</v>
      </c>
      <c r="C43" s="46">
        <v>2.9460000000000002</v>
      </c>
      <c r="D43" s="46">
        <v>2.7360000000000002</v>
      </c>
      <c r="E43" s="46">
        <v>2.5419999999999998</v>
      </c>
      <c r="F43" s="46">
        <v>2.363</v>
      </c>
      <c r="G43" s="46">
        <v>2.198</v>
      </c>
      <c r="H43" s="46">
        <v>2.0459999999999998</v>
      </c>
      <c r="I43" s="46">
        <v>1.905</v>
      </c>
      <c r="J43" s="46">
        <v>1.774</v>
      </c>
      <c r="K43" s="46">
        <v>1.6519999999999999</v>
      </c>
      <c r="L43" s="46">
        <v>1.54</v>
      </c>
      <c r="M43" s="46">
        <v>1.4350000000000001</v>
      </c>
      <c r="N43" s="46">
        <v>1.337</v>
      </c>
      <c r="O43" s="46">
        <v>1.246</v>
      </c>
      <c r="P43" s="46">
        <v>1.161</v>
      </c>
      <c r="Q43" s="46">
        <v>1.0820000000000001</v>
      </c>
      <c r="R43" s="46">
        <v>1.008</v>
      </c>
      <c r="S43" s="46">
        <v>0.93899999999999995</v>
      </c>
      <c r="T43" s="46">
        <v>0.874</v>
      </c>
      <c r="U43" s="46">
        <v>0.81399999999999995</v>
      </c>
      <c r="V43" s="46">
        <v>0.75700000000000001</v>
      </c>
      <c r="W43" s="46">
        <v>0.70399999999999996</v>
      </c>
      <c r="X43" s="46">
        <v>0.65400000000000003</v>
      </c>
      <c r="Y43" s="46">
        <v>0.60799999999999998</v>
      </c>
      <c r="Z43" s="46">
        <v>0.56399999999999995</v>
      </c>
      <c r="AA43" s="46">
        <v>0.52400000000000002</v>
      </c>
      <c r="AB43" s="46">
        <v>0.48599999999999999</v>
      </c>
      <c r="AC43" s="46">
        <v>0.45100000000000001</v>
      </c>
      <c r="AD43" s="46">
        <v>0.41799999999999998</v>
      </c>
      <c r="AE43" s="46">
        <v>0.38800000000000001</v>
      </c>
    </row>
    <row r="44" spans="1:31" x14ac:dyDescent="0.2">
      <c r="A44" s="44">
        <v>37</v>
      </c>
      <c r="B44" s="46">
        <v>3.32</v>
      </c>
      <c r="C44" s="46">
        <v>3.0739999999999998</v>
      </c>
      <c r="D44" s="46">
        <v>2.85</v>
      </c>
      <c r="E44" s="46">
        <v>2.6440000000000001</v>
      </c>
      <c r="F44" s="46">
        <v>2.4540000000000002</v>
      </c>
      <c r="G44" s="46">
        <v>2.2799999999999998</v>
      </c>
      <c r="H44" s="46">
        <v>2.1190000000000002</v>
      </c>
      <c r="I44" s="46">
        <v>1.97</v>
      </c>
      <c r="J44" s="46">
        <v>1.833</v>
      </c>
      <c r="K44" s="46">
        <v>1.706</v>
      </c>
      <c r="L44" s="46">
        <v>1.587</v>
      </c>
      <c r="M44" s="46">
        <v>1.478</v>
      </c>
      <c r="N44" s="46">
        <v>1.3759999999999999</v>
      </c>
      <c r="O44" s="46">
        <v>1.2809999999999999</v>
      </c>
      <c r="P44" s="46">
        <v>1.1930000000000001</v>
      </c>
      <c r="Q44" s="46">
        <v>1.1100000000000001</v>
      </c>
      <c r="R44" s="46">
        <v>1.034</v>
      </c>
      <c r="S44" s="46">
        <v>0.96199999999999997</v>
      </c>
      <c r="T44" s="46">
        <v>0.89500000000000002</v>
      </c>
      <c r="U44" s="46">
        <v>0.83199999999999996</v>
      </c>
      <c r="V44" s="46">
        <v>0.77400000000000002</v>
      </c>
      <c r="W44" s="46">
        <v>0.71899999999999997</v>
      </c>
      <c r="X44" s="46">
        <v>0.66800000000000004</v>
      </c>
      <c r="Y44" s="46">
        <v>0.62</v>
      </c>
      <c r="Z44" s="46">
        <v>0.57599999999999996</v>
      </c>
      <c r="AA44" s="46">
        <v>0.53400000000000003</v>
      </c>
      <c r="AB44" s="46">
        <v>0.495</v>
      </c>
      <c r="AC44" s="46">
        <v>0.45900000000000002</v>
      </c>
      <c r="AD44" s="46">
        <v>0.42599999999999999</v>
      </c>
      <c r="AE44" s="46">
        <v>0.39500000000000002</v>
      </c>
    </row>
    <row r="45" spans="1:31" x14ac:dyDescent="0.2">
      <c r="A45" s="44">
        <v>38</v>
      </c>
      <c r="B45" s="46">
        <v>3.476</v>
      </c>
      <c r="C45" s="46">
        <v>3.214</v>
      </c>
      <c r="D45" s="46">
        <v>2.9740000000000002</v>
      </c>
      <c r="E45" s="46">
        <v>2.7549999999999999</v>
      </c>
      <c r="F45" s="46">
        <v>2.5529999999999999</v>
      </c>
      <c r="G45" s="46">
        <v>2.3690000000000002</v>
      </c>
      <c r="H45" s="46">
        <v>2.198</v>
      </c>
      <c r="I45" s="46">
        <v>2.0409999999999999</v>
      </c>
      <c r="J45" s="46">
        <v>1.8959999999999999</v>
      </c>
      <c r="K45" s="46">
        <v>1.7629999999999999</v>
      </c>
      <c r="L45" s="46">
        <v>1.639</v>
      </c>
      <c r="M45" s="46">
        <v>1.524</v>
      </c>
      <c r="N45" s="46">
        <v>1.417</v>
      </c>
      <c r="O45" s="46">
        <v>1.3180000000000001</v>
      </c>
      <c r="P45" s="46">
        <v>1.226</v>
      </c>
      <c r="Q45" s="46">
        <v>1.1399999999999999</v>
      </c>
      <c r="R45" s="46">
        <v>1.0609999999999999</v>
      </c>
      <c r="S45" s="46">
        <v>0.98699999999999999</v>
      </c>
      <c r="T45" s="46">
        <v>0.91700000000000004</v>
      </c>
      <c r="U45" s="46">
        <v>0.85199999999999998</v>
      </c>
      <c r="V45" s="46">
        <v>0.79200000000000004</v>
      </c>
      <c r="W45" s="46">
        <v>0.73499999999999999</v>
      </c>
      <c r="X45" s="46">
        <v>0.68300000000000005</v>
      </c>
      <c r="Y45" s="46">
        <v>0.63400000000000001</v>
      </c>
      <c r="Z45" s="46">
        <v>0.58799999999999997</v>
      </c>
      <c r="AA45" s="46">
        <v>0.54500000000000004</v>
      </c>
      <c r="AB45" s="46">
        <v>0.505</v>
      </c>
      <c r="AC45" s="46">
        <v>0.46800000000000003</v>
      </c>
      <c r="AD45" s="46">
        <v>0.434</v>
      </c>
      <c r="AE45" s="46">
        <v>0.40200000000000002</v>
      </c>
    </row>
    <row r="46" spans="1:31" x14ac:dyDescent="0.2">
      <c r="A46" s="44">
        <v>39</v>
      </c>
      <c r="B46" s="46">
        <v>3.6480000000000001</v>
      </c>
      <c r="C46" s="46">
        <v>3.3660000000000001</v>
      </c>
      <c r="D46" s="46">
        <v>3.11</v>
      </c>
      <c r="E46" s="46">
        <v>2.8759999999999999</v>
      </c>
      <c r="F46" s="46">
        <v>2.661</v>
      </c>
      <c r="G46" s="46">
        <v>2.4649999999999999</v>
      </c>
      <c r="H46" s="46">
        <v>2.2839999999999998</v>
      </c>
      <c r="I46" s="46">
        <v>2.1179999999999999</v>
      </c>
      <c r="J46" s="46">
        <v>1.9650000000000001</v>
      </c>
      <c r="K46" s="46">
        <v>1.8240000000000001</v>
      </c>
      <c r="L46" s="46">
        <v>1.694</v>
      </c>
      <c r="M46" s="46">
        <v>1.573</v>
      </c>
      <c r="N46" s="46">
        <v>1.4610000000000001</v>
      </c>
      <c r="O46" s="46">
        <v>1.3580000000000001</v>
      </c>
      <c r="P46" s="46">
        <v>1.262</v>
      </c>
      <c r="Q46" s="46">
        <v>1.173</v>
      </c>
      <c r="R46" s="46">
        <v>1.0900000000000001</v>
      </c>
      <c r="S46" s="46">
        <v>1.0129999999999999</v>
      </c>
      <c r="T46" s="46">
        <v>0.94099999999999995</v>
      </c>
      <c r="U46" s="46">
        <v>0.874</v>
      </c>
      <c r="V46" s="46">
        <v>0.81100000000000005</v>
      </c>
      <c r="W46" s="46">
        <v>0.753</v>
      </c>
      <c r="X46" s="46">
        <v>0.69799999999999995</v>
      </c>
      <c r="Y46" s="46">
        <v>0.64800000000000002</v>
      </c>
      <c r="Z46" s="46">
        <v>0.60099999999999998</v>
      </c>
      <c r="AA46" s="46">
        <v>0.55700000000000005</v>
      </c>
      <c r="AB46" s="46">
        <v>0.51600000000000001</v>
      </c>
      <c r="AC46" s="46">
        <v>0.47799999999999998</v>
      </c>
      <c r="AD46" s="46">
        <v>0.443</v>
      </c>
      <c r="AE46" s="46">
        <v>0.41</v>
      </c>
    </row>
    <row r="47" spans="1:31" x14ac:dyDescent="0.2">
      <c r="A47" s="44">
        <v>40</v>
      </c>
      <c r="B47" s="46">
        <v>3.835</v>
      </c>
      <c r="C47" s="46">
        <v>3.5329999999999999</v>
      </c>
      <c r="D47" s="46">
        <v>3.258</v>
      </c>
      <c r="E47" s="46">
        <v>3.0070000000000001</v>
      </c>
      <c r="F47" s="46">
        <v>2.778</v>
      </c>
      <c r="G47" s="46">
        <v>2.569</v>
      </c>
      <c r="H47" s="46">
        <v>2.3769999999999998</v>
      </c>
      <c r="I47" s="46">
        <v>2.2010000000000001</v>
      </c>
      <c r="J47" s="46">
        <v>2.0390000000000001</v>
      </c>
      <c r="K47" s="46">
        <v>1.89</v>
      </c>
      <c r="L47" s="46">
        <v>1.7529999999999999</v>
      </c>
      <c r="M47" s="46">
        <v>1.6259999999999999</v>
      </c>
      <c r="N47" s="46">
        <v>1.5089999999999999</v>
      </c>
      <c r="O47" s="46">
        <v>1.401</v>
      </c>
      <c r="P47" s="46">
        <v>1.3</v>
      </c>
      <c r="Q47" s="46">
        <v>1.2070000000000001</v>
      </c>
      <c r="R47" s="46">
        <v>1.121</v>
      </c>
      <c r="S47" s="46">
        <v>1.04</v>
      </c>
      <c r="T47" s="46">
        <v>0.96599999999999997</v>
      </c>
      <c r="U47" s="46">
        <v>0.89600000000000002</v>
      </c>
      <c r="V47" s="46">
        <v>0.83099999999999996</v>
      </c>
      <c r="W47" s="46">
        <v>0.77100000000000002</v>
      </c>
      <c r="X47" s="46">
        <v>0.71499999999999997</v>
      </c>
      <c r="Y47" s="46">
        <v>0.66300000000000003</v>
      </c>
      <c r="Z47" s="46">
        <v>0.61399999999999999</v>
      </c>
      <c r="AA47" s="46">
        <v>0.56899999999999995</v>
      </c>
      <c r="AB47" s="46">
        <v>0.52700000000000002</v>
      </c>
      <c r="AC47" s="46">
        <v>0.48799999999999999</v>
      </c>
      <c r="AD47" s="46">
        <v>0.45200000000000001</v>
      </c>
      <c r="AE47" s="46">
        <v>0.41799999999999998</v>
      </c>
    </row>
    <row r="48" spans="1:31" x14ac:dyDescent="0.2">
      <c r="A48" s="44">
        <v>41</v>
      </c>
      <c r="B48" s="46">
        <v>4.0410000000000004</v>
      </c>
      <c r="C48" s="46">
        <v>3.7160000000000002</v>
      </c>
      <c r="D48" s="46">
        <v>3.42</v>
      </c>
      <c r="E48" s="46">
        <v>3.1509999999999998</v>
      </c>
      <c r="F48" s="46">
        <v>2.9060000000000001</v>
      </c>
      <c r="G48" s="46">
        <v>2.6829999999999998</v>
      </c>
      <c r="H48" s="46">
        <v>2.4780000000000002</v>
      </c>
      <c r="I48" s="46">
        <v>2.2909999999999999</v>
      </c>
      <c r="J48" s="46">
        <v>2.12</v>
      </c>
      <c r="K48" s="46">
        <v>1.962</v>
      </c>
      <c r="L48" s="46">
        <v>1.8169999999999999</v>
      </c>
      <c r="M48" s="46">
        <v>1.6830000000000001</v>
      </c>
      <c r="N48" s="46">
        <v>1.56</v>
      </c>
      <c r="O48" s="46">
        <v>1.446</v>
      </c>
      <c r="P48" s="46">
        <v>1.341</v>
      </c>
      <c r="Q48" s="46">
        <v>1.244</v>
      </c>
      <c r="R48" s="46">
        <v>1.1539999999999999</v>
      </c>
      <c r="S48" s="46">
        <v>1.07</v>
      </c>
      <c r="T48" s="46">
        <v>0.99299999999999999</v>
      </c>
      <c r="U48" s="46">
        <v>0.92</v>
      </c>
      <c r="V48" s="46">
        <v>0.85299999999999998</v>
      </c>
      <c r="W48" s="46">
        <v>0.79100000000000004</v>
      </c>
      <c r="X48" s="46">
        <v>0.73199999999999998</v>
      </c>
      <c r="Y48" s="46">
        <v>0.67800000000000005</v>
      </c>
      <c r="Z48" s="46">
        <v>0.628</v>
      </c>
      <c r="AA48" s="46">
        <v>0.58199999999999996</v>
      </c>
      <c r="AB48" s="46">
        <v>0.53800000000000003</v>
      </c>
      <c r="AC48" s="46">
        <v>0.498</v>
      </c>
      <c r="AD48" s="46">
        <v>0.46100000000000002</v>
      </c>
      <c r="AE48" s="46">
        <v>0.42699999999999999</v>
      </c>
    </row>
    <row r="49" spans="1:31" x14ac:dyDescent="0.2">
      <c r="A49" s="44">
        <v>42</v>
      </c>
      <c r="B49" s="46">
        <v>4.2670000000000003</v>
      </c>
      <c r="C49" s="46">
        <v>3.9159999999999999</v>
      </c>
      <c r="D49" s="46">
        <v>3.5979999999999999</v>
      </c>
      <c r="E49" s="46">
        <v>3.3090000000000002</v>
      </c>
      <c r="F49" s="46">
        <v>3.0459999999999998</v>
      </c>
      <c r="G49" s="46">
        <v>2.8069999999999999</v>
      </c>
      <c r="H49" s="46">
        <v>2.589</v>
      </c>
      <c r="I49" s="46">
        <v>2.3889999999999998</v>
      </c>
      <c r="J49" s="46">
        <v>2.2069999999999999</v>
      </c>
      <c r="K49" s="46">
        <v>2.04</v>
      </c>
      <c r="L49" s="46">
        <v>1.8859999999999999</v>
      </c>
      <c r="M49" s="46">
        <v>1.7450000000000001</v>
      </c>
      <c r="N49" s="46">
        <v>1.615</v>
      </c>
      <c r="O49" s="46">
        <v>1.496</v>
      </c>
      <c r="P49" s="46">
        <v>1.385</v>
      </c>
      <c r="Q49" s="46">
        <v>1.2829999999999999</v>
      </c>
      <c r="R49" s="46">
        <v>1.1890000000000001</v>
      </c>
      <c r="S49" s="46">
        <v>1.1020000000000001</v>
      </c>
      <c r="T49" s="46">
        <v>1.0209999999999999</v>
      </c>
      <c r="U49" s="46">
        <v>0.94599999999999995</v>
      </c>
      <c r="V49" s="46">
        <v>0.876</v>
      </c>
      <c r="W49" s="46">
        <v>0.81100000000000005</v>
      </c>
      <c r="X49" s="46">
        <v>0.751</v>
      </c>
      <c r="Y49" s="46">
        <v>0.69499999999999995</v>
      </c>
      <c r="Z49" s="46">
        <v>0.64300000000000002</v>
      </c>
      <c r="AA49" s="46">
        <v>0.59499999999999997</v>
      </c>
      <c r="AB49" s="46">
        <v>0.55100000000000005</v>
      </c>
      <c r="AC49" s="46">
        <v>0.50900000000000001</v>
      </c>
      <c r="AD49" s="46">
        <v>0.47099999999999997</v>
      </c>
      <c r="AE49" s="46">
        <v>0.436</v>
      </c>
    </row>
    <row r="50" spans="1:31" x14ac:dyDescent="0.2">
      <c r="A50" s="44">
        <v>43</v>
      </c>
      <c r="B50" s="46">
        <v>4.516</v>
      </c>
      <c r="C50" s="46">
        <v>4.1369999999999996</v>
      </c>
      <c r="D50" s="46">
        <v>3.7930000000000001</v>
      </c>
      <c r="E50" s="46">
        <v>3.4820000000000002</v>
      </c>
      <c r="F50" s="46">
        <v>3.1989999999999998</v>
      </c>
      <c r="G50" s="46">
        <v>2.9430000000000001</v>
      </c>
      <c r="H50" s="46">
        <v>2.7090000000000001</v>
      </c>
      <c r="I50" s="46">
        <v>2.496</v>
      </c>
      <c r="J50" s="46">
        <v>2.302</v>
      </c>
      <c r="K50" s="46">
        <v>2.1240000000000001</v>
      </c>
      <c r="L50" s="46">
        <v>1.9610000000000001</v>
      </c>
      <c r="M50" s="46">
        <v>1.8120000000000001</v>
      </c>
      <c r="N50" s="46">
        <v>1.675</v>
      </c>
      <c r="O50" s="46">
        <v>1.5489999999999999</v>
      </c>
      <c r="P50" s="46">
        <v>1.4330000000000001</v>
      </c>
      <c r="Q50" s="46">
        <v>1.3260000000000001</v>
      </c>
      <c r="R50" s="46">
        <v>1.2270000000000001</v>
      </c>
      <c r="S50" s="46">
        <v>1.1359999999999999</v>
      </c>
      <c r="T50" s="46">
        <v>1.052</v>
      </c>
      <c r="U50" s="46">
        <v>0.97299999999999998</v>
      </c>
      <c r="V50" s="46">
        <v>0.90100000000000002</v>
      </c>
      <c r="W50" s="46">
        <v>0.83299999999999996</v>
      </c>
      <c r="X50" s="46">
        <v>0.77100000000000002</v>
      </c>
      <c r="Y50" s="46">
        <v>0.71299999999999997</v>
      </c>
      <c r="Z50" s="46">
        <v>0.65900000000000003</v>
      </c>
      <c r="AA50" s="46">
        <v>0.61</v>
      </c>
      <c r="AB50" s="46">
        <v>0.56399999999999995</v>
      </c>
      <c r="AC50" s="46">
        <v>0.52100000000000002</v>
      </c>
      <c r="AD50" s="46">
        <v>0.48199999999999998</v>
      </c>
      <c r="AE50" s="46">
        <v>0.44500000000000001</v>
      </c>
    </row>
    <row r="51" spans="1:31" x14ac:dyDescent="0.2">
      <c r="A51" s="44">
        <v>44</v>
      </c>
      <c r="B51" s="46">
        <v>4.7910000000000004</v>
      </c>
      <c r="C51" s="46">
        <v>4.3789999999999996</v>
      </c>
      <c r="D51" s="46">
        <v>4.008</v>
      </c>
      <c r="E51" s="46">
        <v>3.6720000000000002</v>
      </c>
      <c r="F51" s="46">
        <v>3.367</v>
      </c>
      <c r="G51" s="46">
        <v>3.0910000000000002</v>
      </c>
      <c r="H51" s="46">
        <v>2.8410000000000002</v>
      </c>
      <c r="I51" s="46">
        <v>2.613</v>
      </c>
      <c r="J51" s="46">
        <v>2.4049999999999998</v>
      </c>
      <c r="K51" s="46">
        <v>2.2160000000000002</v>
      </c>
      <c r="L51" s="46">
        <v>2.0430000000000001</v>
      </c>
      <c r="M51" s="46">
        <v>1.885</v>
      </c>
      <c r="N51" s="46">
        <v>1.7390000000000001</v>
      </c>
      <c r="O51" s="46">
        <v>1.6060000000000001</v>
      </c>
      <c r="P51" s="46">
        <v>1.484</v>
      </c>
      <c r="Q51" s="46">
        <v>1.3720000000000001</v>
      </c>
      <c r="R51" s="46">
        <v>1.268</v>
      </c>
      <c r="S51" s="46">
        <v>1.173</v>
      </c>
      <c r="T51" s="46">
        <v>1.0840000000000001</v>
      </c>
      <c r="U51" s="46">
        <v>1.0029999999999999</v>
      </c>
      <c r="V51" s="46">
        <v>0.92700000000000005</v>
      </c>
      <c r="W51" s="46">
        <v>0.85699999999999998</v>
      </c>
      <c r="X51" s="46">
        <v>0.79200000000000004</v>
      </c>
      <c r="Y51" s="46">
        <v>0.73199999999999998</v>
      </c>
      <c r="Z51" s="46">
        <v>0.67600000000000005</v>
      </c>
      <c r="AA51" s="46">
        <v>0.625</v>
      </c>
      <c r="AB51" s="46">
        <v>0.57699999999999996</v>
      </c>
      <c r="AC51" s="46">
        <v>0.53300000000000003</v>
      </c>
      <c r="AD51" s="46">
        <v>0.49299999999999999</v>
      </c>
      <c r="AE51" s="46">
        <v>0.45600000000000002</v>
      </c>
    </row>
    <row r="52" spans="1:31" x14ac:dyDescent="0.2">
      <c r="A52" s="44">
        <v>45</v>
      </c>
      <c r="B52" s="46">
        <v>5.093</v>
      </c>
      <c r="C52" s="46">
        <v>4.6470000000000002</v>
      </c>
      <c r="D52" s="46">
        <v>4.2439999999999998</v>
      </c>
      <c r="E52" s="46">
        <v>3.8809999999999998</v>
      </c>
      <c r="F52" s="46">
        <v>3.552</v>
      </c>
      <c r="G52" s="46">
        <v>3.254</v>
      </c>
      <c r="H52" s="46">
        <v>2.9849999999999999</v>
      </c>
      <c r="I52" s="46">
        <v>2.74</v>
      </c>
      <c r="J52" s="46">
        <v>2.5179999999999998</v>
      </c>
      <c r="K52" s="46">
        <v>2.3159999999999998</v>
      </c>
      <c r="L52" s="46">
        <v>2.1309999999999998</v>
      </c>
      <c r="M52" s="46">
        <v>1.9630000000000001</v>
      </c>
      <c r="N52" s="46">
        <v>1.8089999999999999</v>
      </c>
      <c r="O52" s="46">
        <v>1.6679999999999999</v>
      </c>
      <c r="P52" s="46">
        <v>1.5389999999999999</v>
      </c>
      <c r="Q52" s="46">
        <v>1.421</v>
      </c>
      <c r="R52" s="46">
        <v>1.3120000000000001</v>
      </c>
      <c r="S52" s="46">
        <v>1.212</v>
      </c>
      <c r="T52" s="46">
        <v>1.119</v>
      </c>
      <c r="U52" s="46">
        <v>1.034</v>
      </c>
      <c r="V52" s="46">
        <v>0.95499999999999996</v>
      </c>
      <c r="W52" s="46">
        <v>0.88200000000000001</v>
      </c>
      <c r="X52" s="46">
        <v>0.81399999999999995</v>
      </c>
      <c r="Y52" s="46">
        <v>0.752</v>
      </c>
      <c r="Z52" s="46">
        <v>0.69399999999999995</v>
      </c>
      <c r="AA52" s="46">
        <v>0.64100000000000001</v>
      </c>
      <c r="AB52" s="46">
        <v>0.59199999999999997</v>
      </c>
      <c r="AC52" s="46">
        <v>0.54600000000000004</v>
      </c>
      <c r="AD52" s="46">
        <v>0.505</v>
      </c>
      <c r="AE52" s="46">
        <v>0.46600000000000003</v>
      </c>
    </row>
    <row r="53" spans="1:31" x14ac:dyDescent="0.2">
      <c r="A53" s="44">
        <v>46</v>
      </c>
      <c r="B53" s="46">
        <v>5.4269999999999996</v>
      </c>
      <c r="C53" s="46">
        <v>4.9420000000000002</v>
      </c>
      <c r="D53" s="46">
        <v>4.5049999999999999</v>
      </c>
      <c r="E53" s="46">
        <v>4.1109999999999998</v>
      </c>
      <c r="F53" s="46">
        <v>3.7549999999999999</v>
      </c>
      <c r="G53" s="46">
        <v>3.4340000000000002</v>
      </c>
      <c r="H53" s="46">
        <v>3.1429999999999998</v>
      </c>
      <c r="I53" s="46">
        <v>2.88</v>
      </c>
      <c r="J53" s="46">
        <v>2.6419999999999999</v>
      </c>
      <c r="K53" s="46">
        <v>2.4249999999999998</v>
      </c>
      <c r="L53" s="46">
        <v>2.2280000000000002</v>
      </c>
      <c r="M53" s="46">
        <v>2.0489999999999999</v>
      </c>
      <c r="N53" s="46">
        <v>1.885</v>
      </c>
      <c r="O53" s="46">
        <v>1.736</v>
      </c>
      <c r="P53" s="46">
        <v>1.599</v>
      </c>
      <c r="Q53" s="46">
        <v>1.474</v>
      </c>
      <c r="R53" s="46">
        <v>1.359</v>
      </c>
      <c r="S53" s="46">
        <v>1.254</v>
      </c>
      <c r="T53" s="46">
        <v>1.157</v>
      </c>
      <c r="U53" s="46">
        <v>1.0669999999999999</v>
      </c>
      <c r="V53" s="46">
        <v>0.98499999999999999</v>
      </c>
      <c r="W53" s="46">
        <v>0.90900000000000003</v>
      </c>
      <c r="X53" s="46">
        <v>0.83799999999999997</v>
      </c>
      <c r="Y53" s="46">
        <v>0.77300000000000002</v>
      </c>
      <c r="Z53" s="46">
        <v>0.71399999999999997</v>
      </c>
      <c r="AA53" s="46">
        <v>0.65800000000000003</v>
      </c>
      <c r="AB53" s="46">
        <v>0.60699999999999998</v>
      </c>
      <c r="AC53" s="46">
        <v>0.56000000000000005</v>
      </c>
      <c r="AD53" s="46">
        <v>0.51700000000000002</v>
      </c>
      <c r="AE53" s="46">
        <v>0.47699999999999998</v>
      </c>
    </row>
    <row r="54" spans="1:31" x14ac:dyDescent="0.2">
      <c r="A54" s="44">
        <v>47</v>
      </c>
      <c r="B54" s="46">
        <v>5.7960000000000003</v>
      </c>
      <c r="C54" s="46">
        <v>5.2679999999999998</v>
      </c>
      <c r="D54" s="46">
        <v>4.7930000000000001</v>
      </c>
      <c r="E54" s="46">
        <v>4.3650000000000002</v>
      </c>
      <c r="F54" s="46">
        <v>3.9790000000000001</v>
      </c>
      <c r="G54" s="46">
        <v>3.6309999999999998</v>
      </c>
      <c r="H54" s="46">
        <v>3.3170000000000002</v>
      </c>
      <c r="I54" s="46">
        <v>3.0329999999999999</v>
      </c>
      <c r="J54" s="46">
        <v>2.7770000000000001</v>
      </c>
      <c r="K54" s="46">
        <v>2.544</v>
      </c>
      <c r="L54" s="46">
        <v>2.3330000000000002</v>
      </c>
      <c r="M54" s="46">
        <v>2.1419999999999999</v>
      </c>
      <c r="N54" s="46">
        <v>1.9670000000000001</v>
      </c>
      <c r="O54" s="46">
        <v>1.8089999999999999</v>
      </c>
      <c r="P54" s="46">
        <v>1.6639999999999999</v>
      </c>
      <c r="Q54" s="46">
        <v>1.5309999999999999</v>
      </c>
      <c r="R54" s="46">
        <v>1.41</v>
      </c>
      <c r="S54" s="46">
        <v>1.2989999999999999</v>
      </c>
      <c r="T54" s="46">
        <v>1.1970000000000001</v>
      </c>
      <c r="U54" s="46">
        <v>1.103</v>
      </c>
      <c r="V54" s="46">
        <v>1.0169999999999999</v>
      </c>
      <c r="W54" s="46">
        <v>0.93700000000000006</v>
      </c>
      <c r="X54" s="46">
        <v>0.86399999999999999</v>
      </c>
      <c r="Y54" s="46">
        <v>0.79600000000000004</v>
      </c>
      <c r="Z54" s="46">
        <v>0.73399999999999999</v>
      </c>
      <c r="AA54" s="46">
        <v>0.67700000000000005</v>
      </c>
      <c r="AB54" s="46">
        <v>0.624</v>
      </c>
      <c r="AC54" s="46">
        <v>0.57499999999999996</v>
      </c>
      <c r="AD54" s="46">
        <v>0.53</v>
      </c>
      <c r="AE54" s="46">
        <v>0.48899999999999999</v>
      </c>
    </row>
    <row r="55" spans="1:31" x14ac:dyDescent="0.2">
      <c r="A55" s="44">
        <v>48</v>
      </c>
      <c r="B55" s="46">
        <v>6.2050000000000001</v>
      </c>
      <c r="C55" s="46">
        <v>5.6289999999999996</v>
      </c>
      <c r="D55" s="46">
        <v>5.1109999999999998</v>
      </c>
      <c r="E55" s="46">
        <v>4.6459999999999999</v>
      </c>
      <c r="F55" s="46">
        <v>4.226</v>
      </c>
      <c r="G55" s="46">
        <v>3.8490000000000002</v>
      </c>
      <c r="H55" s="46">
        <v>3.5089999999999999</v>
      </c>
      <c r="I55" s="46">
        <v>3.202</v>
      </c>
      <c r="J55" s="46">
        <v>2.9260000000000002</v>
      </c>
      <c r="K55" s="46">
        <v>2.6749999999999998</v>
      </c>
      <c r="L55" s="46">
        <v>2.4489999999999998</v>
      </c>
      <c r="M55" s="46">
        <v>2.2440000000000002</v>
      </c>
      <c r="N55" s="46">
        <v>2.0569999999999999</v>
      </c>
      <c r="O55" s="46">
        <v>1.8879999999999999</v>
      </c>
      <c r="P55" s="46">
        <v>1.734</v>
      </c>
      <c r="Q55" s="46">
        <v>1.5940000000000001</v>
      </c>
      <c r="R55" s="46">
        <v>1.466</v>
      </c>
      <c r="S55" s="46">
        <v>1.3480000000000001</v>
      </c>
      <c r="T55" s="46">
        <v>1.2410000000000001</v>
      </c>
      <c r="U55" s="46">
        <v>1.1419999999999999</v>
      </c>
      <c r="V55" s="46">
        <v>1.0509999999999999</v>
      </c>
      <c r="W55" s="46">
        <v>0.96799999999999997</v>
      </c>
      <c r="X55" s="46">
        <v>0.89100000000000001</v>
      </c>
      <c r="Y55" s="46">
        <v>0.82099999999999995</v>
      </c>
      <c r="Z55" s="46">
        <v>0.75600000000000001</v>
      </c>
      <c r="AA55" s="46">
        <v>0.69599999999999995</v>
      </c>
      <c r="AB55" s="46">
        <v>0.64100000000000001</v>
      </c>
      <c r="AC55" s="46">
        <v>0.59099999999999997</v>
      </c>
      <c r="AD55" s="46">
        <v>0.54400000000000004</v>
      </c>
      <c r="AE55" s="46">
        <v>0.502</v>
      </c>
    </row>
    <row r="56" spans="1:31" x14ac:dyDescent="0.2">
      <c r="A56" s="44">
        <v>49</v>
      </c>
      <c r="B56" s="46">
        <v>6.657</v>
      </c>
      <c r="C56" s="46">
        <v>6.0289999999999999</v>
      </c>
      <c r="D56" s="46">
        <v>5.4640000000000004</v>
      </c>
      <c r="E56" s="46">
        <v>4.9569999999999999</v>
      </c>
      <c r="F56" s="46">
        <v>4.5</v>
      </c>
      <c r="G56" s="46">
        <v>4.09</v>
      </c>
      <c r="H56" s="46">
        <v>3.7210000000000001</v>
      </c>
      <c r="I56" s="46">
        <v>3.3889999999999998</v>
      </c>
      <c r="J56" s="46">
        <v>3.089</v>
      </c>
      <c r="K56" s="46">
        <v>2.82</v>
      </c>
      <c r="L56" s="46">
        <v>2.5760000000000001</v>
      </c>
      <c r="M56" s="46">
        <v>2.355</v>
      </c>
      <c r="N56" s="46">
        <v>2.1560000000000001</v>
      </c>
      <c r="O56" s="46">
        <v>1.9750000000000001</v>
      </c>
      <c r="P56" s="46">
        <v>1.8109999999999999</v>
      </c>
      <c r="Q56" s="46">
        <v>1.6619999999999999</v>
      </c>
      <c r="R56" s="46">
        <v>1.526</v>
      </c>
      <c r="S56" s="46">
        <v>1.401</v>
      </c>
      <c r="T56" s="46">
        <v>1.288</v>
      </c>
      <c r="U56" s="46">
        <v>1.1839999999999999</v>
      </c>
      <c r="V56" s="46">
        <v>1.089</v>
      </c>
      <c r="W56" s="46">
        <v>1.0009999999999999</v>
      </c>
      <c r="X56" s="46">
        <v>0.92100000000000004</v>
      </c>
      <c r="Y56" s="46">
        <v>0.84699999999999998</v>
      </c>
      <c r="Z56" s="46">
        <v>0.77900000000000003</v>
      </c>
      <c r="AA56" s="46">
        <v>0.71699999999999997</v>
      </c>
      <c r="AB56" s="46">
        <v>0.66</v>
      </c>
      <c r="AC56" s="46">
        <v>0.60799999999999998</v>
      </c>
      <c r="AD56" s="46">
        <v>0.55900000000000005</v>
      </c>
      <c r="AE56" s="46">
        <v>0.51600000000000001</v>
      </c>
    </row>
    <row r="57" spans="1:31" x14ac:dyDescent="0.2">
      <c r="A57" s="44">
        <v>50</v>
      </c>
      <c r="B57" s="46">
        <v>7.1580000000000004</v>
      </c>
      <c r="C57" s="46">
        <v>6.4720000000000004</v>
      </c>
      <c r="D57" s="46">
        <v>5.8559999999999999</v>
      </c>
      <c r="E57" s="46">
        <v>5.3010000000000002</v>
      </c>
      <c r="F57" s="46">
        <v>4.8040000000000003</v>
      </c>
      <c r="G57" s="46">
        <v>4.3570000000000002</v>
      </c>
      <c r="H57" s="46">
        <v>3.9550000000000001</v>
      </c>
      <c r="I57" s="46">
        <v>3.5950000000000002</v>
      </c>
      <c r="J57" s="46">
        <v>3.27</v>
      </c>
      <c r="K57" s="46">
        <v>2.9780000000000002</v>
      </c>
      <c r="L57" s="46">
        <v>2.7160000000000002</v>
      </c>
      <c r="M57" s="46">
        <v>2.4780000000000002</v>
      </c>
      <c r="N57" s="46">
        <v>2.2639999999999998</v>
      </c>
      <c r="O57" s="46">
        <v>2.0699999999999998</v>
      </c>
      <c r="P57" s="46">
        <v>1.895</v>
      </c>
      <c r="Q57" s="46">
        <v>1.736</v>
      </c>
      <c r="R57" s="46">
        <v>1.591</v>
      </c>
      <c r="S57" s="46">
        <v>1.4590000000000001</v>
      </c>
      <c r="T57" s="46">
        <v>1.339</v>
      </c>
      <c r="U57" s="46">
        <v>1.2290000000000001</v>
      </c>
      <c r="V57" s="46">
        <v>1.129</v>
      </c>
      <c r="W57" s="46">
        <v>1.0369999999999999</v>
      </c>
      <c r="X57" s="46">
        <v>0.95299999999999996</v>
      </c>
      <c r="Y57" s="46">
        <v>0.875</v>
      </c>
      <c r="Z57" s="46">
        <v>0.80500000000000005</v>
      </c>
      <c r="AA57" s="46">
        <v>0.74</v>
      </c>
      <c r="AB57" s="46">
        <v>0.68</v>
      </c>
      <c r="AC57" s="46">
        <v>0.625</v>
      </c>
      <c r="AD57" s="46">
        <v>0.57599999999999996</v>
      </c>
      <c r="AE57" s="46">
        <v>0.53</v>
      </c>
    </row>
    <row r="58" spans="1:31" x14ac:dyDescent="0.2">
      <c r="A58" s="44">
        <v>51</v>
      </c>
      <c r="B58" s="46">
        <v>7.7140000000000004</v>
      </c>
      <c r="C58" s="46">
        <v>6.9640000000000004</v>
      </c>
      <c r="D58" s="46">
        <v>6.29</v>
      </c>
      <c r="E58" s="46">
        <v>5.6840000000000002</v>
      </c>
      <c r="F58" s="46">
        <v>5.141</v>
      </c>
      <c r="G58" s="46">
        <v>4.6529999999999996</v>
      </c>
      <c r="H58" s="46">
        <v>4.2149999999999999</v>
      </c>
      <c r="I58" s="46">
        <v>3.823</v>
      </c>
      <c r="J58" s="46">
        <v>3.4710000000000001</v>
      </c>
      <c r="K58" s="46">
        <v>3.1539999999999999</v>
      </c>
      <c r="L58" s="46">
        <v>2.87</v>
      </c>
      <c r="M58" s="46">
        <v>2.6139999999999999</v>
      </c>
      <c r="N58" s="46">
        <v>2.383</v>
      </c>
      <c r="O58" s="46">
        <v>2.1749999999999998</v>
      </c>
      <c r="P58" s="46">
        <v>1.9870000000000001</v>
      </c>
      <c r="Q58" s="46">
        <v>1.8169999999999999</v>
      </c>
      <c r="R58" s="46">
        <v>1.6619999999999999</v>
      </c>
      <c r="S58" s="46">
        <v>1.522</v>
      </c>
      <c r="T58" s="46">
        <v>1.395</v>
      </c>
      <c r="U58" s="46">
        <v>1.2789999999999999</v>
      </c>
      <c r="V58" s="46">
        <v>1.1719999999999999</v>
      </c>
      <c r="W58" s="46">
        <v>1.075</v>
      </c>
      <c r="X58" s="46">
        <v>0.98699999999999999</v>
      </c>
      <c r="Y58" s="46">
        <v>0.90600000000000003</v>
      </c>
      <c r="Z58" s="46">
        <v>0.83199999999999996</v>
      </c>
      <c r="AA58" s="46">
        <v>0.76400000000000001</v>
      </c>
      <c r="AB58" s="46">
        <v>0.70199999999999996</v>
      </c>
      <c r="AC58" s="46">
        <v>0.64500000000000002</v>
      </c>
      <c r="AD58" s="46">
        <v>0.59299999999999997</v>
      </c>
      <c r="AE58" s="46">
        <v>0.54500000000000004</v>
      </c>
    </row>
    <row r="59" spans="1:31" x14ac:dyDescent="0.2">
      <c r="A59" s="44">
        <v>52</v>
      </c>
      <c r="B59" s="46">
        <v>8.33</v>
      </c>
      <c r="C59" s="46">
        <v>7.51</v>
      </c>
      <c r="D59" s="46">
        <v>6.7720000000000002</v>
      </c>
      <c r="E59" s="46">
        <v>6.11</v>
      </c>
      <c r="F59" s="46">
        <v>5.5149999999999997</v>
      </c>
      <c r="G59" s="46">
        <v>4.9820000000000002</v>
      </c>
      <c r="H59" s="46">
        <v>4.5039999999999996</v>
      </c>
      <c r="I59" s="46">
        <v>4.0759999999999996</v>
      </c>
      <c r="J59" s="46">
        <v>3.6930000000000001</v>
      </c>
      <c r="K59" s="46">
        <v>3.3490000000000002</v>
      </c>
      <c r="L59" s="46">
        <v>3.04</v>
      </c>
      <c r="M59" s="46">
        <v>2.7629999999999999</v>
      </c>
      <c r="N59" s="46">
        <v>2.5139999999999998</v>
      </c>
      <c r="O59" s="46">
        <v>2.29</v>
      </c>
      <c r="P59" s="46">
        <v>2.0880000000000001</v>
      </c>
      <c r="Q59" s="46">
        <v>1.905</v>
      </c>
      <c r="R59" s="46">
        <v>1.7410000000000001</v>
      </c>
      <c r="S59" s="46">
        <v>1.591</v>
      </c>
      <c r="T59" s="46">
        <v>1.456</v>
      </c>
      <c r="U59" s="46">
        <v>1.3320000000000001</v>
      </c>
      <c r="V59" s="46">
        <v>1.22</v>
      </c>
      <c r="W59" s="46">
        <v>1.117</v>
      </c>
      <c r="X59" s="46">
        <v>1.024</v>
      </c>
      <c r="Y59" s="46">
        <v>0.93899999999999995</v>
      </c>
      <c r="Z59" s="46">
        <v>0.86099999999999999</v>
      </c>
      <c r="AA59" s="46">
        <v>0.79</v>
      </c>
      <c r="AB59" s="46">
        <v>0.72499999999999998</v>
      </c>
      <c r="AC59" s="46">
        <v>0.66500000000000004</v>
      </c>
      <c r="AD59" s="46">
        <v>0.61099999999999999</v>
      </c>
      <c r="AE59" s="46">
        <v>0.56200000000000006</v>
      </c>
    </row>
    <row r="60" spans="1:31" x14ac:dyDescent="0.2">
      <c r="A60" s="44">
        <v>53</v>
      </c>
      <c r="B60" s="46">
        <v>9.0129999999999999</v>
      </c>
      <c r="C60" s="46">
        <v>8.1159999999999997</v>
      </c>
      <c r="D60" s="46">
        <v>7.3090000000000002</v>
      </c>
      <c r="E60" s="46">
        <v>6.5830000000000002</v>
      </c>
      <c r="F60" s="46">
        <v>5.9320000000000004</v>
      </c>
      <c r="G60" s="46">
        <v>5.3479999999999999</v>
      </c>
      <c r="H60" s="46">
        <v>4.8259999999999996</v>
      </c>
      <c r="I60" s="46">
        <v>4.3579999999999997</v>
      </c>
      <c r="J60" s="46">
        <v>3.9390000000000001</v>
      </c>
      <c r="K60" s="46">
        <v>3.5649999999999999</v>
      </c>
      <c r="L60" s="46">
        <v>3.2290000000000001</v>
      </c>
      <c r="M60" s="46">
        <v>2.9279999999999999</v>
      </c>
      <c r="N60" s="46">
        <v>2.6589999999999998</v>
      </c>
      <c r="O60" s="46">
        <v>2.4159999999999999</v>
      </c>
      <c r="P60" s="46">
        <v>2.1989999999999998</v>
      </c>
      <c r="Q60" s="46">
        <v>2.0030000000000001</v>
      </c>
      <c r="R60" s="46">
        <v>1.8260000000000001</v>
      </c>
      <c r="S60" s="46">
        <v>1.667</v>
      </c>
      <c r="T60" s="46">
        <v>1.522</v>
      </c>
      <c r="U60" s="46">
        <v>1.391</v>
      </c>
      <c r="V60" s="46">
        <v>1.2709999999999999</v>
      </c>
      <c r="W60" s="46">
        <v>1.163</v>
      </c>
      <c r="X60" s="46">
        <v>1.0640000000000001</v>
      </c>
      <c r="Y60" s="46">
        <v>0.97399999999999998</v>
      </c>
      <c r="Z60" s="46">
        <v>0.89200000000000002</v>
      </c>
      <c r="AA60" s="46">
        <v>0.81799999999999995</v>
      </c>
      <c r="AB60" s="46">
        <v>0.75</v>
      </c>
      <c r="AC60" s="46">
        <v>0.68700000000000006</v>
      </c>
      <c r="AD60" s="46">
        <v>0.63100000000000001</v>
      </c>
      <c r="AE60" s="46">
        <v>0.57899999999999996</v>
      </c>
    </row>
    <row r="61" spans="1:31" x14ac:dyDescent="0.2">
      <c r="A61" s="44">
        <v>54</v>
      </c>
      <c r="B61" s="46">
        <v>9.7720000000000002</v>
      </c>
      <c r="C61" s="46">
        <v>8.7899999999999991</v>
      </c>
      <c r="D61" s="46">
        <v>7.9050000000000002</v>
      </c>
      <c r="E61" s="46">
        <v>7.11</v>
      </c>
      <c r="F61" s="46">
        <v>6.3959999999999999</v>
      </c>
      <c r="G61" s="46">
        <v>5.7560000000000002</v>
      </c>
      <c r="H61" s="46">
        <v>5.1840000000000002</v>
      </c>
      <c r="I61" s="46">
        <v>4.6719999999999997</v>
      </c>
      <c r="J61" s="46">
        <v>4.2140000000000004</v>
      </c>
      <c r="K61" s="46">
        <v>3.8050000000000002</v>
      </c>
      <c r="L61" s="46">
        <v>3.4390000000000001</v>
      </c>
      <c r="M61" s="46">
        <v>3.1120000000000001</v>
      </c>
      <c r="N61" s="46">
        <v>2.819</v>
      </c>
      <c r="O61" s="46">
        <v>2.5569999999999999</v>
      </c>
      <c r="P61" s="46">
        <v>2.3220000000000001</v>
      </c>
      <c r="Q61" s="46">
        <v>2.11</v>
      </c>
      <c r="R61" s="46">
        <v>1.921</v>
      </c>
      <c r="S61" s="46">
        <v>1.7490000000000001</v>
      </c>
      <c r="T61" s="46">
        <v>1.595</v>
      </c>
      <c r="U61" s="46">
        <v>1.4550000000000001</v>
      </c>
      <c r="V61" s="46">
        <v>1.3280000000000001</v>
      </c>
      <c r="W61" s="46">
        <v>1.212</v>
      </c>
      <c r="X61" s="46">
        <v>1.1080000000000001</v>
      </c>
      <c r="Y61" s="46">
        <v>1.0129999999999999</v>
      </c>
      <c r="Z61" s="46">
        <v>0.92700000000000005</v>
      </c>
      <c r="AA61" s="46">
        <v>0.84799999999999998</v>
      </c>
      <c r="AB61" s="46">
        <v>0.77600000000000002</v>
      </c>
      <c r="AC61" s="46">
        <v>0.71099999999999997</v>
      </c>
      <c r="AD61" s="46">
        <v>0.65200000000000002</v>
      </c>
      <c r="AE61" s="46">
        <v>0.59799999999999998</v>
      </c>
    </row>
    <row r="62" spans="1:31" x14ac:dyDescent="0.2">
      <c r="A62" s="44">
        <v>55</v>
      </c>
      <c r="B62" s="46">
        <v>10.614000000000001</v>
      </c>
      <c r="C62" s="46">
        <v>9.5389999999999997</v>
      </c>
      <c r="D62" s="46">
        <v>8.5690000000000008</v>
      </c>
      <c r="E62" s="46">
        <v>7.6970000000000001</v>
      </c>
      <c r="F62" s="46">
        <v>6.9139999999999997</v>
      </c>
      <c r="G62" s="46">
        <v>6.2119999999999997</v>
      </c>
      <c r="H62" s="46">
        <v>5.5830000000000002</v>
      </c>
      <c r="I62" s="46">
        <v>5.0220000000000002</v>
      </c>
      <c r="J62" s="46">
        <v>4.5199999999999996</v>
      </c>
      <c r="K62" s="46">
        <v>4.0730000000000004</v>
      </c>
      <c r="L62" s="46">
        <v>3.673</v>
      </c>
      <c r="M62" s="46">
        <v>3.3159999999999998</v>
      </c>
      <c r="N62" s="46">
        <v>2.9969999999999999</v>
      </c>
      <c r="O62" s="46">
        <v>2.7120000000000002</v>
      </c>
      <c r="P62" s="46">
        <v>2.4580000000000002</v>
      </c>
      <c r="Q62" s="46">
        <v>2.2290000000000001</v>
      </c>
      <c r="R62" s="46">
        <v>2.0249999999999999</v>
      </c>
      <c r="S62" s="46">
        <v>1.841</v>
      </c>
      <c r="T62" s="46">
        <v>1.675</v>
      </c>
      <c r="U62" s="46">
        <v>1.5249999999999999</v>
      </c>
      <c r="V62" s="46">
        <v>1.389</v>
      </c>
      <c r="W62" s="46">
        <v>1.2669999999999999</v>
      </c>
      <c r="X62" s="46">
        <v>1.1559999999999999</v>
      </c>
      <c r="Y62" s="46">
        <v>1.0549999999999999</v>
      </c>
      <c r="Z62" s="46">
        <v>0.96399999999999997</v>
      </c>
      <c r="AA62" s="46">
        <v>0.88100000000000001</v>
      </c>
      <c r="AB62" s="46">
        <v>0.80600000000000005</v>
      </c>
      <c r="AC62" s="46">
        <v>0.73699999999999999</v>
      </c>
      <c r="AD62" s="46">
        <v>0.67500000000000004</v>
      </c>
      <c r="AE62" s="46">
        <v>0.61899999999999999</v>
      </c>
    </row>
    <row r="63" spans="1:31" x14ac:dyDescent="0.2">
      <c r="A63" s="44">
        <v>56</v>
      </c>
      <c r="B63" s="46">
        <v>11.548</v>
      </c>
      <c r="C63" s="46">
        <v>10.371</v>
      </c>
      <c r="D63" s="46">
        <v>9.3089999999999993</v>
      </c>
      <c r="E63" s="46">
        <v>8.3510000000000009</v>
      </c>
      <c r="F63" s="46">
        <v>7.4909999999999997</v>
      </c>
      <c r="G63" s="46">
        <v>6.72</v>
      </c>
      <c r="H63" s="46">
        <v>6.0289999999999999</v>
      </c>
      <c r="I63" s="46">
        <v>5.4130000000000003</v>
      </c>
      <c r="J63" s="46">
        <v>4.8620000000000001</v>
      </c>
      <c r="K63" s="46">
        <v>4.3710000000000004</v>
      </c>
      <c r="L63" s="46">
        <v>3.9340000000000002</v>
      </c>
      <c r="M63" s="46">
        <v>3.544</v>
      </c>
      <c r="N63" s="46">
        <v>3.1960000000000002</v>
      </c>
      <c r="O63" s="46">
        <v>2.8849999999999998</v>
      </c>
      <c r="P63" s="46">
        <v>2.609</v>
      </c>
      <c r="Q63" s="46">
        <v>2.3610000000000002</v>
      </c>
      <c r="R63" s="46">
        <v>2.14</v>
      </c>
      <c r="S63" s="46">
        <v>1.9410000000000001</v>
      </c>
      <c r="T63" s="46">
        <v>1.7629999999999999</v>
      </c>
      <c r="U63" s="46">
        <v>1.6020000000000001</v>
      </c>
      <c r="V63" s="46">
        <v>1.4570000000000001</v>
      </c>
      <c r="W63" s="46">
        <v>1.3260000000000001</v>
      </c>
      <c r="X63" s="46">
        <v>1.208</v>
      </c>
      <c r="Y63" s="46">
        <v>1.101</v>
      </c>
      <c r="Z63" s="46">
        <v>1.004</v>
      </c>
      <c r="AA63" s="46">
        <v>0.91700000000000004</v>
      </c>
      <c r="AB63" s="46">
        <v>0.83699999999999997</v>
      </c>
      <c r="AC63" s="46">
        <v>0.76500000000000001</v>
      </c>
      <c r="AD63" s="46">
        <v>0.7</v>
      </c>
      <c r="AE63" s="46">
        <v>0.64100000000000001</v>
      </c>
    </row>
    <row r="64" spans="1:31" x14ac:dyDescent="0.2">
      <c r="A64" s="44">
        <v>57</v>
      </c>
      <c r="B64" s="46">
        <v>12.586</v>
      </c>
      <c r="C64" s="46">
        <v>11.298</v>
      </c>
      <c r="D64" s="46">
        <v>10.132</v>
      </c>
      <c r="E64" s="46">
        <v>9.0809999999999995</v>
      </c>
      <c r="F64" s="46">
        <v>8.1359999999999992</v>
      </c>
      <c r="G64" s="46">
        <v>7.2880000000000003</v>
      </c>
      <c r="H64" s="46">
        <v>6.5279999999999996</v>
      </c>
      <c r="I64" s="46">
        <v>5.85</v>
      </c>
      <c r="J64" s="46">
        <v>5.2450000000000001</v>
      </c>
      <c r="K64" s="46">
        <v>4.7050000000000001</v>
      </c>
      <c r="L64" s="46">
        <v>4.2249999999999996</v>
      </c>
      <c r="M64" s="46">
        <v>3.798</v>
      </c>
      <c r="N64" s="46">
        <v>3.4169999999999998</v>
      </c>
      <c r="O64" s="46">
        <v>3.0779999999999998</v>
      </c>
      <c r="P64" s="46">
        <v>2.7770000000000001</v>
      </c>
      <c r="Q64" s="46">
        <v>2.508</v>
      </c>
      <c r="R64" s="46">
        <v>2.2679999999999998</v>
      </c>
      <c r="S64" s="46">
        <v>2.0529999999999999</v>
      </c>
      <c r="T64" s="46">
        <v>1.86</v>
      </c>
      <c r="U64" s="46">
        <v>1.6870000000000001</v>
      </c>
      <c r="V64" s="46">
        <v>1.5309999999999999</v>
      </c>
      <c r="W64" s="46">
        <v>1.391</v>
      </c>
      <c r="X64" s="46">
        <v>1.2649999999999999</v>
      </c>
      <c r="Y64" s="46">
        <v>1.151</v>
      </c>
      <c r="Z64" s="46">
        <v>1.0489999999999999</v>
      </c>
      <c r="AA64" s="46">
        <v>0.95599999999999996</v>
      </c>
      <c r="AB64" s="46">
        <v>0.872</v>
      </c>
      <c r="AC64" s="46">
        <v>0.79500000000000004</v>
      </c>
      <c r="AD64" s="46">
        <v>0.72699999999999998</v>
      </c>
      <c r="AE64" s="46">
        <v>0.66500000000000004</v>
      </c>
    </row>
    <row r="65" spans="1:31" x14ac:dyDescent="0.2">
      <c r="A65" s="44">
        <v>58</v>
      </c>
      <c r="B65" s="46">
        <v>13.738</v>
      </c>
      <c r="C65" s="46">
        <v>12.327999999999999</v>
      </c>
      <c r="D65" s="46">
        <v>11.05</v>
      </c>
      <c r="E65" s="46">
        <v>9.8960000000000008</v>
      </c>
      <c r="F65" s="46">
        <v>8.8559999999999999</v>
      </c>
      <c r="G65" s="46">
        <v>7.923</v>
      </c>
      <c r="H65" s="46">
        <v>7.0869999999999997</v>
      </c>
      <c r="I65" s="46">
        <v>6.3390000000000004</v>
      </c>
      <c r="J65" s="46">
        <v>5.673</v>
      </c>
      <c r="K65" s="46">
        <v>5.08</v>
      </c>
      <c r="L65" s="46">
        <v>4.5519999999999996</v>
      </c>
      <c r="M65" s="46">
        <v>4.0819999999999999</v>
      </c>
      <c r="N65" s="46">
        <v>3.6640000000000001</v>
      </c>
      <c r="O65" s="46">
        <v>3.294</v>
      </c>
      <c r="P65" s="46">
        <v>2.964</v>
      </c>
      <c r="Q65" s="46">
        <v>2.6709999999999998</v>
      </c>
      <c r="R65" s="46">
        <v>2.41</v>
      </c>
      <c r="S65" s="46">
        <v>2.177</v>
      </c>
      <c r="T65" s="46">
        <v>1.968</v>
      </c>
      <c r="U65" s="46">
        <v>1.7809999999999999</v>
      </c>
      <c r="V65" s="46">
        <v>1.6140000000000001</v>
      </c>
      <c r="W65" s="46">
        <v>1.4630000000000001</v>
      </c>
      <c r="X65" s="46">
        <v>1.3280000000000001</v>
      </c>
      <c r="Y65" s="46">
        <v>1.206</v>
      </c>
      <c r="Z65" s="46">
        <v>1.097</v>
      </c>
      <c r="AA65" s="46">
        <v>0.998</v>
      </c>
      <c r="AB65" s="46">
        <v>0.90900000000000003</v>
      </c>
      <c r="AC65" s="46">
        <v>0.82899999999999996</v>
      </c>
      <c r="AD65" s="46">
        <v>0.75600000000000001</v>
      </c>
      <c r="AE65" s="46">
        <v>0.69099999999999995</v>
      </c>
    </row>
    <row r="66" spans="1:31" x14ac:dyDescent="0.2">
      <c r="A66" s="44">
        <v>59</v>
      </c>
      <c r="B66" s="46">
        <v>15.018000000000001</v>
      </c>
      <c r="C66" s="46">
        <v>13.475</v>
      </c>
      <c r="D66" s="46">
        <v>12.073</v>
      </c>
      <c r="E66" s="46">
        <v>10.805</v>
      </c>
      <c r="F66" s="46">
        <v>9.6609999999999996</v>
      </c>
      <c r="G66" s="46">
        <v>8.6329999999999991</v>
      </c>
      <c r="H66" s="46">
        <v>7.7119999999999997</v>
      </c>
      <c r="I66" s="46">
        <v>6.8879999999999999</v>
      </c>
      <c r="J66" s="46">
        <v>6.1539999999999999</v>
      </c>
      <c r="K66" s="46">
        <v>5.4989999999999997</v>
      </c>
      <c r="L66" s="46">
        <v>4.9180000000000001</v>
      </c>
      <c r="M66" s="46">
        <v>4.4009999999999998</v>
      </c>
      <c r="N66" s="46">
        <v>3.9420000000000002</v>
      </c>
      <c r="O66" s="46">
        <v>3.5350000000000001</v>
      </c>
      <c r="P66" s="46">
        <v>3.1739999999999999</v>
      </c>
      <c r="Q66" s="46">
        <v>2.8530000000000002</v>
      </c>
      <c r="R66" s="46">
        <v>2.5680000000000001</v>
      </c>
      <c r="S66" s="46">
        <v>2.3140000000000001</v>
      </c>
      <c r="T66" s="46">
        <v>2.0880000000000001</v>
      </c>
      <c r="U66" s="46">
        <v>1.8859999999999999</v>
      </c>
      <c r="V66" s="46">
        <v>1.7050000000000001</v>
      </c>
      <c r="W66" s="46">
        <v>1.5429999999999999</v>
      </c>
      <c r="X66" s="46">
        <v>1.397</v>
      </c>
      <c r="Y66" s="46">
        <v>1.2669999999999999</v>
      </c>
      <c r="Z66" s="46">
        <v>1.1499999999999999</v>
      </c>
      <c r="AA66" s="46">
        <v>1.0449999999999999</v>
      </c>
      <c r="AB66" s="46">
        <v>0.95</v>
      </c>
      <c r="AC66" s="46">
        <v>0.86499999999999999</v>
      </c>
      <c r="AD66" s="46">
        <v>0.78800000000000003</v>
      </c>
      <c r="AE66" s="46">
        <v>0.71899999999999997</v>
      </c>
    </row>
    <row r="67" spans="1:31" x14ac:dyDescent="0.2">
      <c r="A67" s="44">
        <v>60</v>
      </c>
      <c r="B67" s="46">
        <v>16.442</v>
      </c>
      <c r="C67" s="46">
        <v>14.752000000000001</v>
      </c>
      <c r="D67" s="46">
        <v>13.215</v>
      </c>
      <c r="E67" s="46">
        <v>11.821</v>
      </c>
      <c r="F67" s="46">
        <v>10.563000000000001</v>
      </c>
      <c r="G67" s="46">
        <v>9.43</v>
      </c>
      <c r="H67" s="46">
        <v>8.4139999999999997</v>
      </c>
      <c r="I67" s="46">
        <v>7.5039999999999996</v>
      </c>
      <c r="J67" s="46">
        <v>6.6929999999999996</v>
      </c>
      <c r="K67" s="46">
        <v>5.9710000000000001</v>
      </c>
      <c r="L67" s="46">
        <v>5.3289999999999997</v>
      </c>
      <c r="M67" s="46">
        <v>4.7590000000000003</v>
      </c>
      <c r="N67" s="46">
        <v>4.2530000000000001</v>
      </c>
      <c r="O67" s="46">
        <v>3.8050000000000002</v>
      </c>
      <c r="P67" s="46">
        <v>3.4079999999999999</v>
      </c>
      <c r="Q67" s="46">
        <v>3.0569999999999999</v>
      </c>
      <c r="R67" s="46">
        <v>2.7450000000000001</v>
      </c>
      <c r="S67" s="46">
        <v>2.468</v>
      </c>
      <c r="T67" s="46">
        <v>2.222</v>
      </c>
      <c r="U67" s="46">
        <v>2.0019999999999998</v>
      </c>
      <c r="V67" s="46">
        <v>1.806</v>
      </c>
      <c r="W67" s="46">
        <v>1.631</v>
      </c>
      <c r="X67" s="46">
        <v>1.474</v>
      </c>
      <c r="Y67" s="46">
        <v>1.3340000000000001</v>
      </c>
      <c r="Z67" s="46">
        <v>1.2090000000000001</v>
      </c>
      <c r="AA67" s="46">
        <v>1.0960000000000001</v>
      </c>
      <c r="AB67" s="46">
        <v>0.995</v>
      </c>
      <c r="AC67" s="46">
        <v>0.90400000000000003</v>
      </c>
      <c r="AD67" s="46">
        <v>0.82299999999999995</v>
      </c>
      <c r="AE67" s="46">
        <v>0.749</v>
      </c>
    </row>
    <row r="68" spans="1:31" x14ac:dyDescent="0.2">
      <c r="A68" s="44">
        <v>61</v>
      </c>
      <c r="B68" s="46">
        <v>18.026</v>
      </c>
      <c r="C68" s="46">
        <v>16.175999999999998</v>
      </c>
      <c r="D68" s="46">
        <v>14.49</v>
      </c>
      <c r="E68" s="46">
        <v>12.958</v>
      </c>
      <c r="F68" s="46">
        <v>11.571999999999999</v>
      </c>
      <c r="G68" s="46">
        <v>10.323</v>
      </c>
      <c r="H68" s="46">
        <v>9.2010000000000005</v>
      </c>
      <c r="I68" s="46">
        <v>8.1969999999999992</v>
      </c>
      <c r="J68" s="46">
        <v>7.3</v>
      </c>
      <c r="K68" s="46">
        <v>6.5010000000000003</v>
      </c>
      <c r="L68" s="46">
        <v>5.7910000000000004</v>
      </c>
      <c r="M68" s="46">
        <v>5.1609999999999996</v>
      </c>
      <c r="N68" s="46">
        <v>4.6029999999999998</v>
      </c>
      <c r="O68" s="46">
        <v>4.109</v>
      </c>
      <c r="P68" s="46">
        <v>3.6720000000000002</v>
      </c>
      <c r="Q68" s="46">
        <v>3.286</v>
      </c>
      <c r="R68" s="46">
        <v>2.944</v>
      </c>
      <c r="S68" s="46">
        <v>2.641</v>
      </c>
      <c r="T68" s="46">
        <v>2.371</v>
      </c>
      <c r="U68" s="46">
        <v>2.1320000000000001</v>
      </c>
      <c r="V68" s="46">
        <v>1.919</v>
      </c>
      <c r="W68" s="46">
        <v>1.7290000000000001</v>
      </c>
      <c r="X68" s="46">
        <v>1.5589999999999999</v>
      </c>
      <c r="Y68" s="46">
        <v>1.409</v>
      </c>
      <c r="Z68" s="46">
        <v>1.274</v>
      </c>
      <c r="AA68" s="46">
        <v>1.153</v>
      </c>
      <c r="AB68" s="46">
        <v>1.0449999999999999</v>
      </c>
      <c r="AC68" s="46">
        <v>0.94799999999999995</v>
      </c>
      <c r="AD68" s="46">
        <v>0.86099999999999999</v>
      </c>
      <c r="AE68" s="46">
        <v>0.78300000000000003</v>
      </c>
    </row>
    <row r="69" spans="1:31" x14ac:dyDescent="0.2">
      <c r="A69" s="44">
        <v>62</v>
      </c>
      <c r="B69" s="46">
        <v>19.79</v>
      </c>
      <c r="C69" s="46">
        <v>17.763999999999999</v>
      </c>
      <c r="D69" s="46">
        <v>15.914</v>
      </c>
      <c r="E69" s="46">
        <v>14.23</v>
      </c>
      <c r="F69" s="46">
        <v>12.704000000000001</v>
      </c>
      <c r="G69" s="46">
        <v>11.326000000000001</v>
      </c>
      <c r="H69" s="46">
        <v>10.086</v>
      </c>
      <c r="I69" s="46">
        <v>8.9749999999999996</v>
      </c>
      <c r="J69" s="46">
        <v>7.9829999999999997</v>
      </c>
      <c r="K69" s="46">
        <v>7.0990000000000002</v>
      </c>
      <c r="L69" s="46">
        <v>6.3129999999999997</v>
      </c>
      <c r="M69" s="46">
        <v>5.6150000000000002</v>
      </c>
      <c r="N69" s="46">
        <v>4.9980000000000002</v>
      </c>
      <c r="O69" s="46">
        <v>4.452</v>
      </c>
      <c r="P69" s="46">
        <v>3.97</v>
      </c>
      <c r="Q69" s="46">
        <v>3.544</v>
      </c>
      <c r="R69" s="46">
        <v>3.1669999999999998</v>
      </c>
      <c r="S69" s="46">
        <v>2.8340000000000001</v>
      </c>
      <c r="T69" s="46">
        <v>2.5390000000000001</v>
      </c>
      <c r="U69" s="46">
        <v>2.2770000000000001</v>
      </c>
      <c r="V69" s="46">
        <v>2.0449999999999999</v>
      </c>
      <c r="W69" s="46">
        <v>1.8380000000000001</v>
      </c>
      <c r="X69" s="46">
        <v>1.6539999999999999</v>
      </c>
      <c r="Y69" s="46">
        <v>1.4910000000000001</v>
      </c>
      <c r="Z69" s="46">
        <v>1.345</v>
      </c>
      <c r="AA69" s="46">
        <v>1.2150000000000001</v>
      </c>
      <c r="AB69" s="46">
        <v>1.099</v>
      </c>
      <c r="AC69" s="46">
        <v>0.995</v>
      </c>
      <c r="AD69" s="46">
        <v>0.90300000000000002</v>
      </c>
      <c r="AE69" s="46">
        <v>0.82</v>
      </c>
    </row>
    <row r="70" spans="1:31" x14ac:dyDescent="0.2">
      <c r="A70" s="44">
        <v>63</v>
      </c>
      <c r="B70" s="46">
        <v>21.754999999999999</v>
      </c>
      <c r="C70" s="46">
        <v>19.536999999999999</v>
      </c>
      <c r="D70" s="46">
        <v>17.507000000000001</v>
      </c>
      <c r="E70" s="46">
        <v>15.654999999999999</v>
      </c>
      <c r="F70" s="46">
        <v>13.973000000000001</v>
      </c>
      <c r="G70" s="46">
        <v>12.452999999999999</v>
      </c>
      <c r="H70" s="46">
        <v>11.082000000000001</v>
      </c>
      <c r="I70" s="46">
        <v>9.8529999999999998</v>
      </c>
      <c r="J70" s="46">
        <v>8.7530000000000001</v>
      </c>
      <c r="K70" s="46">
        <v>7.7729999999999997</v>
      </c>
      <c r="L70" s="46">
        <v>6.9009999999999998</v>
      </c>
      <c r="M70" s="46">
        <v>6.1280000000000001</v>
      </c>
      <c r="N70" s="46">
        <v>5.4429999999999996</v>
      </c>
      <c r="O70" s="46">
        <v>4.8390000000000004</v>
      </c>
      <c r="P70" s="46">
        <v>4.3049999999999997</v>
      </c>
      <c r="Q70" s="46">
        <v>3.8340000000000001</v>
      </c>
      <c r="R70" s="46">
        <v>3.419</v>
      </c>
      <c r="S70" s="46">
        <v>3.052</v>
      </c>
      <c r="T70" s="46">
        <v>2.7280000000000002</v>
      </c>
      <c r="U70" s="46">
        <v>2.44</v>
      </c>
      <c r="V70" s="46">
        <v>2.1859999999999999</v>
      </c>
      <c r="W70" s="46">
        <v>1.96</v>
      </c>
      <c r="X70" s="46">
        <v>1.76</v>
      </c>
      <c r="Y70" s="46">
        <v>1.583</v>
      </c>
      <c r="Z70" s="46">
        <v>1.425</v>
      </c>
      <c r="AA70" s="46">
        <v>1.2849999999999999</v>
      </c>
      <c r="AB70" s="46">
        <v>1.1599999999999999</v>
      </c>
      <c r="AC70" s="46">
        <v>1.048</v>
      </c>
      <c r="AD70" s="46">
        <v>0.94899999999999995</v>
      </c>
      <c r="AE70" s="46">
        <v>0.86099999999999999</v>
      </c>
    </row>
    <row r="71" spans="1:31" x14ac:dyDescent="0.2">
      <c r="A71" s="44">
        <v>64</v>
      </c>
      <c r="B71" s="46">
        <v>23.948</v>
      </c>
      <c r="C71" s="46">
        <v>21.518999999999998</v>
      </c>
      <c r="D71" s="46">
        <v>19.29</v>
      </c>
      <c r="E71" s="46">
        <v>17.253</v>
      </c>
      <c r="F71" s="46">
        <v>15.398999999999999</v>
      </c>
      <c r="G71" s="46">
        <v>13.72</v>
      </c>
      <c r="H71" s="46">
        <v>12.204000000000001</v>
      </c>
      <c r="I71" s="46">
        <v>10.842000000000001</v>
      </c>
      <c r="J71" s="46">
        <v>9.6219999999999999</v>
      </c>
      <c r="K71" s="46">
        <v>8.5340000000000007</v>
      </c>
      <c r="L71" s="46">
        <v>7.5670000000000002</v>
      </c>
      <c r="M71" s="46">
        <v>6.7080000000000002</v>
      </c>
      <c r="N71" s="46">
        <v>5.9470000000000001</v>
      </c>
      <c r="O71" s="46">
        <v>5.2759999999999998</v>
      </c>
      <c r="P71" s="46">
        <v>4.6840000000000002</v>
      </c>
      <c r="Q71" s="46">
        <v>4.1619999999999999</v>
      </c>
      <c r="R71" s="46">
        <v>3.7029999999999998</v>
      </c>
      <c r="S71" s="46">
        <v>3.298</v>
      </c>
      <c r="T71" s="46">
        <v>2.94</v>
      </c>
      <c r="U71" s="46">
        <v>2.6240000000000001</v>
      </c>
      <c r="V71" s="46">
        <v>2.3450000000000002</v>
      </c>
      <c r="W71" s="46">
        <v>2.097</v>
      </c>
      <c r="X71" s="46">
        <v>1.879</v>
      </c>
      <c r="Y71" s="46">
        <v>1.6859999999999999</v>
      </c>
      <c r="Z71" s="46">
        <v>1.514</v>
      </c>
      <c r="AA71" s="46">
        <v>1.3620000000000001</v>
      </c>
      <c r="AB71" s="46">
        <v>1.2270000000000001</v>
      </c>
      <c r="AC71" s="46">
        <v>1.107</v>
      </c>
      <c r="AD71" s="46">
        <v>1</v>
      </c>
      <c r="AE71" s="46">
        <v>0.90500000000000003</v>
      </c>
    </row>
    <row r="72" spans="1:31" x14ac:dyDescent="0.2">
      <c r="A72" s="44">
        <v>65</v>
      </c>
      <c r="B72" s="46">
        <v>26.396999999999998</v>
      </c>
      <c r="C72" s="46">
        <v>23.736000000000001</v>
      </c>
      <c r="D72" s="46">
        <v>21.289000000000001</v>
      </c>
      <c r="E72" s="46">
        <v>19.047000000000001</v>
      </c>
      <c r="F72" s="46">
        <v>17.001999999999999</v>
      </c>
      <c r="G72" s="46">
        <v>15.146000000000001</v>
      </c>
      <c r="H72" s="46">
        <v>13.468</v>
      </c>
      <c r="I72" s="46">
        <v>11.958</v>
      </c>
      <c r="J72" s="46">
        <v>10.605</v>
      </c>
      <c r="K72" s="46">
        <v>9.3960000000000008</v>
      </c>
      <c r="L72" s="46">
        <v>8.32</v>
      </c>
      <c r="M72" s="46">
        <v>7.3639999999999999</v>
      </c>
      <c r="N72" s="46">
        <v>6.5179999999999998</v>
      </c>
      <c r="O72" s="46">
        <v>5.7709999999999999</v>
      </c>
      <c r="P72" s="46">
        <v>5.1139999999999999</v>
      </c>
      <c r="Q72" s="46">
        <v>4.5339999999999998</v>
      </c>
      <c r="R72" s="46">
        <v>4.0250000000000004</v>
      </c>
      <c r="S72" s="46">
        <v>3.5760000000000001</v>
      </c>
      <c r="T72" s="46">
        <v>3.18</v>
      </c>
      <c r="U72" s="46">
        <v>2.831</v>
      </c>
      <c r="V72" s="46">
        <v>2.5230000000000001</v>
      </c>
      <c r="W72" s="46">
        <v>2.2519999999999998</v>
      </c>
      <c r="X72" s="46">
        <v>2.012</v>
      </c>
      <c r="Y72" s="46">
        <v>1.8009999999999999</v>
      </c>
      <c r="Z72" s="46">
        <v>1.6140000000000001</v>
      </c>
      <c r="AA72" s="46">
        <v>1.448</v>
      </c>
      <c r="AB72" s="46">
        <v>1.302</v>
      </c>
      <c r="AC72" s="46">
        <v>1.1719999999999999</v>
      </c>
      <c r="AD72" s="46">
        <v>1.0569999999999999</v>
      </c>
      <c r="AE72" s="46">
        <v>0.95499999999999996</v>
      </c>
    </row>
    <row r="73" spans="1:31" x14ac:dyDescent="0.2">
      <c r="A73" s="44">
        <v>66</v>
      </c>
      <c r="B73" s="46">
        <v>29.138999999999999</v>
      </c>
      <c r="C73" s="46">
        <v>26.222000000000001</v>
      </c>
      <c r="D73" s="46">
        <v>23.533000000000001</v>
      </c>
      <c r="E73" s="46">
        <v>21.064</v>
      </c>
      <c r="F73" s="46">
        <v>18.808</v>
      </c>
      <c r="G73" s="46">
        <v>16.756</v>
      </c>
      <c r="H73" s="46">
        <v>14.897</v>
      </c>
      <c r="I73" s="46">
        <v>13.221</v>
      </c>
      <c r="J73" s="46">
        <v>11.717000000000001</v>
      </c>
      <c r="K73" s="46">
        <v>10.372</v>
      </c>
      <c r="L73" s="46">
        <v>9.1739999999999995</v>
      </c>
      <c r="M73" s="46">
        <v>8.109</v>
      </c>
      <c r="N73" s="46">
        <v>7.1660000000000004</v>
      </c>
      <c r="O73" s="46">
        <v>6.3339999999999996</v>
      </c>
      <c r="P73" s="46">
        <v>5.601</v>
      </c>
      <c r="Q73" s="46">
        <v>4.9569999999999999</v>
      </c>
      <c r="R73" s="46">
        <v>4.3899999999999997</v>
      </c>
      <c r="S73" s="46">
        <v>3.891</v>
      </c>
      <c r="T73" s="46">
        <v>3.452</v>
      </c>
      <c r="U73" s="46">
        <v>3.0659999999999998</v>
      </c>
      <c r="V73" s="46">
        <v>2.726</v>
      </c>
      <c r="W73" s="46">
        <v>2.4260000000000002</v>
      </c>
      <c r="X73" s="46">
        <v>2.1629999999999998</v>
      </c>
      <c r="Y73" s="46">
        <v>1.931</v>
      </c>
      <c r="Z73" s="46">
        <v>1.726</v>
      </c>
      <c r="AA73" s="46">
        <v>1.5449999999999999</v>
      </c>
      <c r="AB73" s="46">
        <v>1.3859999999999999</v>
      </c>
      <c r="AC73" s="46">
        <v>1.2450000000000001</v>
      </c>
      <c r="AD73" s="46">
        <v>1.1200000000000001</v>
      </c>
      <c r="AE73" s="46">
        <v>1.01</v>
      </c>
    </row>
    <row r="74" spans="1:31" x14ac:dyDescent="0.2">
      <c r="A74" s="44">
        <v>67</v>
      </c>
      <c r="B74" s="46">
        <v>32.212000000000003</v>
      </c>
      <c r="C74" s="46">
        <v>29.012</v>
      </c>
      <c r="D74" s="46">
        <v>26.056000000000001</v>
      </c>
      <c r="E74" s="46">
        <v>23.335999999999999</v>
      </c>
      <c r="F74" s="46">
        <v>20.844000000000001</v>
      </c>
      <c r="G74" s="46">
        <v>18.573</v>
      </c>
      <c r="H74" s="46">
        <v>16.512</v>
      </c>
      <c r="I74" s="46">
        <v>14.651</v>
      </c>
      <c r="J74" s="46">
        <v>12.978</v>
      </c>
      <c r="K74" s="46">
        <v>11.48</v>
      </c>
      <c r="L74" s="46">
        <v>10.144</v>
      </c>
      <c r="M74" s="46">
        <v>8.9559999999999995</v>
      </c>
      <c r="N74" s="46">
        <v>7.9039999999999999</v>
      </c>
      <c r="O74" s="46">
        <v>6.9749999999999996</v>
      </c>
      <c r="P74" s="46">
        <v>6.157</v>
      </c>
      <c r="Q74" s="46">
        <v>5.4370000000000003</v>
      </c>
      <c r="R74" s="46">
        <v>4.8049999999999997</v>
      </c>
      <c r="S74" s="46">
        <v>4.25</v>
      </c>
      <c r="T74" s="46">
        <v>3.762</v>
      </c>
      <c r="U74" s="46">
        <v>3.3330000000000002</v>
      </c>
      <c r="V74" s="46">
        <v>2.9550000000000001</v>
      </c>
      <c r="W74" s="46">
        <v>2.6240000000000001</v>
      </c>
      <c r="X74" s="46">
        <v>2.3330000000000002</v>
      </c>
      <c r="Y74" s="46">
        <v>2.077</v>
      </c>
      <c r="Z74" s="46">
        <v>1.8520000000000001</v>
      </c>
      <c r="AA74" s="46">
        <v>1.6539999999999999</v>
      </c>
      <c r="AB74" s="46">
        <v>1.48</v>
      </c>
      <c r="AC74" s="46">
        <v>1.327</v>
      </c>
      <c r="AD74" s="46">
        <v>1.1910000000000001</v>
      </c>
      <c r="AE74" s="46">
        <v>1.0720000000000001</v>
      </c>
    </row>
    <row r="75" spans="1:31" x14ac:dyDescent="0.2">
      <c r="A75" s="44">
        <v>68</v>
      </c>
      <c r="B75" s="46">
        <v>35.664999999999999</v>
      </c>
      <c r="C75" s="46">
        <v>32.151000000000003</v>
      </c>
      <c r="D75" s="46">
        <v>28.898</v>
      </c>
      <c r="E75" s="46">
        <v>25.899000000000001</v>
      </c>
      <c r="F75" s="46">
        <v>23.145</v>
      </c>
      <c r="G75" s="46">
        <v>20.63</v>
      </c>
      <c r="H75" s="46">
        <v>18.341999999999999</v>
      </c>
      <c r="I75" s="46">
        <v>16.273</v>
      </c>
      <c r="J75" s="46">
        <v>14.41</v>
      </c>
      <c r="K75" s="46">
        <v>12.739000000000001</v>
      </c>
      <c r="L75" s="46">
        <v>11.247999999999999</v>
      </c>
      <c r="M75" s="46">
        <v>9.92</v>
      </c>
      <c r="N75" s="46">
        <v>8.7439999999999998</v>
      </c>
      <c r="O75" s="46">
        <v>7.7050000000000001</v>
      </c>
      <c r="P75" s="46">
        <v>6.79</v>
      </c>
      <c r="Q75" s="46">
        <v>5.9859999999999998</v>
      </c>
      <c r="R75" s="46">
        <v>5.2789999999999999</v>
      </c>
      <c r="S75" s="46">
        <v>4.6589999999999998</v>
      </c>
      <c r="T75" s="46">
        <v>4.1139999999999999</v>
      </c>
      <c r="U75" s="46">
        <v>3.6360000000000001</v>
      </c>
      <c r="V75" s="46">
        <v>3.2160000000000002</v>
      </c>
      <c r="W75" s="46">
        <v>2.8479999999999999</v>
      </c>
      <c r="X75" s="46">
        <v>2.5259999999999998</v>
      </c>
      <c r="Y75" s="46">
        <v>2.2429999999999999</v>
      </c>
      <c r="Z75" s="46">
        <v>1.9950000000000001</v>
      </c>
      <c r="AA75" s="46">
        <v>1.7769999999999999</v>
      </c>
      <c r="AB75" s="46">
        <v>1.5860000000000001</v>
      </c>
      <c r="AC75" s="46">
        <v>1.4179999999999999</v>
      </c>
      <c r="AD75" s="46">
        <v>1.2709999999999999</v>
      </c>
      <c r="AE75" s="46">
        <v>1.141</v>
      </c>
    </row>
    <row r="76" spans="1:31" x14ac:dyDescent="0.2">
      <c r="A76" s="44">
        <v>69</v>
      </c>
      <c r="B76" s="46">
        <v>39.552999999999997</v>
      </c>
      <c r="C76" s="46">
        <v>35.691000000000003</v>
      </c>
      <c r="D76" s="46">
        <v>32.107999999999997</v>
      </c>
      <c r="E76" s="46">
        <v>28.797000000000001</v>
      </c>
      <c r="F76" s="46">
        <v>25.75</v>
      </c>
      <c r="G76" s="46">
        <v>22.960999999999999</v>
      </c>
      <c r="H76" s="46">
        <v>20.420000000000002</v>
      </c>
      <c r="I76" s="46">
        <v>18.116</v>
      </c>
      <c r="J76" s="46">
        <v>16.039000000000001</v>
      </c>
      <c r="K76" s="46">
        <v>14.173999999999999</v>
      </c>
      <c r="L76" s="46">
        <v>12.507</v>
      </c>
      <c r="M76" s="46">
        <v>11.021000000000001</v>
      </c>
      <c r="N76" s="46">
        <v>9.7029999999999994</v>
      </c>
      <c r="O76" s="46">
        <v>8.5389999999999997</v>
      </c>
      <c r="P76" s="46">
        <v>7.5140000000000002</v>
      </c>
      <c r="Q76" s="46">
        <v>6.6130000000000004</v>
      </c>
      <c r="R76" s="46">
        <v>5.8209999999999997</v>
      </c>
      <c r="S76" s="46">
        <v>5.1260000000000003</v>
      </c>
      <c r="T76" s="46">
        <v>4.5170000000000003</v>
      </c>
      <c r="U76" s="46">
        <v>3.9830000000000001</v>
      </c>
      <c r="V76" s="46">
        <v>3.5139999999999998</v>
      </c>
      <c r="W76" s="46">
        <v>3.1040000000000001</v>
      </c>
      <c r="X76" s="46">
        <v>2.7450000000000001</v>
      </c>
      <c r="Y76" s="46">
        <v>2.4319999999999999</v>
      </c>
      <c r="Z76" s="46">
        <v>2.157</v>
      </c>
      <c r="AA76" s="46">
        <v>1.917</v>
      </c>
      <c r="AB76" s="46">
        <v>1.706</v>
      </c>
      <c r="AC76" s="46">
        <v>1.522</v>
      </c>
      <c r="AD76" s="46">
        <v>1.36</v>
      </c>
      <c r="AE76" s="46">
        <v>1.218</v>
      </c>
    </row>
    <row r="77" spans="1:31" x14ac:dyDescent="0.2">
      <c r="A77" s="44">
        <v>70</v>
      </c>
      <c r="B77" s="46">
        <v>43.948</v>
      </c>
      <c r="C77" s="46">
        <v>39.697000000000003</v>
      </c>
      <c r="D77" s="46">
        <v>35.744999999999997</v>
      </c>
      <c r="E77" s="46">
        <v>32.085000000000001</v>
      </c>
      <c r="F77" s="46">
        <v>28.709</v>
      </c>
      <c r="G77" s="46">
        <v>25.613</v>
      </c>
      <c r="H77" s="46">
        <v>22.786000000000001</v>
      </c>
      <c r="I77" s="46">
        <v>20.219000000000001</v>
      </c>
      <c r="J77" s="46">
        <v>17.899999999999999</v>
      </c>
      <c r="K77" s="46">
        <v>15.814</v>
      </c>
      <c r="L77" s="46">
        <v>13.946999999999999</v>
      </c>
      <c r="M77" s="46">
        <v>12.281000000000001</v>
      </c>
      <c r="N77" s="46">
        <v>10.803000000000001</v>
      </c>
      <c r="O77" s="46">
        <v>9.4960000000000004</v>
      </c>
      <c r="P77" s="46">
        <v>8.3439999999999994</v>
      </c>
      <c r="Q77" s="46">
        <v>7.3319999999999999</v>
      </c>
      <c r="R77" s="46">
        <v>6.4429999999999996</v>
      </c>
      <c r="S77" s="46">
        <v>5.6630000000000003</v>
      </c>
      <c r="T77" s="46">
        <v>4.9800000000000004</v>
      </c>
      <c r="U77" s="46">
        <v>4.3810000000000002</v>
      </c>
      <c r="V77" s="46">
        <v>3.8559999999999999</v>
      </c>
      <c r="W77" s="46">
        <v>3.3969999999999998</v>
      </c>
      <c r="X77" s="46">
        <v>2.9969999999999999</v>
      </c>
      <c r="Y77" s="46">
        <v>2.6469999999999998</v>
      </c>
      <c r="Z77" s="46">
        <v>2.3420000000000001</v>
      </c>
      <c r="AA77" s="46">
        <v>2.0760000000000001</v>
      </c>
      <c r="AB77" s="46">
        <v>1.843</v>
      </c>
      <c r="AC77" s="46">
        <v>1.639</v>
      </c>
      <c r="AD77" s="46">
        <v>1.4610000000000001</v>
      </c>
      <c r="AE77" s="46">
        <v>1.306</v>
      </c>
    </row>
    <row r="78" spans="1:31" x14ac:dyDescent="0.2">
      <c r="A78" s="44">
        <v>71</v>
      </c>
      <c r="B78" s="46">
        <v>48.914000000000001</v>
      </c>
      <c r="C78" s="46">
        <v>44.228000000000002</v>
      </c>
      <c r="D78" s="46">
        <v>39.863</v>
      </c>
      <c r="E78" s="46">
        <v>35.811999999999998</v>
      </c>
      <c r="F78" s="46">
        <v>32.067999999999998</v>
      </c>
      <c r="G78" s="46">
        <v>28.626999999999999</v>
      </c>
      <c r="H78" s="46">
        <v>25.478000000000002</v>
      </c>
      <c r="I78" s="46">
        <v>22.614000000000001</v>
      </c>
      <c r="J78" s="46">
        <v>20.021000000000001</v>
      </c>
      <c r="K78" s="46">
        <v>17.686</v>
      </c>
      <c r="L78" s="46">
        <v>15.593</v>
      </c>
      <c r="M78" s="46">
        <v>13.723000000000001</v>
      </c>
      <c r="N78" s="46">
        <v>12.061</v>
      </c>
      <c r="O78" s="46">
        <v>10.592000000000001</v>
      </c>
      <c r="P78" s="46">
        <v>9.2959999999999994</v>
      </c>
      <c r="Q78" s="46">
        <v>8.157</v>
      </c>
      <c r="R78" s="46">
        <v>7.157</v>
      </c>
      <c r="S78" s="46">
        <v>6.2789999999999999</v>
      </c>
      <c r="T78" s="46">
        <v>5.51</v>
      </c>
      <c r="U78" s="46">
        <v>4.8369999999999997</v>
      </c>
      <c r="V78" s="46">
        <v>4.2469999999999999</v>
      </c>
      <c r="W78" s="46">
        <v>3.7330000000000001</v>
      </c>
      <c r="X78" s="46">
        <v>3.2839999999999998</v>
      </c>
      <c r="Y78" s="46">
        <v>2.8940000000000001</v>
      </c>
      <c r="Z78" s="46">
        <v>2.5529999999999999</v>
      </c>
      <c r="AA78" s="46">
        <v>2.2559999999999998</v>
      </c>
      <c r="AB78" s="46">
        <v>1.998</v>
      </c>
      <c r="AC78" s="46">
        <v>1.7729999999999999</v>
      </c>
      <c r="AD78" s="46">
        <v>1.5760000000000001</v>
      </c>
      <c r="AE78" s="46">
        <v>1.405</v>
      </c>
    </row>
    <row r="79" spans="1:31" x14ac:dyDescent="0.2">
      <c r="A79" s="44">
        <v>72</v>
      </c>
      <c r="B79" s="46">
        <v>54.533000000000001</v>
      </c>
      <c r="C79" s="46">
        <v>49.360999999999997</v>
      </c>
      <c r="D79" s="46">
        <v>44.533999999999999</v>
      </c>
      <c r="E79" s="46">
        <v>40.045000000000002</v>
      </c>
      <c r="F79" s="46">
        <v>35.887</v>
      </c>
      <c r="G79" s="46">
        <v>32.058</v>
      </c>
      <c r="H79" s="46">
        <v>28.545999999999999</v>
      </c>
      <c r="I79" s="46">
        <v>25.344999999999999</v>
      </c>
      <c r="J79" s="46">
        <v>22.443999999999999</v>
      </c>
      <c r="K79" s="46">
        <v>19.826000000000001</v>
      </c>
      <c r="L79" s="46">
        <v>17.475999999999999</v>
      </c>
      <c r="M79" s="46">
        <v>15.372999999999999</v>
      </c>
      <c r="N79" s="46">
        <v>13.503</v>
      </c>
      <c r="O79" s="46">
        <v>11.848000000000001</v>
      </c>
      <c r="P79" s="46">
        <v>10.388</v>
      </c>
      <c r="Q79" s="46">
        <v>9.1039999999999992</v>
      </c>
      <c r="R79" s="46">
        <v>7.976</v>
      </c>
      <c r="S79" s="46">
        <v>6.9859999999999998</v>
      </c>
      <c r="T79" s="46">
        <v>6.1189999999999998</v>
      </c>
      <c r="U79" s="46">
        <v>5.3609999999999998</v>
      </c>
      <c r="V79" s="46">
        <v>4.6970000000000001</v>
      </c>
      <c r="W79" s="46">
        <v>4.1180000000000003</v>
      </c>
      <c r="X79" s="46">
        <v>3.6139999999999999</v>
      </c>
      <c r="Y79" s="46">
        <v>3.1760000000000002</v>
      </c>
      <c r="Z79" s="46">
        <v>2.794</v>
      </c>
      <c r="AA79" s="46">
        <v>2.4630000000000001</v>
      </c>
      <c r="AB79" s="46">
        <v>2.1749999999999998</v>
      </c>
      <c r="AC79" s="46">
        <v>1.9239999999999999</v>
      </c>
      <c r="AD79" s="46">
        <v>1.706</v>
      </c>
      <c r="AE79" s="46">
        <v>1.5169999999999999</v>
      </c>
    </row>
    <row r="80" spans="1:31" x14ac:dyDescent="0.2">
      <c r="A80" s="44">
        <v>73</v>
      </c>
      <c r="B80" s="46">
        <v>60.923999999999999</v>
      </c>
      <c r="C80" s="46">
        <v>55.204000000000001</v>
      </c>
      <c r="D80" s="46">
        <v>49.854999999999997</v>
      </c>
      <c r="E80" s="46">
        <v>44.872</v>
      </c>
      <c r="F80" s="46">
        <v>40.247</v>
      </c>
      <c r="G80" s="46">
        <v>35.978999999999999</v>
      </c>
      <c r="H80" s="46">
        <v>32.057000000000002</v>
      </c>
      <c r="I80" s="46">
        <v>28.475000000000001</v>
      </c>
      <c r="J80" s="46">
        <v>25.222000000000001</v>
      </c>
      <c r="K80" s="46">
        <v>22.282</v>
      </c>
      <c r="L80" s="46">
        <v>19.638999999999999</v>
      </c>
      <c r="M80" s="46">
        <v>17.271000000000001</v>
      </c>
      <c r="N80" s="46">
        <v>15.163</v>
      </c>
      <c r="O80" s="46">
        <v>13.295</v>
      </c>
      <c r="P80" s="46">
        <v>11.646000000000001</v>
      </c>
      <c r="Q80" s="46">
        <v>10.195</v>
      </c>
      <c r="R80" s="46">
        <v>8.9209999999999994</v>
      </c>
      <c r="S80" s="46">
        <v>7.8019999999999996</v>
      </c>
      <c r="T80" s="46">
        <v>6.8220000000000001</v>
      </c>
      <c r="U80" s="46">
        <v>5.9649999999999999</v>
      </c>
      <c r="V80" s="46">
        <v>5.2149999999999999</v>
      </c>
      <c r="W80" s="46">
        <v>4.5609999999999999</v>
      </c>
      <c r="X80" s="46">
        <v>3.9929999999999999</v>
      </c>
      <c r="Y80" s="46">
        <v>3.5</v>
      </c>
      <c r="Z80" s="46">
        <v>3.0720000000000001</v>
      </c>
      <c r="AA80" s="46">
        <v>2.7</v>
      </c>
      <c r="AB80" s="46">
        <v>2.3780000000000001</v>
      </c>
      <c r="AC80" s="46">
        <v>2.0979999999999999</v>
      </c>
      <c r="AD80" s="46">
        <v>1.855</v>
      </c>
      <c r="AE80" s="46">
        <v>1.645</v>
      </c>
    </row>
    <row r="81" spans="1:31" x14ac:dyDescent="0.2">
      <c r="A81" s="44">
        <v>74</v>
      </c>
      <c r="B81" s="46">
        <v>68.215999999999994</v>
      </c>
      <c r="C81" s="46">
        <v>61.877000000000002</v>
      </c>
      <c r="D81" s="46">
        <v>55.94</v>
      </c>
      <c r="E81" s="46">
        <v>50.396999999999998</v>
      </c>
      <c r="F81" s="46">
        <v>45.241</v>
      </c>
      <c r="G81" s="46">
        <v>40.475000000000001</v>
      </c>
      <c r="H81" s="46">
        <v>36.085999999999999</v>
      </c>
      <c r="I81" s="46">
        <v>32.07</v>
      </c>
      <c r="J81" s="46">
        <v>28.417000000000002</v>
      </c>
      <c r="K81" s="46">
        <v>25.11</v>
      </c>
      <c r="L81" s="46">
        <v>22.132000000000001</v>
      </c>
      <c r="M81" s="46">
        <v>19.46</v>
      </c>
      <c r="N81" s="46">
        <v>17.077999999999999</v>
      </c>
      <c r="O81" s="46">
        <v>14.965999999999999</v>
      </c>
      <c r="P81" s="46">
        <v>13.1</v>
      </c>
      <c r="Q81" s="46">
        <v>11.458</v>
      </c>
      <c r="R81" s="46">
        <v>10.015000000000001</v>
      </c>
      <c r="S81" s="46">
        <v>8.7469999999999999</v>
      </c>
      <c r="T81" s="46">
        <v>7.6360000000000001</v>
      </c>
      <c r="U81" s="46">
        <v>6.665</v>
      </c>
      <c r="V81" s="46">
        <v>5.8150000000000004</v>
      </c>
      <c r="W81" s="46">
        <v>5.0750000000000002</v>
      </c>
      <c r="X81" s="46">
        <v>4.4320000000000004</v>
      </c>
      <c r="Y81" s="46">
        <v>3.875</v>
      </c>
      <c r="Z81" s="46">
        <v>3.391</v>
      </c>
      <c r="AA81" s="46">
        <v>2.9729999999999999</v>
      </c>
      <c r="AB81" s="46">
        <v>2.6110000000000002</v>
      </c>
      <c r="AC81" s="46">
        <v>2.2970000000000002</v>
      </c>
      <c r="AD81" s="46">
        <v>2.0259999999999998</v>
      </c>
      <c r="AE81" s="46">
        <v>1.792</v>
      </c>
    </row>
    <row r="82" spans="1:31" x14ac:dyDescent="0.2">
      <c r="A82" s="44">
        <v>75</v>
      </c>
      <c r="B82" s="46">
        <v>76.566999999999993</v>
      </c>
      <c r="C82" s="46">
        <v>69.525999999999996</v>
      </c>
      <c r="D82" s="46">
        <v>62.918999999999997</v>
      </c>
      <c r="E82" s="46">
        <v>56.741</v>
      </c>
      <c r="F82" s="46">
        <v>50.981999999999999</v>
      </c>
      <c r="G82" s="46">
        <v>45.646999999999998</v>
      </c>
      <c r="H82" s="46">
        <v>40.725999999999999</v>
      </c>
      <c r="I82" s="46">
        <v>36.213999999999999</v>
      </c>
      <c r="J82" s="46">
        <v>32.103000000000002</v>
      </c>
      <c r="K82" s="46">
        <v>28.373999999999999</v>
      </c>
      <c r="L82" s="46">
        <v>25.012</v>
      </c>
      <c r="M82" s="46">
        <v>21.991</v>
      </c>
      <c r="N82" s="46">
        <v>19.295000000000002</v>
      </c>
      <c r="O82" s="46">
        <v>16.902000000000001</v>
      </c>
      <c r="P82" s="46">
        <v>14.786</v>
      </c>
      <c r="Q82" s="46">
        <v>12.922000000000001</v>
      </c>
      <c r="R82" s="46">
        <v>11.284000000000001</v>
      </c>
      <c r="S82" s="46">
        <v>9.8439999999999994</v>
      </c>
      <c r="T82" s="46">
        <v>8.5820000000000007</v>
      </c>
      <c r="U82" s="46">
        <v>7.4770000000000003</v>
      </c>
      <c r="V82" s="46">
        <v>6.5119999999999996</v>
      </c>
      <c r="W82" s="46">
        <v>5.6710000000000003</v>
      </c>
      <c r="X82" s="46">
        <v>4.9409999999999998</v>
      </c>
      <c r="Y82" s="46">
        <v>4.3090000000000002</v>
      </c>
      <c r="Z82" s="46">
        <v>3.762</v>
      </c>
      <c r="AA82" s="46">
        <v>3.2879999999999998</v>
      </c>
      <c r="AB82" s="46">
        <v>2.88</v>
      </c>
      <c r="AC82" s="46">
        <v>2.5270000000000001</v>
      </c>
      <c r="AD82" s="46">
        <v>2.2229999999999999</v>
      </c>
      <c r="AE82" s="46">
        <v>1.96</v>
      </c>
    </row>
    <row r="83" spans="1:31" x14ac:dyDescent="0.2">
      <c r="A83" s="44">
        <v>76</v>
      </c>
      <c r="B83" s="46">
        <v>86.158000000000001</v>
      </c>
      <c r="C83" s="46">
        <v>78.316999999999993</v>
      </c>
      <c r="D83" s="46">
        <v>70.947999999999993</v>
      </c>
      <c r="E83" s="46">
        <v>64.043999999999997</v>
      </c>
      <c r="F83" s="46">
        <v>57.597000000000001</v>
      </c>
      <c r="G83" s="46">
        <v>51.613</v>
      </c>
      <c r="H83" s="46">
        <v>46.082000000000001</v>
      </c>
      <c r="I83" s="46">
        <v>41.002000000000002</v>
      </c>
      <c r="J83" s="46">
        <v>36.365000000000002</v>
      </c>
      <c r="K83" s="46">
        <v>32.152999999999999</v>
      </c>
      <c r="L83" s="46">
        <v>28.347999999999999</v>
      </c>
      <c r="M83" s="46">
        <v>24.925000000000001</v>
      </c>
      <c r="N83" s="46">
        <v>21.866</v>
      </c>
      <c r="O83" s="46">
        <v>19.148</v>
      </c>
      <c r="P83" s="46">
        <v>16.742999999999999</v>
      </c>
      <c r="Q83" s="46">
        <v>14.624000000000001</v>
      </c>
      <c r="R83" s="46">
        <v>12.759</v>
      </c>
      <c r="S83" s="46">
        <v>11.12</v>
      </c>
      <c r="T83" s="46">
        <v>9.6820000000000004</v>
      </c>
      <c r="U83" s="46">
        <v>8.423</v>
      </c>
      <c r="V83" s="46">
        <v>7.3230000000000004</v>
      </c>
      <c r="W83" s="46">
        <v>6.3639999999999999</v>
      </c>
      <c r="X83" s="46">
        <v>5.5330000000000004</v>
      </c>
      <c r="Y83" s="46">
        <v>4.8140000000000001</v>
      </c>
      <c r="Z83" s="46">
        <v>4.1920000000000002</v>
      </c>
      <c r="AA83" s="46">
        <v>3.6539999999999999</v>
      </c>
      <c r="AB83" s="46">
        <v>3.1920000000000002</v>
      </c>
      <c r="AC83" s="46">
        <v>2.7930000000000001</v>
      </c>
      <c r="AD83" s="46">
        <v>2.4500000000000002</v>
      </c>
      <c r="AE83" s="46">
        <v>2.1539999999999999</v>
      </c>
    </row>
    <row r="84" spans="1:31" x14ac:dyDescent="0.2">
      <c r="A84" s="44">
        <v>77</v>
      </c>
      <c r="B84" s="46">
        <v>97.21</v>
      </c>
      <c r="C84" s="46">
        <v>88.454999999999998</v>
      </c>
      <c r="D84" s="46">
        <v>80.213999999999999</v>
      </c>
      <c r="E84" s="46">
        <v>72.48</v>
      </c>
      <c r="F84" s="46">
        <v>65.244</v>
      </c>
      <c r="G84" s="46">
        <v>58.515999999999998</v>
      </c>
      <c r="H84" s="46">
        <v>52.283999999999999</v>
      </c>
      <c r="I84" s="46">
        <v>46.55</v>
      </c>
      <c r="J84" s="46">
        <v>41.308</v>
      </c>
      <c r="K84" s="46">
        <v>36.536999999999999</v>
      </c>
      <c r="L84" s="46">
        <v>32.222999999999999</v>
      </c>
      <c r="M84" s="46">
        <v>28.335000000000001</v>
      </c>
      <c r="N84" s="46">
        <v>24.856000000000002</v>
      </c>
      <c r="O84" s="46">
        <v>21.763000000000002</v>
      </c>
      <c r="P84" s="46">
        <v>19.023</v>
      </c>
      <c r="Q84" s="46">
        <v>16.606999999999999</v>
      </c>
      <c r="R84" s="46">
        <v>14.48</v>
      </c>
      <c r="S84" s="46">
        <v>12.608000000000001</v>
      </c>
      <c r="T84" s="46">
        <v>10.965999999999999</v>
      </c>
      <c r="U84" s="46">
        <v>9.5280000000000005</v>
      </c>
      <c r="V84" s="46">
        <v>8.27</v>
      </c>
      <c r="W84" s="46">
        <v>7.1740000000000004</v>
      </c>
      <c r="X84" s="46">
        <v>6.2240000000000002</v>
      </c>
      <c r="Y84" s="46">
        <v>5.4020000000000001</v>
      </c>
      <c r="Z84" s="46">
        <v>4.6929999999999996</v>
      </c>
      <c r="AA84" s="46">
        <v>4.0810000000000004</v>
      </c>
      <c r="AB84" s="46">
        <v>3.5550000000000002</v>
      </c>
      <c r="AC84" s="46">
        <v>3.1019999999999999</v>
      </c>
      <c r="AD84" s="46">
        <v>2.7130000000000001</v>
      </c>
      <c r="AE84" s="46">
        <v>2.379</v>
      </c>
    </row>
    <row r="85" spans="1:31" x14ac:dyDescent="0.2">
      <c r="A85" s="44">
        <v>78</v>
      </c>
      <c r="B85" s="46">
        <v>109.985</v>
      </c>
      <c r="C85" s="46">
        <v>100.182</v>
      </c>
      <c r="D85" s="46">
        <v>90.941000000000003</v>
      </c>
      <c r="E85" s="46">
        <v>82.254000000000005</v>
      </c>
      <c r="F85" s="46">
        <v>74.111000000000004</v>
      </c>
      <c r="G85" s="46">
        <v>66.525999999999996</v>
      </c>
      <c r="H85" s="46">
        <v>59.485999999999997</v>
      </c>
      <c r="I85" s="46">
        <v>52.997999999999998</v>
      </c>
      <c r="J85" s="46">
        <v>47.055999999999997</v>
      </c>
      <c r="K85" s="46">
        <v>41.640999999999998</v>
      </c>
      <c r="L85" s="46">
        <v>36.734999999999999</v>
      </c>
      <c r="M85" s="46">
        <v>32.308999999999997</v>
      </c>
      <c r="N85" s="46">
        <v>28.343</v>
      </c>
      <c r="O85" s="46">
        <v>24.814</v>
      </c>
      <c r="P85" s="46">
        <v>21.684999999999999</v>
      </c>
      <c r="Q85" s="46">
        <v>18.923999999999999</v>
      </c>
      <c r="R85" s="46">
        <v>16.492000000000001</v>
      </c>
      <c r="S85" s="46">
        <v>14.35</v>
      </c>
      <c r="T85" s="46">
        <v>12.468999999999999</v>
      </c>
      <c r="U85" s="46">
        <v>10.821</v>
      </c>
      <c r="V85" s="46">
        <v>9.3789999999999996</v>
      </c>
      <c r="W85" s="46">
        <v>8.1219999999999999</v>
      </c>
      <c r="X85" s="46">
        <v>7.032</v>
      </c>
      <c r="Y85" s="46">
        <v>6.0910000000000002</v>
      </c>
      <c r="Z85" s="46">
        <v>5.2779999999999996</v>
      </c>
      <c r="AA85" s="46">
        <v>4.5780000000000003</v>
      </c>
      <c r="AB85" s="46">
        <v>3.9780000000000002</v>
      </c>
      <c r="AC85" s="46">
        <v>3.4620000000000002</v>
      </c>
      <c r="AD85" s="46">
        <v>3.0190000000000001</v>
      </c>
      <c r="AE85" s="46">
        <v>2.64</v>
      </c>
    </row>
    <row r="86" spans="1:31" x14ac:dyDescent="0.2">
      <c r="A86" s="44">
        <v>79</v>
      </c>
      <c r="B86" s="46">
        <v>124.789</v>
      </c>
      <c r="C86" s="46">
        <v>113.78</v>
      </c>
      <c r="D86" s="46">
        <v>103.389</v>
      </c>
      <c r="E86" s="46">
        <v>93.605000000000004</v>
      </c>
      <c r="F86" s="46">
        <v>84.415999999999997</v>
      </c>
      <c r="G86" s="46">
        <v>75.841999999999999</v>
      </c>
      <c r="H86" s="46">
        <v>67.87</v>
      </c>
      <c r="I86" s="46">
        <v>60.508000000000003</v>
      </c>
      <c r="J86" s="46">
        <v>53.756</v>
      </c>
      <c r="K86" s="46">
        <v>47.591999999999999</v>
      </c>
      <c r="L86" s="46">
        <v>42.000999999999998</v>
      </c>
      <c r="M86" s="46">
        <v>36.948</v>
      </c>
      <c r="N86" s="46">
        <v>32.417000000000002</v>
      </c>
      <c r="O86" s="46">
        <v>28.38</v>
      </c>
      <c r="P86" s="46">
        <v>24.798999999999999</v>
      </c>
      <c r="Q86" s="46">
        <v>21.635999999999999</v>
      </c>
      <c r="R86" s="46">
        <v>18.847999999999999</v>
      </c>
      <c r="S86" s="46">
        <v>16.390999999999998</v>
      </c>
      <c r="T86" s="46">
        <v>14.231</v>
      </c>
      <c r="U86" s="46">
        <v>12.337</v>
      </c>
      <c r="V86" s="46">
        <v>10.68</v>
      </c>
      <c r="W86" s="46">
        <v>9.2330000000000005</v>
      </c>
      <c r="X86" s="46">
        <v>7.98</v>
      </c>
      <c r="Y86" s="46">
        <v>6.8979999999999997</v>
      </c>
      <c r="Z86" s="46">
        <v>5.9640000000000004</v>
      </c>
      <c r="AA86" s="46">
        <v>5.1609999999999996</v>
      </c>
      <c r="AB86" s="46">
        <v>4.4729999999999999</v>
      </c>
      <c r="AC86" s="46">
        <v>3.8820000000000001</v>
      </c>
      <c r="AD86" s="46">
        <v>3.3759999999999999</v>
      </c>
      <c r="AE86" s="46">
        <v>2.944</v>
      </c>
    </row>
    <row r="87" spans="1:31" x14ac:dyDescent="0.2">
      <c r="A87" s="44">
        <v>80</v>
      </c>
      <c r="B87" s="46">
        <v>141.97800000000001</v>
      </c>
      <c r="C87" s="46">
        <v>129.58000000000001</v>
      </c>
      <c r="D87" s="46">
        <v>117.863</v>
      </c>
      <c r="E87" s="46">
        <v>106.813</v>
      </c>
      <c r="F87" s="46">
        <v>96.415999999999997</v>
      </c>
      <c r="G87" s="46">
        <v>86.698999999999998</v>
      </c>
      <c r="H87" s="46">
        <v>77.644999999999996</v>
      </c>
      <c r="I87" s="46">
        <v>69.272000000000006</v>
      </c>
      <c r="J87" s="46">
        <v>61.579000000000001</v>
      </c>
      <c r="K87" s="46">
        <v>54.545000000000002</v>
      </c>
      <c r="L87" s="46">
        <v>48.155999999999999</v>
      </c>
      <c r="M87" s="46">
        <v>42.374000000000002</v>
      </c>
      <c r="N87" s="46">
        <v>37.183</v>
      </c>
      <c r="O87" s="46">
        <v>32.554000000000002</v>
      </c>
      <c r="P87" s="46">
        <v>28.446000000000002</v>
      </c>
      <c r="Q87" s="46">
        <v>24.815000000000001</v>
      </c>
      <c r="R87" s="46">
        <v>21.611999999999998</v>
      </c>
      <c r="S87" s="46">
        <v>18.786000000000001</v>
      </c>
      <c r="T87" s="46">
        <v>16.300999999999998</v>
      </c>
      <c r="U87" s="46">
        <v>14.119</v>
      </c>
      <c r="V87" s="46">
        <v>12.208</v>
      </c>
      <c r="W87" s="46">
        <v>10.539</v>
      </c>
      <c r="X87" s="46">
        <v>9.093</v>
      </c>
      <c r="Y87" s="46">
        <v>7.8449999999999998</v>
      </c>
      <c r="Z87" s="46">
        <v>6.7690000000000001</v>
      </c>
      <c r="AA87" s="46">
        <v>5.843</v>
      </c>
      <c r="AB87" s="46">
        <v>5.0519999999999996</v>
      </c>
      <c r="AC87" s="46">
        <v>4.3739999999999997</v>
      </c>
      <c r="AD87" s="46">
        <v>3.794</v>
      </c>
      <c r="AE87" s="46">
        <v>3.2989999999999999</v>
      </c>
    </row>
    <row r="88" spans="1:31" x14ac:dyDescent="0.2">
      <c r="A88" s="44">
        <v>81</v>
      </c>
      <c r="B88" s="46">
        <v>161.994</v>
      </c>
      <c r="C88" s="46">
        <v>147.988</v>
      </c>
      <c r="D88" s="46">
        <v>134.73699999999999</v>
      </c>
      <c r="E88" s="46">
        <v>122.223</v>
      </c>
      <c r="F88" s="46">
        <v>110.428</v>
      </c>
      <c r="G88" s="46">
        <v>99.384</v>
      </c>
      <c r="H88" s="46">
        <v>89.075000000000003</v>
      </c>
      <c r="I88" s="46">
        <v>79.524000000000001</v>
      </c>
      <c r="J88" s="46">
        <v>70.736000000000004</v>
      </c>
      <c r="K88" s="46">
        <v>62.688000000000002</v>
      </c>
      <c r="L88" s="46">
        <v>55.368000000000002</v>
      </c>
      <c r="M88" s="46">
        <v>48.734000000000002</v>
      </c>
      <c r="N88" s="46">
        <v>42.771999999999998</v>
      </c>
      <c r="O88" s="46">
        <v>37.451999999999998</v>
      </c>
      <c r="P88" s="46">
        <v>32.726999999999997</v>
      </c>
      <c r="Q88" s="46">
        <v>28.547999999999998</v>
      </c>
      <c r="R88" s="46">
        <v>24.86</v>
      </c>
      <c r="S88" s="46">
        <v>21.603000000000002</v>
      </c>
      <c r="T88" s="46">
        <v>18.736000000000001</v>
      </c>
      <c r="U88" s="46">
        <v>16.216000000000001</v>
      </c>
      <c r="V88" s="46">
        <v>14.007</v>
      </c>
      <c r="W88" s="46">
        <v>12.077</v>
      </c>
      <c r="X88" s="46">
        <v>10.403</v>
      </c>
      <c r="Y88" s="46">
        <v>8.9589999999999996</v>
      </c>
      <c r="Z88" s="46">
        <v>7.7149999999999999</v>
      </c>
      <c r="AA88" s="46">
        <v>6.6459999999999999</v>
      </c>
      <c r="AB88" s="46">
        <v>5.7329999999999997</v>
      </c>
      <c r="AC88" s="46">
        <v>4.9509999999999996</v>
      </c>
      <c r="AD88" s="46">
        <v>4.2830000000000004</v>
      </c>
      <c r="AE88" s="46">
        <v>3.714</v>
      </c>
    </row>
    <row r="89" spans="1:31" x14ac:dyDescent="0.2">
      <c r="A89" s="44">
        <v>82</v>
      </c>
      <c r="B89" s="46">
        <v>185.37700000000001</v>
      </c>
      <c r="C89" s="46">
        <v>169.50399999999999</v>
      </c>
      <c r="D89" s="46">
        <v>154.47399999999999</v>
      </c>
      <c r="E89" s="46">
        <v>140.26</v>
      </c>
      <c r="F89" s="46">
        <v>126.839</v>
      </c>
      <c r="G89" s="46">
        <v>114.253</v>
      </c>
      <c r="H89" s="46">
        <v>102.48099999999999</v>
      </c>
      <c r="I89" s="46">
        <v>91.555999999999997</v>
      </c>
      <c r="J89" s="46">
        <v>81.488</v>
      </c>
      <c r="K89" s="46">
        <v>72.254000000000005</v>
      </c>
      <c r="L89" s="46">
        <v>63.844000000000001</v>
      </c>
      <c r="M89" s="46">
        <v>56.212000000000003</v>
      </c>
      <c r="N89" s="46">
        <v>49.345999999999997</v>
      </c>
      <c r="O89" s="46">
        <v>43.215000000000003</v>
      </c>
      <c r="P89" s="46">
        <v>37.767000000000003</v>
      </c>
      <c r="Q89" s="46">
        <v>32.945999999999998</v>
      </c>
      <c r="R89" s="46">
        <v>28.689</v>
      </c>
      <c r="S89" s="46">
        <v>24.925000000000001</v>
      </c>
      <c r="T89" s="46">
        <v>21.609000000000002</v>
      </c>
      <c r="U89" s="46">
        <v>18.692</v>
      </c>
      <c r="V89" s="46">
        <v>16.132000000000001</v>
      </c>
      <c r="W89" s="46">
        <v>13.891999999999999</v>
      </c>
      <c r="X89" s="46">
        <v>11.95</v>
      </c>
      <c r="Y89" s="46">
        <v>10.273999999999999</v>
      </c>
      <c r="Z89" s="46">
        <v>8.8309999999999995</v>
      </c>
      <c r="AA89" s="46">
        <v>7.5910000000000002</v>
      </c>
      <c r="AB89" s="46">
        <v>6.5339999999999998</v>
      </c>
      <c r="AC89" s="46">
        <v>5.63</v>
      </c>
      <c r="AD89" s="46">
        <v>4.8579999999999997</v>
      </c>
      <c r="AE89" s="46">
        <v>4.202</v>
      </c>
    </row>
    <row r="90" spans="1:31" x14ac:dyDescent="0.2">
      <c r="A90" s="44">
        <v>83</v>
      </c>
      <c r="B90" s="46">
        <v>212.78100000000001</v>
      </c>
      <c r="C90" s="46">
        <v>194.733</v>
      </c>
      <c r="D90" s="46">
        <v>177.62899999999999</v>
      </c>
      <c r="E90" s="46">
        <v>161.435</v>
      </c>
      <c r="F90" s="46">
        <v>146.12</v>
      </c>
      <c r="G90" s="46">
        <v>131.733</v>
      </c>
      <c r="H90" s="46">
        <v>118.252</v>
      </c>
      <c r="I90" s="46">
        <v>105.718</v>
      </c>
      <c r="J90" s="46">
        <v>94.15</v>
      </c>
      <c r="K90" s="46">
        <v>83.524000000000001</v>
      </c>
      <c r="L90" s="46">
        <v>73.834000000000003</v>
      </c>
      <c r="M90" s="46">
        <v>65.028000000000006</v>
      </c>
      <c r="N90" s="46">
        <v>57.098999999999997</v>
      </c>
      <c r="O90" s="46">
        <v>50.014000000000003</v>
      </c>
      <c r="P90" s="46">
        <v>43.713999999999999</v>
      </c>
      <c r="Q90" s="46">
        <v>38.137999999999998</v>
      </c>
      <c r="R90" s="46">
        <v>33.212000000000003</v>
      </c>
      <c r="S90" s="46">
        <v>28.853000000000002</v>
      </c>
      <c r="T90" s="46">
        <v>25.009</v>
      </c>
      <c r="U90" s="46">
        <v>21.623000000000001</v>
      </c>
      <c r="V90" s="46">
        <v>18.648</v>
      </c>
      <c r="W90" s="46">
        <v>16.042000000000002</v>
      </c>
      <c r="X90" s="46">
        <v>13.781000000000001</v>
      </c>
      <c r="Y90" s="46">
        <v>11.831</v>
      </c>
      <c r="Z90" s="46">
        <v>10.151</v>
      </c>
      <c r="AA90" s="46">
        <v>8.7089999999999996</v>
      </c>
      <c r="AB90" s="46">
        <v>7.4809999999999999</v>
      </c>
      <c r="AC90" s="46">
        <v>6.431</v>
      </c>
      <c r="AD90" s="46">
        <v>5.5369999999999999</v>
      </c>
      <c r="AE90" s="46">
        <v>4.7770000000000001</v>
      </c>
    </row>
    <row r="91" spans="1:31" x14ac:dyDescent="0.2">
      <c r="A91" s="44">
        <v>84</v>
      </c>
      <c r="B91" s="46">
        <v>245.023</v>
      </c>
      <c r="C91" s="46">
        <v>224.42699999999999</v>
      </c>
      <c r="D91" s="46">
        <v>204.898</v>
      </c>
      <c r="E91" s="46">
        <v>186.38800000000001</v>
      </c>
      <c r="F91" s="46">
        <v>168.85499999999999</v>
      </c>
      <c r="G91" s="46">
        <v>152.36000000000001</v>
      </c>
      <c r="H91" s="46">
        <v>136.87299999999999</v>
      </c>
      <c r="I91" s="46">
        <v>122.45</v>
      </c>
      <c r="J91" s="46">
        <v>109.117</v>
      </c>
      <c r="K91" s="46">
        <v>96.850999999999999</v>
      </c>
      <c r="L91" s="46">
        <v>85.650999999999996</v>
      </c>
      <c r="M91" s="46">
        <v>75.459000000000003</v>
      </c>
      <c r="N91" s="46">
        <v>66.272999999999996</v>
      </c>
      <c r="O91" s="46">
        <v>58.061</v>
      </c>
      <c r="P91" s="46">
        <v>50.756999999999998</v>
      </c>
      <c r="Q91" s="46">
        <v>44.29</v>
      </c>
      <c r="R91" s="46">
        <v>38.573999999999998</v>
      </c>
      <c r="S91" s="46">
        <v>33.512</v>
      </c>
      <c r="T91" s="46">
        <v>29.042999999999999</v>
      </c>
      <c r="U91" s="46">
        <v>25.103000000000002</v>
      </c>
      <c r="V91" s="46">
        <v>21.635999999999999</v>
      </c>
      <c r="W91" s="46">
        <v>18.596</v>
      </c>
      <c r="X91" s="46">
        <v>15.956</v>
      </c>
      <c r="Y91" s="46">
        <v>13.679</v>
      </c>
      <c r="Z91" s="46">
        <v>11.717000000000001</v>
      </c>
      <c r="AA91" s="46">
        <v>10.035</v>
      </c>
      <c r="AB91" s="46">
        <v>8.6029999999999998</v>
      </c>
      <c r="AC91" s="46">
        <v>7.38</v>
      </c>
      <c r="AD91" s="46">
        <v>6.34</v>
      </c>
      <c r="AE91" s="46">
        <v>5.4569999999999999</v>
      </c>
    </row>
    <row r="92" spans="1:31" x14ac:dyDescent="0.2">
      <c r="A92" s="44">
        <v>85</v>
      </c>
      <c r="B92" s="46">
        <v>283.02499999999998</v>
      </c>
      <c r="C92" s="46">
        <v>259.43900000000002</v>
      </c>
      <c r="D92" s="46">
        <v>237.066</v>
      </c>
      <c r="E92" s="46">
        <v>215.84200000000001</v>
      </c>
      <c r="F92" s="46">
        <v>195.709</v>
      </c>
      <c r="G92" s="46">
        <v>176.74</v>
      </c>
      <c r="H92" s="46">
        <v>158.89699999999999</v>
      </c>
      <c r="I92" s="46">
        <v>142.25200000000001</v>
      </c>
      <c r="J92" s="46">
        <v>126.839</v>
      </c>
      <c r="K92" s="46">
        <v>112.637</v>
      </c>
      <c r="L92" s="46">
        <v>99.653000000000006</v>
      </c>
      <c r="M92" s="46">
        <v>87.822000000000003</v>
      </c>
      <c r="N92" s="46">
        <v>77.149000000000001</v>
      </c>
      <c r="O92" s="46">
        <v>67.602999999999994</v>
      </c>
      <c r="P92" s="46">
        <v>59.109000000000002</v>
      </c>
      <c r="Q92" s="46">
        <v>51.588999999999999</v>
      </c>
      <c r="R92" s="46">
        <v>44.939</v>
      </c>
      <c r="S92" s="46">
        <v>39.045999999999999</v>
      </c>
      <c r="T92" s="46">
        <v>33.838999999999999</v>
      </c>
      <c r="U92" s="46">
        <v>29.242000000000001</v>
      </c>
      <c r="V92" s="46">
        <v>25.190999999999999</v>
      </c>
      <c r="W92" s="46">
        <v>21.634</v>
      </c>
      <c r="X92" s="46">
        <v>18.544</v>
      </c>
      <c r="Y92" s="46">
        <v>15.877000000000001</v>
      </c>
      <c r="Z92" s="46">
        <v>13.579000000000001</v>
      </c>
      <c r="AA92" s="46">
        <v>11.61</v>
      </c>
      <c r="AB92" s="46">
        <v>9.9359999999999999</v>
      </c>
      <c r="AC92" s="46">
        <v>8.5060000000000002</v>
      </c>
      <c r="AD92" s="46">
        <v>7.2910000000000004</v>
      </c>
      <c r="AE92" s="46">
        <v>6.2619999999999996</v>
      </c>
    </row>
  </sheetData>
  <sheetProtection algorithmName="SHA-512" hashValue="HLBj2zzh6S+a7DH8YbwoCo4VvjqBo4E1QyeaBNMnMAdLkPLMChR1AZlKWTfjvCiks+vHu8MPU0DlCJ3ZJcgQtQ==" saltValue="1dW+87GY0gPq1zswH3JsGg==" spinCount="100000" sheet="1" objects="1" scenarios="1"/>
  <conditionalFormatting sqref="A6:A21">
    <cfRule type="expression" dxfId="87" priority="1" stopIfTrue="1">
      <formula>MOD(ROW(),2)=0</formula>
    </cfRule>
    <cfRule type="expression" dxfId="86" priority="2" stopIfTrue="1">
      <formula>MOD(ROW(),2)&lt;&gt;0</formula>
    </cfRule>
  </conditionalFormatting>
  <conditionalFormatting sqref="A26:A92">
    <cfRule type="expression" dxfId="85" priority="5" stopIfTrue="1">
      <formula>MOD(ROW(),2)=0</formula>
    </cfRule>
    <cfRule type="expression" dxfId="84" priority="6" stopIfTrue="1">
      <formula>MOD(ROW(),2)&lt;&gt;0</formula>
    </cfRule>
  </conditionalFormatting>
  <conditionalFormatting sqref="B6:M21">
    <cfRule type="expression" dxfId="83" priority="3" stopIfTrue="1">
      <formula>MOD(ROW(),2)=0</formula>
    </cfRule>
    <cfRule type="expression" dxfId="82" priority="4" stopIfTrue="1">
      <formula>MOD(ROW(),2)&lt;&gt;0</formula>
    </cfRule>
  </conditionalFormatting>
  <conditionalFormatting sqref="B26:AE92">
    <cfRule type="expression" dxfId="81" priority="7" stopIfTrue="1">
      <formula>MOD(ROW(),2)=0</formula>
    </cfRule>
    <cfRule type="expression" dxfId="80" priority="8" stopIfTrue="1">
      <formula>MOD(ROW(),2)&lt;&gt;0</formula>
    </cfRule>
  </conditionalFormatting>
  <pageMargins left="0.7" right="0.7" top="0.75" bottom="0.75" header="0.3" footer="0.3"/>
  <tableParts count="1">
    <tablePart r:id="rId1"/>
  </tableParts>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6018B-2472-4CC6-99D2-FE8FD7044C8B}">
  <sheetPr codeName="Sheet113"/>
  <dimension ref="A1:AE92"/>
  <sheetViews>
    <sheetView showGridLines="0" workbookViewId="0">
      <selection activeCell="A6" sqref="A6"/>
    </sheetView>
  </sheetViews>
  <sheetFormatPr defaultRowHeight="12.75" x14ac:dyDescent="0.2"/>
  <cols>
    <col min="1" max="1" width="31.5703125" customWidth="1"/>
    <col min="2" max="2" width="22.5703125" customWidth="1"/>
    <col min="3" max="3" width="10.28515625" customWidth="1"/>
    <col min="4" max="4" width="10"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Allocation - x-806</v>
      </c>
    </row>
    <row r="6" spans="1:13" x14ac:dyDescent="0.2">
      <c r="A6" s="41" t="s">
        <v>540</v>
      </c>
      <c r="B6" s="49" t="s">
        <v>541</v>
      </c>
      <c r="C6" s="49"/>
      <c r="D6" s="49"/>
      <c r="E6" s="49"/>
      <c r="F6" s="49"/>
      <c r="G6" s="49"/>
      <c r="H6" s="49"/>
      <c r="I6" s="49"/>
      <c r="J6" s="49"/>
      <c r="K6" s="49"/>
      <c r="L6" s="49"/>
      <c r="M6" s="49"/>
    </row>
    <row r="7" spans="1:13" x14ac:dyDescent="0.2">
      <c r="A7" s="41" t="s">
        <v>542</v>
      </c>
      <c r="B7" s="49" t="s">
        <v>32</v>
      </c>
      <c r="C7" s="49"/>
      <c r="D7" s="49"/>
      <c r="E7" s="49"/>
      <c r="F7" s="49"/>
      <c r="G7" s="49"/>
      <c r="H7" s="49"/>
      <c r="I7" s="49"/>
      <c r="J7" s="49"/>
      <c r="K7" s="49"/>
      <c r="L7" s="49"/>
      <c r="M7" s="49"/>
    </row>
    <row r="8" spans="1:13" x14ac:dyDescent="0.2">
      <c r="A8" s="41" t="s">
        <v>112</v>
      </c>
      <c r="B8" s="49" t="s">
        <v>444</v>
      </c>
      <c r="C8" s="49"/>
      <c r="D8" s="49"/>
      <c r="E8" s="49"/>
      <c r="F8" s="49"/>
      <c r="G8" s="49"/>
      <c r="H8" s="49"/>
      <c r="I8" s="49"/>
      <c r="J8" s="49"/>
      <c r="K8" s="49"/>
      <c r="L8" s="49"/>
      <c r="M8" s="49"/>
    </row>
    <row r="9" spans="1:13" x14ac:dyDescent="0.2">
      <c r="A9" s="41" t="s">
        <v>113</v>
      </c>
      <c r="B9" s="49" t="s">
        <v>488</v>
      </c>
      <c r="C9" s="49"/>
      <c r="D9" s="49"/>
      <c r="E9" s="49"/>
      <c r="F9" s="49"/>
      <c r="G9" s="49"/>
      <c r="H9" s="49"/>
      <c r="I9" s="49"/>
      <c r="J9" s="49"/>
      <c r="K9" s="49"/>
      <c r="L9" s="49"/>
      <c r="M9" s="49"/>
    </row>
    <row r="10" spans="1:13" x14ac:dyDescent="0.2">
      <c r="A10" s="41" t="s">
        <v>6</v>
      </c>
      <c r="B10" s="49" t="s">
        <v>505</v>
      </c>
      <c r="C10" s="49"/>
      <c r="D10" s="49"/>
      <c r="E10" s="49"/>
      <c r="F10" s="49"/>
      <c r="G10" s="49"/>
      <c r="H10" s="49"/>
      <c r="I10" s="49"/>
      <c r="J10" s="49"/>
      <c r="K10" s="49"/>
      <c r="L10" s="49"/>
      <c r="M10" s="49"/>
    </row>
    <row r="11" spans="1:13" x14ac:dyDescent="0.2">
      <c r="A11" s="41" t="s">
        <v>114</v>
      </c>
      <c r="B11" s="49" t="s">
        <v>210</v>
      </c>
      <c r="C11" s="49"/>
      <c r="D11" s="49"/>
      <c r="E11" s="49"/>
      <c r="F11" s="49"/>
      <c r="G11" s="49"/>
      <c r="H11" s="49"/>
      <c r="I11" s="49"/>
      <c r="J11" s="49"/>
      <c r="K11" s="49"/>
      <c r="L11" s="49"/>
      <c r="M11" s="49"/>
    </row>
    <row r="12" spans="1:13" x14ac:dyDescent="0.2">
      <c r="A12" s="41" t="s">
        <v>115</v>
      </c>
      <c r="B12" s="49" t="s">
        <v>490</v>
      </c>
      <c r="C12" s="49"/>
      <c r="D12" s="49"/>
      <c r="E12" s="49"/>
      <c r="F12" s="49"/>
      <c r="G12" s="49"/>
      <c r="H12" s="49"/>
      <c r="I12" s="49"/>
      <c r="J12" s="49"/>
      <c r="K12" s="49"/>
      <c r="L12" s="49"/>
      <c r="M12" s="49"/>
    </row>
    <row r="13" spans="1:13" x14ac:dyDescent="0.2">
      <c r="A13" s="41" t="s">
        <v>543</v>
      </c>
      <c r="B13" s="49">
        <v>1</v>
      </c>
      <c r="C13" s="49"/>
      <c r="D13" s="49"/>
      <c r="E13" s="49"/>
      <c r="F13" s="49"/>
      <c r="G13" s="49"/>
      <c r="H13" s="49"/>
      <c r="I13" s="49"/>
      <c r="J13" s="49"/>
      <c r="K13" s="49"/>
      <c r="L13" s="49"/>
      <c r="M13" s="49"/>
    </row>
    <row r="14" spans="1:13" x14ac:dyDescent="0.2">
      <c r="A14" s="41" t="s">
        <v>117</v>
      </c>
      <c r="B14" s="49">
        <v>806</v>
      </c>
      <c r="C14" s="49"/>
      <c r="D14" s="49"/>
      <c r="E14" s="49"/>
      <c r="F14" s="49"/>
      <c r="G14" s="49"/>
      <c r="H14" s="49"/>
      <c r="I14" s="49"/>
      <c r="J14" s="49"/>
      <c r="K14" s="49"/>
      <c r="L14" s="49"/>
      <c r="M14" s="49"/>
    </row>
    <row r="15" spans="1:13" x14ac:dyDescent="0.2">
      <c r="A15" s="41" t="s">
        <v>544</v>
      </c>
      <c r="B15" s="49" t="s">
        <v>506</v>
      </c>
      <c r="C15" s="49"/>
      <c r="D15" s="49"/>
      <c r="E15" s="49"/>
      <c r="F15" s="49"/>
      <c r="G15" s="49"/>
      <c r="H15" s="49"/>
      <c r="I15" s="49"/>
      <c r="J15" s="49"/>
      <c r="K15" s="49"/>
      <c r="L15" s="49"/>
      <c r="M15" s="49"/>
    </row>
    <row r="16" spans="1:13" x14ac:dyDescent="0.2">
      <c r="A16" s="41" t="s">
        <v>119</v>
      </c>
      <c r="B16" s="49" t="s">
        <v>507</v>
      </c>
      <c r="C16" s="49"/>
      <c r="D16" s="49"/>
      <c r="E16" s="49"/>
      <c r="F16" s="49"/>
      <c r="G16" s="49"/>
      <c r="H16" s="49"/>
      <c r="I16" s="49"/>
      <c r="J16" s="49"/>
      <c r="K16" s="49"/>
      <c r="L16" s="49"/>
      <c r="M16" s="49"/>
    </row>
    <row r="17" spans="1:31" x14ac:dyDescent="0.2">
      <c r="A17" s="42" t="s">
        <v>545</v>
      </c>
      <c r="B17" s="49"/>
      <c r="C17" s="49"/>
      <c r="D17" s="49"/>
      <c r="E17" s="49"/>
      <c r="F17" s="49"/>
      <c r="G17" s="49"/>
      <c r="H17" s="49"/>
      <c r="I17" s="49"/>
      <c r="J17" s="49"/>
      <c r="K17" s="49"/>
      <c r="L17" s="49"/>
      <c r="M17" s="49"/>
    </row>
    <row r="18" spans="1:31" x14ac:dyDescent="0.2">
      <c r="A18" s="41" t="s">
        <v>121</v>
      </c>
      <c r="B18" s="50">
        <v>45184</v>
      </c>
      <c r="C18" s="50"/>
      <c r="D18" s="50"/>
      <c r="E18" s="50"/>
      <c r="F18" s="50"/>
      <c r="G18" s="50"/>
      <c r="H18" s="50"/>
      <c r="I18" s="50"/>
      <c r="J18" s="50"/>
      <c r="K18" s="50"/>
      <c r="L18" s="50"/>
      <c r="M18" s="50"/>
    </row>
    <row r="19" spans="1:31" x14ac:dyDescent="0.2">
      <c r="A19" s="41" t="s">
        <v>122</v>
      </c>
      <c r="B19" s="49"/>
      <c r="C19" s="49"/>
      <c r="D19" s="49"/>
      <c r="E19" s="49"/>
      <c r="F19" s="49"/>
      <c r="G19" s="49"/>
      <c r="H19" s="49"/>
      <c r="I19" s="49"/>
      <c r="J19" s="49"/>
      <c r="K19" s="49"/>
      <c r="L19" s="49"/>
      <c r="M19" s="49"/>
    </row>
    <row r="20" spans="1:31" x14ac:dyDescent="0.2">
      <c r="A20" s="41" t="s">
        <v>123</v>
      </c>
      <c r="B20" s="49" t="s">
        <v>132</v>
      </c>
      <c r="C20" s="49"/>
      <c r="D20" s="49"/>
      <c r="E20" s="49"/>
      <c r="F20" s="49"/>
      <c r="G20" s="49"/>
      <c r="H20" s="49"/>
      <c r="I20" s="49"/>
      <c r="J20" s="49"/>
      <c r="K20" s="49"/>
      <c r="L20" s="49"/>
      <c r="M20" s="49"/>
    </row>
    <row r="21" spans="1:31" x14ac:dyDescent="0.2">
      <c r="A21" s="41" t="s">
        <v>546</v>
      </c>
      <c r="B21" s="49" t="s">
        <v>46</v>
      </c>
      <c r="C21" s="49"/>
      <c r="D21" s="49"/>
      <c r="E21" s="49"/>
      <c r="F21" s="49"/>
      <c r="G21" s="49"/>
      <c r="H21" s="49"/>
      <c r="I21" s="49"/>
      <c r="J21" s="49"/>
      <c r="K21" s="49"/>
      <c r="L21" s="49"/>
      <c r="M21" s="49"/>
    </row>
    <row r="23" spans="1:31" x14ac:dyDescent="0.2">
      <c r="A23" s="23" t="str">
        <f>HYPERLINK("#'Factor List'!A1", "Back to Factor List")</f>
        <v>Back to Factor List</v>
      </c>
      <c r="B23" s="23" t="str">
        <f>HYPERLINK("#'Assumptions'!A1", "Assumptions")</f>
        <v>Assumptions</v>
      </c>
    </row>
    <row r="26" spans="1:31" s="55" customFormat="1" ht="25.5" x14ac:dyDescent="0.2">
      <c r="A26" s="56" t="s">
        <v>711</v>
      </c>
      <c r="B26" s="54">
        <v>50</v>
      </c>
      <c r="C26" s="54">
        <v>51</v>
      </c>
      <c r="D26" s="54">
        <v>52</v>
      </c>
      <c r="E26" s="54">
        <v>53</v>
      </c>
      <c r="F26" s="54">
        <v>54</v>
      </c>
      <c r="G26" s="54">
        <v>55</v>
      </c>
      <c r="H26" s="54">
        <v>56</v>
      </c>
      <c r="I26" s="54">
        <v>57</v>
      </c>
      <c r="J26" s="54">
        <v>58</v>
      </c>
      <c r="K26" s="54">
        <v>59</v>
      </c>
      <c r="L26" s="54">
        <v>60</v>
      </c>
      <c r="M26" s="54">
        <v>61</v>
      </c>
      <c r="N26" s="54">
        <v>62</v>
      </c>
      <c r="O26" s="54">
        <v>63</v>
      </c>
      <c r="P26" s="54">
        <v>64</v>
      </c>
      <c r="Q26" s="54">
        <v>65</v>
      </c>
      <c r="R26" s="54">
        <v>66</v>
      </c>
      <c r="S26" s="54">
        <v>67</v>
      </c>
      <c r="T26" s="54">
        <v>68</v>
      </c>
      <c r="U26" s="54">
        <v>69</v>
      </c>
      <c r="V26" s="54">
        <v>70</v>
      </c>
      <c r="W26" s="54">
        <v>71</v>
      </c>
      <c r="X26" s="54">
        <v>72</v>
      </c>
      <c r="Y26" s="54">
        <v>73</v>
      </c>
      <c r="Z26" s="54">
        <v>74</v>
      </c>
      <c r="AA26" s="54">
        <v>75</v>
      </c>
      <c r="AB26" s="54">
        <v>76</v>
      </c>
      <c r="AC26" s="54">
        <v>77</v>
      </c>
      <c r="AD26" s="54">
        <v>78</v>
      </c>
      <c r="AE26" s="54">
        <v>79</v>
      </c>
    </row>
    <row r="27" spans="1:31" x14ac:dyDescent="0.2">
      <c r="A27" s="44">
        <v>20</v>
      </c>
      <c r="B27" s="46">
        <v>2.3130000000000002</v>
      </c>
      <c r="C27" s="46">
        <v>2.173</v>
      </c>
      <c r="D27" s="46">
        <v>2.0419999999999998</v>
      </c>
      <c r="E27" s="46">
        <v>1.92</v>
      </c>
      <c r="F27" s="46">
        <v>1.8049999999999999</v>
      </c>
      <c r="G27" s="46">
        <v>1.6970000000000001</v>
      </c>
      <c r="H27" s="46">
        <v>1.5960000000000001</v>
      </c>
      <c r="I27" s="46">
        <v>1.5009999999999999</v>
      </c>
      <c r="J27" s="46">
        <v>1.411</v>
      </c>
      <c r="K27" s="46">
        <v>1.327</v>
      </c>
      <c r="L27" s="46">
        <v>1.2470000000000001</v>
      </c>
      <c r="M27" s="46">
        <v>1.1719999999999999</v>
      </c>
      <c r="N27" s="46">
        <v>1.1020000000000001</v>
      </c>
      <c r="O27" s="46">
        <v>1.0349999999999999</v>
      </c>
      <c r="P27" s="46">
        <v>0.97199999999999998</v>
      </c>
      <c r="Q27" s="46">
        <v>0.91200000000000003</v>
      </c>
      <c r="R27" s="46">
        <v>0.85599999999999998</v>
      </c>
      <c r="S27" s="46">
        <v>0.80200000000000005</v>
      </c>
      <c r="T27" s="46">
        <v>0.752</v>
      </c>
      <c r="U27" s="46">
        <v>0.70399999999999996</v>
      </c>
      <c r="V27" s="46">
        <v>0.65900000000000003</v>
      </c>
      <c r="W27" s="46">
        <v>0.61499999999999999</v>
      </c>
      <c r="X27" s="46">
        <v>0.57499999999999996</v>
      </c>
      <c r="Y27" s="46">
        <v>0.53700000000000003</v>
      </c>
      <c r="Z27" s="46">
        <v>0.501</v>
      </c>
      <c r="AA27" s="46">
        <v>0.46700000000000003</v>
      </c>
      <c r="AB27" s="46">
        <v>0.436</v>
      </c>
      <c r="AC27" s="46">
        <v>0.40600000000000003</v>
      </c>
      <c r="AD27" s="46">
        <v>0.378</v>
      </c>
      <c r="AE27" s="46">
        <v>0.35199999999999998</v>
      </c>
    </row>
    <row r="28" spans="1:31" x14ac:dyDescent="0.2">
      <c r="A28" s="44">
        <v>21</v>
      </c>
      <c r="B28" s="46">
        <v>2.3780000000000001</v>
      </c>
      <c r="C28" s="46">
        <v>2.2320000000000002</v>
      </c>
      <c r="D28" s="46">
        <v>2.0960000000000001</v>
      </c>
      <c r="E28" s="46">
        <v>1.968</v>
      </c>
      <c r="F28" s="46">
        <v>1.849</v>
      </c>
      <c r="G28" s="46">
        <v>1.7370000000000001</v>
      </c>
      <c r="H28" s="46">
        <v>1.6319999999999999</v>
      </c>
      <c r="I28" s="46">
        <v>1.534</v>
      </c>
      <c r="J28" s="46">
        <v>1.4410000000000001</v>
      </c>
      <c r="K28" s="46">
        <v>1.3540000000000001</v>
      </c>
      <c r="L28" s="46">
        <v>1.2729999999999999</v>
      </c>
      <c r="M28" s="46">
        <v>1.1950000000000001</v>
      </c>
      <c r="N28" s="46">
        <v>1.123</v>
      </c>
      <c r="O28" s="46">
        <v>1.054</v>
      </c>
      <c r="P28" s="46">
        <v>0.99</v>
      </c>
      <c r="Q28" s="46">
        <v>0.92800000000000005</v>
      </c>
      <c r="R28" s="46">
        <v>0.871</v>
      </c>
      <c r="S28" s="46">
        <v>0.81599999999999995</v>
      </c>
      <c r="T28" s="46">
        <v>0.76400000000000001</v>
      </c>
      <c r="U28" s="46">
        <v>0.71499999999999997</v>
      </c>
      <c r="V28" s="46">
        <v>0.66900000000000004</v>
      </c>
      <c r="W28" s="46">
        <v>0.625</v>
      </c>
      <c r="X28" s="46">
        <v>0.58299999999999996</v>
      </c>
      <c r="Y28" s="46">
        <v>0.54500000000000004</v>
      </c>
      <c r="Z28" s="46">
        <v>0.50800000000000001</v>
      </c>
      <c r="AA28" s="46">
        <v>0.47399999999999998</v>
      </c>
      <c r="AB28" s="46">
        <v>0.442</v>
      </c>
      <c r="AC28" s="46">
        <v>0.41099999999999998</v>
      </c>
      <c r="AD28" s="46">
        <v>0.38300000000000001</v>
      </c>
      <c r="AE28" s="46">
        <v>0.35699999999999998</v>
      </c>
    </row>
    <row r="29" spans="1:31" x14ac:dyDescent="0.2">
      <c r="A29" s="44">
        <v>22</v>
      </c>
      <c r="B29" s="46">
        <v>2.4470000000000001</v>
      </c>
      <c r="C29" s="46">
        <v>2.2949999999999999</v>
      </c>
      <c r="D29" s="46">
        <v>2.153</v>
      </c>
      <c r="E29" s="46">
        <v>2.02</v>
      </c>
      <c r="F29" s="46">
        <v>1.8959999999999999</v>
      </c>
      <c r="G29" s="46">
        <v>1.78</v>
      </c>
      <c r="H29" s="46">
        <v>1.671</v>
      </c>
      <c r="I29" s="46">
        <v>1.569</v>
      </c>
      <c r="J29" s="46">
        <v>1.474</v>
      </c>
      <c r="K29" s="46">
        <v>1.3839999999999999</v>
      </c>
      <c r="L29" s="46">
        <v>1.2989999999999999</v>
      </c>
      <c r="M29" s="46">
        <v>1.22</v>
      </c>
      <c r="N29" s="46">
        <v>1.145</v>
      </c>
      <c r="O29" s="46">
        <v>1.075</v>
      </c>
      <c r="P29" s="46">
        <v>1.008</v>
      </c>
      <c r="Q29" s="46">
        <v>0.94499999999999995</v>
      </c>
      <c r="R29" s="46">
        <v>0.88600000000000001</v>
      </c>
      <c r="S29" s="46">
        <v>0.83</v>
      </c>
      <c r="T29" s="46">
        <v>0.77700000000000002</v>
      </c>
      <c r="U29" s="46">
        <v>0.72699999999999998</v>
      </c>
      <c r="V29" s="46">
        <v>0.67900000000000005</v>
      </c>
      <c r="W29" s="46">
        <v>0.63400000000000001</v>
      </c>
      <c r="X29" s="46">
        <v>0.59199999999999997</v>
      </c>
      <c r="Y29" s="46">
        <v>0.55300000000000005</v>
      </c>
      <c r="Z29" s="46">
        <v>0.51600000000000001</v>
      </c>
      <c r="AA29" s="46">
        <v>0.48</v>
      </c>
      <c r="AB29" s="46">
        <v>0.44800000000000001</v>
      </c>
      <c r="AC29" s="46">
        <v>0.41699999999999998</v>
      </c>
      <c r="AD29" s="46">
        <v>0.38800000000000001</v>
      </c>
      <c r="AE29" s="46">
        <v>0.36199999999999999</v>
      </c>
    </row>
    <row r="30" spans="1:31" x14ac:dyDescent="0.2">
      <c r="A30" s="44">
        <v>23</v>
      </c>
      <c r="B30" s="46">
        <v>2.5209999999999999</v>
      </c>
      <c r="C30" s="46">
        <v>2.3620000000000001</v>
      </c>
      <c r="D30" s="46">
        <v>2.2130000000000001</v>
      </c>
      <c r="E30" s="46">
        <v>2.0750000000000002</v>
      </c>
      <c r="F30" s="46">
        <v>1.946</v>
      </c>
      <c r="G30" s="46">
        <v>1.825</v>
      </c>
      <c r="H30" s="46">
        <v>1.712</v>
      </c>
      <c r="I30" s="46">
        <v>1.607</v>
      </c>
      <c r="J30" s="46">
        <v>1.508</v>
      </c>
      <c r="K30" s="46">
        <v>1.415</v>
      </c>
      <c r="L30" s="46">
        <v>1.327</v>
      </c>
      <c r="M30" s="46">
        <v>1.2450000000000001</v>
      </c>
      <c r="N30" s="46">
        <v>1.1679999999999999</v>
      </c>
      <c r="O30" s="46">
        <v>1.0960000000000001</v>
      </c>
      <c r="P30" s="46">
        <v>1.0269999999999999</v>
      </c>
      <c r="Q30" s="46">
        <v>0.96299999999999997</v>
      </c>
      <c r="R30" s="46">
        <v>0.90200000000000002</v>
      </c>
      <c r="S30" s="46">
        <v>0.84499999999999997</v>
      </c>
      <c r="T30" s="46">
        <v>0.79</v>
      </c>
      <c r="U30" s="46">
        <v>0.73899999999999999</v>
      </c>
      <c r="V30" s="46">
        <v>0.69</v>
      </c>
      <c r="W30" s="46">
        <v>0.64500000000000002</v>
      </c>
      <c r="X30" s="46">
        <v>0.60199999999999998</v>
      </c>
      <c r="Y30" s="46">
        <v>0.56100000000000005</v>
      </c>
      <c r="Z30" s="46">
        <v>0.52300000000000002</v>
      </c>
      <c r="AA30" s="46">
        <v>0.48699999999999999</v>
      </c>
      <c r="AB30" s="46">
        <v>0.45400000000000001</v>
      </c>
      <c r="AC30" s="46">
        <v>0.42299999999999999</v>
      </c>
      <c r="AD30" s="46">
        <v>0.39400000000000002</v>
      </c>
      <c r="AE30" s="46">
        <v>0.36599999999999999</v>
      </c>
    </row>
    <row r="31" spans="1:31" x14ac:dyDescent="0.2">
      <c r="A31" s="44">
        <v>24</v>
      </c>
      <c r="B31" s="46">
        <v>2.6</v>
      </c>
      <c r="C31" s="46">
        <v>2.4329999999999998</v>
      </c>
      <c r="D31" s="46">
        <v>2.278</v>
      </c>
      <c r="E31" s="46">
        <v>2.1339999999999999</v>
      </c>
      <c r="F31" s="46">
        <v>1.9990000000000001</v>
      </c>
      <c r="G31" s="46">
        <v>1.873</v>
      </c>
      <c r="H31" s="46">
        <v>1.756</v>
      </c>
      <c r="I31" s="46">
        <v>1.6459999999999999</v>
      </c>
      <c r="J31" s="46">
        <v>1.544</v>
      </c>
      <c r="K31" s="46">
        <v>1.4470000000000001</v>
      </c>
      <c r="L31" s="46">
        <v>1.357</v>
      </c>
      <c r="M31" s="46">
        <v>1.2729999999999999</v>
      </c>
      <c r="N31" s="46">
        <v>1.1930000000000001</v>
      </c>
      <c r="O31" s="46">
        <v>1.1180000000000001</v>
      </c>
      <c r="P31" s="46">
        <v>1.048</v>
      </c>
      <c r="Q31" s="46">
        <v>0.98199999999999998</v>
      </c>
      <c r="R31" s="46">
        <v>0.91900000000000004</v>
      </c>
      <c r="S31" s="46">
        <v>0.86</v>
      </c>
      <c r="T31" s="46">
        <v>0.80400000000000005</v>
      </c>
      <c r="U31" s="46">
        <v>0.752</v>
      </c>
      <c r="V31" s="46">
        <v>0.70199999999999996</v>
      </c>
      <c r="W31" s="46">
        <v>0.65500000000000003</v>
      </c>
      <c r="X31" s="46">
        <v>0.61099999999999999</v>
      </c>
      <c r="Y31" s="46">
        <v>0.56999999999999995</v>
      </c>
      <c r="Z31" s="46">
        <v>0.53100000000000003</v>
      </c>
      <c r="AA31" s="46">
        <v>0.495</v>
      </c>
      <c r="AB31" s="46">
        <v>0.46100000000000002</v>
      </c>
      <c r="AC31" s="46">
        <v>0.42899999999999999</v>
      </c>
      <c r="AD31" s="46">
        <v>0.39900000000000002</v>
      </c>
      <c r="AE31" s="46">
        <v>0.371</v>
      </c>
    </row>
    <row r="32" spans="1:31" x14ac:dyDescent="0.2">
      <c r="A32" s="44">
        <v>25</v>
      </c>
      <c r="B32" s="46">
        <v>2.6859999999999999</v>
      </c>
      <c r="C32" s="46">
        <v>2.5099999999999998</v>
      </c>
      <c r="D32" s="46">
        <v>2.3479999999999999</v>
      </c>
      <c r="E32" s="46">
        <v>2.1960000000000002</v>
      </c>
      <c r="F32" s="46">
        <v>2.056</v>
      </c>
      <c r="G32" s="46">
        <v>1.925</v>
      </c>
      <c r="H32" s="46">
        <v>1.8029999999999999</v>
      </c>
      <c r="I32" s="46">
        <v>1.6879999999999999</v>
      </c>
      <c r="J32" s="46">
        <v>1.5820000000000001</v>
      </c>
      <c r="K32" s="46">
        <v>1.482</v>
      </c>
      <c r="L32" s="46">
        <v>1.389</v>
      </c>
      <c r="M32" s="46">
        <v>1.3009999999999999</v>
      </c>
      <c r="N32" s="46">
        <v>1.2190000000000001</v>
      </c>
      <c r="O32" s="46">
        <v>1.1419999999999999</v>
      </c>
      <c r="P32" s="46">
        <v>1.07</v>
      </c>
      <c r="Q32" s="46">
        <v>1.0009999999999999</v>
      </c>
      <c r="R32" s="46">
        <v>0.93700000000000006</v>
      </c>
      <c r="S32" s="46">
        <v>0.876</v>
      </c>
      <c r="T32" s="46">
        <v>0.81899999999999995</v>
      </c>
      <c r="U32" s="46">
        <v>0.76500000000000001</v>
      </c>
      <c r="V32" s="46">
        <v>0.71399999999999997</v>
      </c>
      <c r="W32" s="46">
        <v>0.66600000000000004</v>
      </c>
      <c r="X32" s="46">
        <v>0.621</v>
      </c>
      <c r="Y32" s="46">
        <v>0.57899999999999996</v>
      </c>
      <c r="Z32" s="46">
        <v>0.54</v>
      </c>
      <c r="AA32" s="46">
        <v>0.502</v>
      </c>
      <c r="AB32" s="46">
        <v>0.46800000000000003</v>
      </c>
      <c r="AC32" s="46">
        <v>0.435</v>
      </c>
      <c r="AD32" s="46">
        <v>0.40500000000000003</v>
      </c>
      <c r="AE32" s="46">
        <v>0.377</v>
      </c>
    </row>
    <row r="33" spans="1:31" x14ac:dyDescent="0.2">
      <c r="A33" s="44">
        <v>26</v>
      </c>
      <c r="B33" s="46">
        <v>2.7770000000000001</v>
      </c>
      <c r="C33" s="46">
        <v>2.593</v>
      </c>
      <c r="D33" s="46">
        <v>2.4220000000000002</v>
      </c>
      <c r="E33" s="46">
        <v>2.2639999999999998</v>
      </c>
      <c r="F33" s="46">
        <v>2.1160000000000001</v>
      </c>
      <c r="G33" s="46">
        <v>1.98</v>
      </c>
      <c r="H33" s="46">
        <v>1.8520000000000001</v>
      </c>
      <c r="I33" s="46">
        <v>1.7330000000000001</v>
      </c>
      <c r="J33" s="46">
        <v>1.6220000000000001</v>
      </c>
      <c r="K33" s="46">
        <v>1.5189999999999999</v>
      </c>
      <c r="L33" s="46">
        <v>1.4219999999999999</v>
      </c>
      <c r="M33" s="46">
        <v>1.3320000000000001</v>
      </c>
      <c r="N33" s="46">
        <v>1.2470000000000001</v>
      </c>
      <c r="O33" s="46">
        <v>1.167</v>
      </c>
      <c r="P33" s="46">
        <v>1.0920000000000001</v>
      </c>
      <c r="Q33" s="46">
        <v>1.022</v>
      </c>
      <c r="R33" s="46">
        <v>0.95599999999999996</v>
      </c>
      <c r="S33" s="46">
        <v>0.89400000000000002</v>
      </c>
      <c r="T33" s="46">
        <v>0.83499999999999996</v>
      </c>
      <c r="U33" s="46">
        <v>0.77900000000000003</v>
      </c>
      <c r="V33" s="46">
        <v>0.72699999999999998</v>
      </c>
      <c r="W33" s="46">
        <v>0.67800000000000005</v>
      </c>
      <c r="X33" s="46">
        <v>0.63200000000000001</v>
      </c>
      <c r="Y33" s="46">
        <v>0.58899999999999997</v>
      </c>
      <c r="Z33" s="46">
        <v>0.54800000000000004</v>
      </c>
      <c r="AA33" s="46">
        <v>0.51100000000000001</v>
      </c>
      <c r="AB33" s="46">
        <v>0.47499999999999998</v>
      </c>
      <c r="AC33" s="46">
        <v>0.442</v>
      </c>
      <c r="AD33" s="46">
        <v>0.41099999999999998</v>
      </c>
      <c r="AE33" s="46">
        <v>0.38200000000000001</v>
      </c>
    </row>
    <row r="34" spans="1:31" x14ac:dyDescent="0.2">
      <c r="A34" s="44">
        <v>27</v>
      </c>
      <c r="B34" s="46">
        <v>2.875</v>
      </c>
      <c r="C34" s="46">
        <v>2.681</v>
      </c>
      <c r="D34" s="46">
        <v>2.5019999999999998</v>
      </c>
      <c r="E34" s="46">
        <v>2.335</v>
      </c>
      <c r="F34" s="46">
        <v>2.181</v>
      </c>
      <c r="G34" s="46">
        <v>2.0379999999999998</v>
      </c>
      <c r="H34" s="46">
        <v>1.905</v>
      </c>
      <c r="I34" s="46">
        <v>1.7809999999999999</v>
      </c>
      <c r="J34" s="46">
        <v>1.6659999999999999</v>
      </c>
      <c r="K34" s="46">
        <v>1.5580000000000001</v>
      </c>
      <c r="L34" s="46">
        <v>1.458</v>
      </c>
      <c r="M34" s="46">
        <v>1.3640000000000001</v>
      </c>
      <c r="N34" s="46">
        <v>1.276</v>
      </c>
      <c r="O34" s="46">
        <v>1.194</v>
      </c>
      <c r="P34" s="46">
        <v>1.1160000000000001</v>
      </c>
      <c r="Q34" s="46">
        <v>1.044</v>
      </c>
      <c r="R34" s="46">
        <v>0.97599999999999998</v>
      </c>
      <c r="S34" s="46">
        <v>0.91200000000000003</v>
      </c>
      <c r="T34" s="46">
        <v>0.85099999999999998</v>
      </c>
      <c r="U34" s="46">
        <v>0.79400000000000004</v>
      </c>
      <c r="V34" s="46">
        <v>0.74099999999999999</v>
      </c>
      <c r="W34" s="46">
        <v>0.69</v>
      </c>
      <c r="X34" s="46">
        <v>0.64300000000000002</v>
      </c>
      <c r="Y34" s="46">
        <v>0.59899999999999998</v>
      </c>
      <c r="Z34" s="46">
        <v>0.55800000000000005</v>
      </c>
      <c r="AA34" s="46">
        <v>0.51900000000000002</v>
      </c>
      <c r="AB34" s="46">
        <v>0.48299999999999998</v>
      </c>
      <c r="AC34" s="46">
        <v>0.44900000000000001</v>
      </c>
      <c r="AD34" s="46">
        <v>0.41699999999999998</v>
      </c>
      <c r="AE34" s="46">
        <v>0.38800000000000001</v>
      </c>
    </row>
    <row r="35" spans="1:31" x14ac:dyDescent="0.2">
      <c r="A35" s="44">
        <v>28</v>
      </c>
      <c r="B35" s="46">
        <v>2.9809999999999999</v>
      </c>
      <c r="C35" s="46">
        <v>2.7759999999999998</v>
      </c>
      <c r="D35" s="46">
        <v>2.5870000000000002</v>
      </c>
      <c r="E35" s="46">
        <v>2.4119999999999999</v>
      </c>
      <c r="F35" s="46">
        <v>2.25</v>
      </c>
      <c r="G35" s="46">
        <v>2.101</v>
      </c>
      <c r="H35" s="46">
        <v>1.9610000000000001</v>
      </c>
      <c r="I35" s="46">
        <v>1.8320000000000001</v>
      </c>
      <c r="J35" s="46">
        <v>1.712</v>
      </c>
      <c r="K35" s="46">
        <v>1.6</v>
      </c>
      <c r="L35" s="46">
        <v>1.4950000000000001</v>
      </c>
      <c r="M35" s="46">
        <v>1.3979999999999999</v>
      </c>
      <c r="N35" s="46">
        <v>1.3069999999999999</v>
      </c>
      <c r="O35" s="46">
        <v>1.222</v>
      </c>
      <c r="P35" s="46">
        <v>1.1419999999999999</v>
      </c>
      <c r="Q35" s="46">
        <v>1.0669999999999999</v>
      </c>
      <c r="R35" s="46">
        <v>0.997</v>
      </c>
      <c r="S35" s="46">
        <v>0.93100000000000005</v>
      </c>
      <c r="T35" s="46">
        <v>0.86899999999999999</v>
      </c>
      <c r="U35" s="46">
        <v>0.81</v>
      </c>
      <c r="V35" s="46">
        <v>0.755</v>
      </c>
      <c r="W35" s="46">
        <v>0.70299999999999996</v>
      </c>
      <c r="X35" s="46">
        <v>0.65500000000000003</v>
      </c>
      <c r="Y35" s="46">
        <v>0.61</v>
      </c>
      <c r="Z35" s="46">
        <v>0.56699999999999995</v>
      </c>
      <c r="AA35" s="46">
        <v>0.52800000000000002</v>
      </c>
      <c r="AB35" s="46">
        <v>0.49099999999999999</v>
      </c>
      <c r="AC35" s="46">
        <v>0.45600000000000002</v>
      </c>
      <c r="AD35" s="46">
        <v>0.42399999999999999</v>
      </c>
      <c r="AE35" s="46">
        <v>0.39400000000000002</v>
      </c>
    </row>
    <row r="36" spans="1:31" x14ac:dyDescent="0.2">
      <c r="A36" s="44">
        <v>29</v>
      </c>
      <c r="B36" s="46">
        <v>3.0960000000000001</v>
      </c>
      <c r="C36" s="46">
        <v>2.879</v>
      </c>
      <c r="D36" s="46">
        <v>2.6789999999999998</v>
      </c>
      <c r="E36" s="46">
        <v>2.4950000000000001</v>
      </c>
      <c r="F36" s="46">
        <v>2.3250000000000002</v>
      </c>
      <c r="G36" s="46">
        <v>2.1669999999999998</v>
      </c>
      <c r="H36" s="46">
        <v>2.0219999999999998</v>
      </c>
      <c r="I36" s="46">
        <v>1.8859999999999999</v>
      </c>
      <c r="J36" s="46">
        <v>1.7609999999999999</v>
      </c>
      <c r="K36" s="46">
        <v>1.6439999999999999</v>
      </c>
      <c r="L36" s="46">
        <v>1.536</v>
      </c>
      <c r="M36" s="46">
        <v>1.4339999999999999</v>
      </c>
      <c r="N36" s="46">
        <v>1.34</v>
      </c>
      <c r="O36" s="46">
        <v>1.2509999999999999</v>
      </c>
      <c r="P36" s="46">
        <v>1.169</v>
      </c>
      <c r="Q36" s="46">
        <v>1.0920000000000001</v>
      </c>
      <c r="R36" s="46">
        <v>1.0189999999999999</v>
      </c>
      <c r="S36" s="46">
        <v>0.95099999999999996</v>
      </c>
      <c r="T36" s="46">
        <v>0.88700000000000001</v>
      </c>
      <c r="U36" s="46">
        <v>0.82699999999999996</v>
      </c>
      <c r="V36" s="46">
        <v>0.77</v>
      </c>
      <c r="W36" s="46">
        <v>0.71699999999999997</v>
      </c>
      <c r="X36" s="46">
        <v>0.66700000000000004</v>
      </c>
      <c r="Y36" s="46">
        <v>0.621</v>
      </c>
      <c r="Z36" s="46">
        <v>0.57799999999999996</v>
      </c>
      <c r="AA36" s="46">
        <v>0.53700000000000003</v>
      </c>
      <c r="AB36" s="46">
        <v>0.499</v>
      </c>
      <c r="AC36" s="46">
        <v>0.46400000000000002</v>
      </c>
      <c r="AD36" s="46">
        <v>0.43099999999999999</v>
      </c>
      <c r="AE36" s="46">
        <v>0.4</v>
      </c>
    </row>
    <row r="37" spans="1:31" x14ac:dyDescent="0.2">
      <c r="A37" s="44">
        <v>30</v>
      </c>
      <c r="B37" s="46">
        <v>3.22</v>
      </c>
      <c r="C37" s="46">
        <v>2.99</v>
      </c>
      <c r="D37" s="46">
        <v>2.778</v>
      </c>
      <c r="E37" s="46">
        <v>2.5840000000000001</v>
      </c>
      <c r="F37" s="46">
        <v>2.4049999999999998</v>
      </c>
      <c r="G37" s="46">
        <v>2.2389999999999999</v>
      </c>
      <c r="H37" s="46">
        <v>2.0859999999999999</v>
      </c>
      <c r="I37" s="46">
        <v>1.9450000000000001</v>
      </c>
      <c r="J37" s="46">
        <v>1.8129999999999999</v>
      </c>
      <c r="K37" s="46">
        <v>1.6910000000000001</v>
      </c>
      <c r="L37" s="46">
        <v>1.5780000000000001</v>
      </c>
      <c r="M37" s="46">
        <v>1.4730000000000001</v>
      </c>
      <c r="N37" s="46">
        <v>1.375</v>
      </c>
      <c r="O37" s="46">
        <v>1.2829999999999999</v>
      </c>
      <c r="P37" s="46">
        <v>1.1970000000000001</v>
      </c>
      <c r="Q37" s="46">
        <v>1.117</v>
      </c>
      <c r="R37" s="46">
        <v>1.042</v>
      </c>
      <c r="S37" s="46">
        <v>0.97199999999999998</v>
      </c>
      <c r="T37" s="46">
        <v>0.90600000000000003</v>
      </c>
      <c r="U37" s="46">
        <v>0.84399999999999997</v>
      </c>
      <c r="V37" s="46">
        <v>0.78600000000000003</v>
      </c>
      <c r="W37" s="46">
        <v>0.73099999999999998</v>
      </c>
      <c r="X37" s="46">
        <v>0.68</v>
      </c>
      <c r="Y37" s="46">
        <v>0.63300000000000001</v>
      </c>
      <c r="Z37" s="46">
        <v>0.58799999999999997</v>
      </c>
      <c r="AA37" s="46">
        <v>0.54700000000000004</v>
      </c>
      <c r="AB37" s="46">
        <v>0.50800000000000001</v>
      </c>
      <c r="AC37" s="46">
        <v>0.47199999999999998</v>
      </c>
      <c r="AD37" s="46">
        <v>0.438</v>
      </c>
      <c r="AE37" s="46">
        <v>0.40699999999999997</v>
      </c>
    </row>
    <row r="38" spans="1:31" x14ac:dyDescent="0.2">
      <c r="A38" s="44">
        <v>31</v>
      </c>
      <c r="B38" s="46">
        <v>3.3540000000000001</v>
      </c>
      <c r="C38" s="46">
        <v>3.109</v>
      </c>
      <c r="D38" s="46">
        <v>2.8849999999999998</v>
      </c>
      <c r="E38" s="46">
        <v>2.68</v>
      </c>
      <c r="F38" s="46">
        <v>2.4900000000000002</v>
      </c>
      <c r="G38" s="46">
        <v>2.3159999999999998</v>
      </c>
      <c r="H38" s="46">
        <v>2.1549999999999998</v>
      </c>
      <c r="I38" s="46">
        <v>2.0070000000000001</v>
      </c>
      <c r="J38" s="46">
        <v>1.869</v>
      </c>
      <c r="K38" s="46">
        <v>1.742</v>
      </c>
      <c r="L38" s="46">
        <v>1.6240000000000001</v>
      </c>
      <c r="M38" s="46">
        <v>1.514</v>
      </c>
      <c r="N38" s="46">
        <v>1.4119999999999999</v>
      </c>
      <c r="O38" s="46">
        <v>1.3160000000000001</v>
      </c>
      <c r="P38" s="46">
        <v>1.228</v>
      </c>
      <c r="Q38" s="46">
        <v>1.145</v>
      </c>
      <c r="R38" s="46">
        <v>1.0669999999999999</v>
      </c>
      <c r="S38" s="46">
        <v>0.99399999999999999</v>
      </c>
      <c r="T38" s="46">
        <v>0.92600000000000005</v>
      </c>
      <c r="U38" s="46">
        <v>0.86199999999999999</v>
      </c>
      <c r="V38" s="46">
        <v>0.80300000000000005</v>
      </c>
      <c r="W38" s="46">
        <v>0.746</v>
      </c>
      <c r="X38" s="46">
        <v>0.69399999999999995</v>
      </c>
      <c r="Y38" s="46">
        <v>0.64500000000000002</v>
      </c>
      <c r="Z38" s="46">
        <v>0.59899999999999998</v>
      </c>
      <c r="AA38" s="46">
        <v>0.55700000000000005</v>
      </c>
      <c r="AB38" s="46">
        <v>0.51700000000000002</v>
      </c>
      <c r="AC38" s="46">
        <v>0.48</v>
      </c>
      <c r="AD38" s="46">
        <v>0.44600000000000001</v>
      </c>
      <c r="AE38" s="46">
        <v>0.41399999999999998</v>
      </c>
    </row>
    <row r="39" spans="1:31" x14ac:dyDescent="0.2">
      <c r="A39" s="44">
        <v>32</v>
      </c>
      <c r="B39" s="46">
        <v>3.4990000000000001</v>
      </c>
      <c r="C39" s="46">
        <v>3.2389999999999999</v>
      </c>
      <c r="D39" s="46">
        <v>3.0009999999999999</v>
      </c>
      <c r="E39" s="46">
        <v>2.7829999999999999</v>
      </c>
      <c r="F39" s="46">
        <v>2.5830000000000002</v>
      </c>
      <c r="G39" s="46">
        <v>2.399</v>
      </c>
      <c r="H39" s="46">
        <v>2.23</v>
      </c>
      <c r="I39" s="46">
        <v>2.073</v>
      </c>
      <c r="J39" s="46">
        <v>1.929</v>
      </c>
      <c r="K39" s="46">
        <v>1.796</v>
      </c>
      <c r="L39" s="46">
        <v>1.6719999999999999</v>
      </c>
      <c r="M39" s="46">
        <v>1.5580000000000001</v>
      </c>
      <c r="N39" s="46">
        <v>1.4510000000000001</v>
      </c>
      <c r="O39" s="46">
        <v>1.3520000000000001</v>
      </c>
      <c r="P39" s="46">
        <v>1.26</v>
      </c>
      <c r="Q39" s="46">
        <v>1.1739999999999999</v>
      </c>
      <c r="R39" s="46">
        <v>1.093</v>
      </c>
      <c r="S39" s="46">
        <v>1.018</v>
      </c>
      <c r="T39" s="46">
        <v>0.94799999999999995</v>
      </c>
      <c r="U39" s="46">
        <v>0.88200000000000001</v>
      </c>
      <c r="V39" s="46">
        <v>0.82</v>
      </c>
      <c r="W39" s="46">
        <v>0.76200000000000001</v>
      </c>
      <c r="X39" s="46">
        <v>0.70799999999999996</v>
      </c>
      <c r="Y39" s="46">
        <v>0.65800000000000003</v>
      </c>
      <c r="Z39" s="46">
        <v>0.61099999999999999</v>
      </c>
      <c r="AA39" s="46">
        <v>0.56799999999999995</v>
      </c>
      <c r="AB39" s="46">
        <v>0.52700000000000002</v>
      </c>
      <c r="AC39" s="46">
        <v>0.48899999999999999</v>
      </c>
      <c r="AD39" s="46">
        <v>0.45400000000000001</v>
      </c>
      <c r="AE39" s="46">
        <v>0.42099999999999999</v>
      </c>
    </row>
    <row r="40" spans="1:31" x14ac:dyDescent="0.2">
      <c r="A40" s="44">
        <v>33</v>
      </c>
      <c r="B40" s="46">
        <v>3.657</v>
      </c>
      <c r="C40" s="46">
        <v>3.38</v>
      </c>
      <c r="D40" s="46">
        <v>3.1259999999999999</v>
      </c>
      <c r="E40" s="46">
        <v>2.895</v>
      </c>
      <c r="F40" s="46">
        <v>2.6829999999999998</v>
      </c>
      <c r="G40" s="46">
        <v>2.488</v>
      </c>
      <c r="H40" s="46">
        <v>2.31</v>
      </c>
      <c r="I40" s="46">
        <v>2.145</v>
      </c>
      <c r="J40" s="46">
        <v>1.9930000000000001</v>
      </c>
      <c r="K40" s="46">
        <v>1.853</v>
      </c>
      <c r="L40" s="46">
        <v>1.724</v>
      </c>
      <c r="M40" s="46">
        <v>1.6040000000000001</v>
      </c>
      <c r="N40" s="46">
        <v>1.4930000000000001</v>
      </c>
      <c r="O40" s="46">
        <v>1.39</v>
      </c>
      <c r="P40" s="46">
        <v>1.294</v>
      </c>
      <c r="Q40" s="46">
        <v>1.2050000000000001</v>
      </c>
      <c r="R40" s="46">
        <v>1.121</v>
      </c>
      <c r="S40" s="46">
        <v>1.0429999999999999</v>
      </c>
      <c r="T40" s="46">
        <v>0.97</v>
      </c>
      <c r="U40" s="46">
        <v>0.90200000000000002</v>
      </c>
      <c r="V40" s="46">
        <v>0.83899999999999997</v>
      </c>
      <c r="W40" s="46">
        <v>0.77900000000000003</v>
      </c>
      <c r="X40" s="46">
        <v>0.72399999999999998</v>
      </c>
      <c r="Y40" s="46">
        <v>0.67200000000000004</v>
      </c>
      <c r="Z40" s="46">
        <v>0.624</v>
      </c>
      <c r="AA40" s="46">
        <v>0.57899999999999996</v>
      </c>
      <c r="AB40" s="46">
        <v>0.53700000000000003</v>
      </c>
      <c r="AC40" s="46">
        <v>0.498</v>
      </c>
      <c r="AD40" s="46">
        <v>0.46200000000000002</v>
      </c>
      <c r="AE40" s="46">
        <v>0.42899999999999999</v>
      </c>
    </row>
    <row r="41" spans="1:31" x14ac:dyDescent="0.2">
      <c r="A41" s="44">
        <v>34</v>
      </c>
      <c r="B41" s="46">
        <v>3.8290000000000002</v>
      </c>
      <c r="C41" s="46">
        <v>3.5329999999999999</v>
      </c>
      <c r="D41" s="46">
        <v>3.262</v>
      </c>
      <c r="E41" s="46">
        <v>3.016</v>
      </c>
      <c r="F41" s="46">
        <v>2.7909999999999999</v>
      </c>
      <c r="G41" s="46">
        <v>2.585</v>
      </c>
      <c r="H41" s="46">
        <v>2.3959999999999999</v>
      </c>
      <c r="I41" s="46">
        <v>2.222</v>
      </c>
      <c r="J41" s="46">
        <v>2.0619999999999998</v>
      </c>
      <c r="K41" s="46">
        <v>1.915</v>
      </c>
      <c r="L41" s="46">
        <v>1.78</v>
      </c>
      <c r="M41" s="46">
        <v>1.6539999999999999</v>
      </c>
      <c r="N41" s="46">
        <v>1.538</v>
      </c>
      <c r="O41" s="46">
        <v>1.43</v>
      </c>
      <c r="P41" s="46">
        <v>1.33</v>
      </c>
      <c r="Q41" s="46">
        <v>1.2370000000000001</v>
      </c>
      <c r="R41" s="46">
        <v>1.151</v>
      </c>
      <c r="S41" s="46">
        <v>1.07</v>
      </c>
      <c r="T41" s="46">
        <v>0.995</v>
      </c>
      <c r="U41" s="46">
        <v>0.92400000000000004</v>
      </c>
      <c r="V41" s="46">
        <v>0.85799999999999998</v>
      </c>
      <c r="W41" s="46">
        <v>0.79700000000000004</v>
      </c>
      <c r="X41" s="46">
        <v>0.73899999999999999</v>
      </c>
      <c r="Y41" s="46">
        <v>0.68600000000000005</v>
      </c>
      <c r="Z41" s="46">
        <v>0.63700000000000001</v>
      </c>
      <c r="AA41" s="46">
        <v>0.59099999999999997</v>
      </c>
      <c r="AB41" s="46">
        <v>0.54800000000000004</v>
      </c>
      <c r="AC41" s="46">
        <v>0.50800000000000001</v>
      </c>
      <c r="AD41" s="46">
        <v>0.47099999999999997</v>
      </c>
      <c r="AE41" s="46">
        <v>0.437</v>
      </c>
    </row>
    <row r="42" spans="1:31" x14ac:dyDescent="0.2">
      <c r="A42" s="44">
        <v>35</v>
      </c>
      <c r="B42" s="46">
        <v>4.0179999999999998</v>
      </c>
      <c r="C42" s="46">
        <v>3.6989999999999998</v>
      </c>
      <c r="D42" s="46">
        <v>3.41</v>
      </c>
      <c r="E42" s="46">
        <v>3.1480000000000001</v>
      </c>
      <c r="F42" s="46">
        <v>2.9079999999999999</v>
      </c>
      <c r="G42" s="46">
        <v>2.6890000000000001</v>
      </c>
      <c r="H42" s="46">
        <v>2.4889999999999999</v>
      </c>
      <c r="I42" s="46">
        <v>2.3050000000000002</v>
      </c>
      <c r="J42" s="46">
        <v>2.137</v>
      </c>
      <c r="K42" s="46">
        <v>1.982</v>
      </c>
      <c r="L42" s="46">
        <v>1.839</v>
      </c>
      <c r="M42" s="46">
        <v>1.708</v>
      </c>
      <c r="N42" s="46">
        <v>1.5860000000000001</v>
      </c>
      <c r="O42" s="46">
        <v>1.474</v>
      </c>
      <c r="P42" s="46">
        <v>1.369</v>
      </c>
      <c r="Q42" s="46">
        <v>1.272</v>
      </c>
      <c r="R42" s="46">
        <v>1.1819999999999999</v>
      </c>
      <c r="S42" s="46">
        <v>1.0980000000000001</v>
      </c>
      <c r="T42" s="46">
        <v>1.02</v>
      </c>
      <c r="U42" s="46">
        <v>0.94699999999999995</v>
      </c>
      <c r="V42" s="46">
        <v>0.879</v>
      </c>
      <c r="W42" s="46">
        <v>0.81499999999999995</v>
      </c>
      <c r="X42" s="46">
        <v>0.75600000000000001</v>
      </c>
      <c r="Y42" s="46">
        <v>0.70199999999999996</v>
      </c>
      <c r="Z42" s="46">
        <v>0.65</v>
      </c>
      <c r="AA42" s="46">
        <v>0.60299999999999998</v>
      </c>
      <c r="AB42" s="46">
        <v>0.55900000000000005</v>
      </c>
      <c r="AC42" s="46">
        <v>0.51800000000000002</v>
      </c>
      <c r="AD42" s="46">
        <v>0.48</v>
      </c>
      <c r="AE42" s="46">
        <v>0.44500000000000001</v>
      </c>
    </row>
    <row r="43" spans="1:31" x14ac:dyDescent="0.2">
      <c r="A43" s="44">
        <v>36</v>
      </c>
      <c r="B43" s="46">
        <v>4.2229999999999999</v>
      </c>
      <c r="C43" s="46">
        <v>3.8809999999999998</v>
      </c>
      <c r="D43" s="46">
        <v>3.5720000000000001</v>
      </c>
      <c r="E43" s="46">
        <v>3.2909999999999999</v>
      </c>
      <c r="F43" s="46">
        <v>3.0350000000000001</v>
      </c>
      <c r="G43" s="46">
        <v>2.802</v>
      </c>
      <c r="H43" s="46">
        <v>2.589</v>
      </c>
      <c r="I43" s="46">
        <v>2.395</v>
      </c>
      <c r="J43" s="46">
        <v>2.2170000000000001</v>
      </c>
      <c r="K43" s="46">
        <v>2.0529999999999999</v>
      </c>
      <c r="L43" s="46">
        <v>1.903</v>
      </c>
      <c r="M43" s="46">
        <v>1.7649999999999999</v>
      </c>
      <c r="N43" s="46">
        <v>1.6379999999999999</v>
      </c>
      <c r="O43" s="46">
        <v>1.52</v>
      </c>
      <c r="P43" s="46">
        <v>1.411</v>
      </c>
      <c r="Q43" s="46">
        <v>1.31</v>
      </c>
      <c r="R43" s="46">
        <v>1.216</v>
      </c>
      <c r="S43" s="46">
        <v>1.1279999999999999</v>
      </c>
      <c r="T43" s="46">
        <v>1.0469999999999999</v>
      </c>
      <c r="U43" s="46">
        <v>0.97199999999999998</v>
      </c>
      <c r="V43" s="46">
        <v>0.90100000000000002</v>
      </c>
      <c r="W43" s="46">
        <v>0.83499999999999996</v>
      </c>
      <c r="X43" s="46">
        <v>0.77400000000000002</v>
      </c>
      <c r="Y43" s="46">
        <v>0.71799999999999997</v>
      </c>
      <c r="Z43" s="46">
        <v>0.66500000000000004</v>
      </c>
      <c r="AA43" s="46">
        <v>0.61599999999999999</v>
      </c>
      <c r="AB43" s="46">
        <v>0.57099999999999995</v>
      </c>
      <c r="AC43" s="46">
        <v>0.52900000000000003</v>
      </c>
      <c r="AD43" s="46">
        <v>0.49</v>
      </c>
      <c r="AE43" s="46">
        <v>0.45400000000000001</v>
      </c>
    </row>
    <row r="44" spans="1:31" x14ac:dyDescent="0.2">
      <c r="A44" s="44">
        <v>37</v>
      </c>
      <c r="B44" s="46">
        <v>4.4489999999999998</v>
      </c>
      <c r="C44" s="46">
        <v>4.0810000000000004</v>
      </c>
      <c r="D44" s="46">
        <v>3.7480000000000002</v>
      </c>
      <c r="E44" s="46">
        <v>3.4470000000000001</v>
      </c>
      <c r="F44" s="46">
        <v>3.173</v>
      </c>
      <c r="G44" s="46">
        <v>2.9249999999999998</v>
      </c>
      <c r="H44" s="46">
        <v>2.698</v>
      </c>
      <c r="I44" s="46">
        <v>2.492</v>
      </c>
      <c r="J44" s="46">
        <v>2.3029999999999999</v>
      </c>
      <c r="K44" s="46">
        <v>2.1309999999999998</v>
      </c>
      <c r="L44" s="46">
        <v>1.972</v>
      </c>
      <c r="M44" s="46">
        <v>1.827</v>
      </c>
      <c r="N44" s="46">
        <v>1.6930000000000001</v>
      </c>
      <c r="O44" s="46">
        <v>1.569</v>
      </c>
      <c r="P44" s="46">
        <v>1.4550000000000001</v>
      </c>
      <c r="Q44" s="46">
        <v>1.349</v>
      </c>
      <c r="R44" s="46">
        <v>1.252</v>
      </c>
      <c r="S44" s="46">
        <v>1.161</v>
      </c>
      <c r="T44" s="46">
        <v>1.0760000000000001</v>
      </c>
      <c r="U44" s="46">
        <v>0.997</v>
      </c>
      <c r="V44" s="46">
        <v>0.92400000000000004</v>
      </c>
      <c r="W44" s="46">
        <v>0.85599999999999998</v>
      </c>
      <c r="X44" s="46">
        <v>0.79300000000000004</v>
      </c>
      <c r="Y44" s="46">
        <v>0.73499999999999999</v>
      </c>
      <c r="Z44" s="46">
        <v>0.68</v>
      </c>
      <c r="AA44" s="46">
        <v>0.63</v>
      </c>
      <c r="AB44" s="46">
        <v>0.58299999999999996</v>
      </c>
      <c r="AC44" s="46">
        <v>0.54</v>
      </c>
      <c r="AD44" s="46">
        <v>0.5</v>
      </c>
      <c r="AE44" s="46">
        <v>0.46300000000000002</v>
      </c>
    </row>
    <row r="45" spans="1:31" x14ac:dyDescent="0.2">
      <c r="A45" s="44">
        <v>38</v>
      </c>
      <c r="B45" s="46">
        <v>4.6959999999999997</v>
      </c>
      <c r="C45" s="46">
        <v>4.2990000000000004</v>
      </c>
      <c r="D45" s="46">
        <v>3.9409999999999998</v>
      </c>
      <c r="E45" s="46">
        <v>3.617</v>
      </c>
      <c r="F45" s="46">
        <v>3.3239999999999998</v>
      </c>
      <c r="G45" s="46">
        <v>3.0579999999999998</v>
      </c>
      <c r="H45" s="46">
        <v>2.8170000000000002</v>
      </c>
      <c r="I45" s="46">
        <v>2.597</v>
      </c>
      <c r="J45" s="46">
        <v>2.3969999999999998</v>
      </c>
      <c r="K45" s="46">
        <v>2.214</v>
      </c>
      <c r="L45" s="46">
        <v>2.0470000000000002</v>
      </c>
      <c r="M45" s="46">
        <v>1.893</v>
      </c>
      <c r="N45" s="46">
        <v>1.752</v>
      </c>
      <c r="O45" s="46">
        <v>1.6220000000000001</v>
      </c>
      <c r="P45" s="46">
        <v>1.5029999999999999</v>
      </c>
      <c r="Q45" s="46">
        <v>1.3919999999999999</v>
      </c>
      <c r="R45" s="46">
        <v>1.29</v>
      </c>
      <c r="S45" s="46">
        <v>1.1950000000000001</v>
      </c>
      <c r="T45" s="46">
        <v>1.107</v>
      </c>
      <c r="U45" s="46">
        <v>1.0249999999999999</v>
      </c>
      <c r="V45" s="46">
        <v>0.94899999999999995</v>
      </c>
      <c r="W45" s="46">
        <v>0.878</v>
      </c>
      <c r="X45" s="46">
        <v>0.81299999999999994</v>
      </c>
      <c r="Y45" s="46">
        <v>0.753</v>
      </c>
      <c r="Z45" s="46">
        <v>0.69699999999999995</v>
      </c>
      <c r="AA45" s="46">
        <v>0.64500000000000002</v>
      </c>
      <c r="AB45" s="46">
        <v>0.59599999999999997</v>
      </c>
      <c r="AC45" s="46">
        <v>0.55200000000000005</v>
      </c>
      <c r="AD45" s="46">
        <v>0.51100000000000001</v>
      </c>
      <c r="AE45" s="46">
        <v>0.47299999999999998</v>
      </c>
    </row>
    <row r="46" spans="1:31" x14ac:dyDescent="0.2">
      <c r="A46" s="44">
        <v>39</v>
      </c>
      <c r="B46" s="46">
        <v>4.9690000000000003</v>
      </c>
      <c r="C46" s="46">
        <v>4.5389999999999997</v>
      </c>
      <c r="D46" s="46">
        <v>4.1520000000000001</v>
      </c>
      <c r="E46" s="46">
        <v>3.8029999999999999</v>
      </c>
      <c r="F46" s="46">
        <v>3.4889999999999999</v>
      </c>
      <c r="G46" s="46">
        <v>3.2040000000000002</v>
      </c>
      <c r="H46" s="46">
        <v>2.9460000000000002</v>
      </c>
      <c r="I46" s="46">
        <v>2.7120000000000002</v>
      </c>
      <c r="J46" s="46">
        <v>2.4980000000000002</v>
      </c>
      <c r="K46" s="46">
        <v>2.3039999999999998</v>
      </c>
      <c r="L46" s="46">
        <v>2.1269999999999998</v>
      </c>
      <c r="M46" s="46">
        <v>1.9650000000000001</v>
      </c>
      <c r="N46" s="46">
        <v>1.8160000000000001</v>
      </c>
      <c r="O46" s="46">
        <v>1.679</v>
      </c>
      <c r="P46" s="46">
        <v>1.554</v>
      </c>
      <c r="Q46" s="46">
        <v>1.4379999999999999</v>
      </c>
      <c r="R46" s="46">
        <v>1.331</v>
      </c>
      <c r="S46" s="46">
        <v>1.2310000000000001</v>
      </c>
      <c r="T46" s="46">
        <v>1.1399999999999999</v>
      </c>
      <c r="U46" s="46">
        <v>1.0549999999999999</v>
      </c>
      <c r="V46" s="46">
        <v>0.97599999999999998</v>
      </c>
      <c r="W46" s="46">
        <v>0.90200000000000002</v>
      </c>
      <c r="X46" s="46">
        <v>0.83399999999999996</v>
      </c>
      <c r="Y46" s="46">
        <v>0.77200000000000002</v>
      </c>
      <c r="Z46" s="46">
        <v>0.71399999999999997</v>
      </c>
      <c r="AA46" s="46">
        <v>0.66</v>
      </c>
      <c r="AB46" s="46">
        <v>0.61</v>
      </c>
      <c r="AC46" s="46">
        <v>0.56499999999999995</v>
      </c>
      <c r="AD46" s="46">
        <v>0.52200000000000002</v>
      </c>
      <c r="AE46" s="46">
        <v>0.48299999999999998</v>
      </c>
    </row>
    <row r="47" spans="1:31" x14ac:dyDescent="0.2">
      <c r="A47" s="44">
        <v>40</v>
      </c>
      <c r="B47" s="46">
        <v>5.2690000000000001</v>
      </c>
      <c r="C47" s="46">
        <v>4.8029999999999999</v>
      </c>
      <c r="D47" s="46">
        <v>4.3840000000000003</v>
      </c>
      <c r="E47" s="46">
        <v>4.008</v>
      </c>
      <c r="F47" s="46">
        <v>3.669</v>
      </c>
      <c r="G47" s="46">
        <v>3.363</v>
      </c>
      <c r="H47" s="46">
        <v>3.0859999999999999</v>
      </c>
      <c r="I47" s="46">
        <v>2.8359999999999999</v>
      </c>
      <c r="J47" s="46">
        <v>2.609</v>
      </c>
      <c r="K47" s="46">
        <v>2.4020000000000001</v>
      </c>
      <c r="L47" s="46">
        <v>2.214</v>
      </c>
      <c r="M47" s="46">
        <v>2.0419999999999998</v>
      </c>
      <c r="N47" s="46">
        <v>1.885</v>
      </c>
      <c r="O47" s="46">
        <v>1.7410000000000001</v>
      </c>
      <c r="P47" s="46">
        <v>1.6080000000000001</v>
      </c>
      <c r="Q47" s="46">
        <v>1.4870000000000001</v>
      </c>
      <c r="R47" s="46">
        <v>1.3740000000000001</v>
      </c>
      <c r="S47" s="46">
        <v>1.2709999999999999</v>
      </c>
      <c r="T47" s="46">
        <v>1.175</v>
      </c>
      <c r="U47" s="46">
        <v>1.0860000000000001</v>
      </c>
      <c r="V47" s="46">
        <v>1.004</v>
      </c>
      <c r="W47" s="46">
        <v>0.92700000000000005</v>
      </c>
      <c r="X47" s="46">
        <v>0.85699999999999998</v>
      </c>
      <c r="Y47" s="46">
        <v>0.79200000000000004</v>
      </c>
      <c r="Z47" s="46">
        <v>0.73199999999999998</v>
      </c>
      <c r="AA47" s="46">
        <v>0.67700000000000005</v>
      </c>
      <c r="AB47" s="46">
        <v>0.625</v>
      </c>
      <c r="AC47" s="46">
        <v>0.57799999999999996</v>
      </c>
      <c r="AD47" s="46">
        <v>0.53400000000000003</v>
      </c>
      <c r="AE47" s="46">
        <v>0.49399999999999999</v>
      </c>
    </row>
    <row r="48" spans="1:31" x14ac:dyDescent="0.2">
      <c r="A48" s="44">
        <v>41</v>
      </c>
      <c r="B48" s="46">
        <v>5.601</v>
      </c>
      <c r="C48" s="46">
        <v>5.093</v>
      </c>
      <c r="D48" s="46">
        <v>4.6390000000000002</v>
      </c>
      <c r="E48" s="46">
        <v>4.2320000000000002</v>
      </c>
      <c r="F48" s="46">
        <v>3.8660000000000001</v>
      </c>
      <c r="G48" s="46">
        <v>3.5369999999999999</v>
      </c>
      <c r="H48" s="46">
        <v>3.24</v>
      </c>
      <c r="I48" s="46">
        <v>2.972</v>
      </c>
      <c r="J48" s="46">
        <v>2.7290000000000001</v>
      </c>
      <c r="K48" s="46">
        <v>2.508</v>
      </c>
      <c r="L48" s="46">
        <v>2.3079999999999998</v>
      </c>
      <c r="M48" s="46">
        <v>2.1259999999999999</v>
      </c>
      <c r="N48" s="46">
        <v>1.9590000000000001</v>
      </c>
      <c r="O48" s="46">
        <v>1.8069999999999999</v>
      </c>
      <c r="P48" s="46">
        <v>1.667</v>
      </c>
      <c r="Q48" s="46">
        <v>1.5389999999999999</v>
      </c>
      <c r="R48" s="46">
        <v>1.421</v>
      </c>
      <c r="S48" s="46">
        <v>1.3129999999999999</v>
      </c>
      <c r="T48" s="46">
        <v>1.212</v>
      </c>
      <c r="U48" s="46">
        <v>1.119</v>
      </c>
      <c r="V48" s="46">
        <v>1.034</v>
      </c>
      <c r="W48" s="46">
        <v>0.95399999999999996</v>
      </c>
      <c r="X48" s="46">
        <v>0.88100000000000001</v>
      </c>
      <c r="Y48" s="46">
        <v>0.81399999999999995</v>
      </c>
      <c r="Z48" s="46">
        <v>0.751</v>
      </c>
      <c r="AA48" s="46">
        <v>0.69399999999999995</v>
      </c>
      <c r="AB48" s="46">
        <v>0.64100000000000001</v>
      </c>
      <c r="AC48" s="46">
        <v>0.59199999999999997</v>
      </c>
      <c r="AD48" s="46">
        <v>0.54700000000000004</v>
      </c>
      <c r="AE48" s="46">
        <v>0.50600000000000001</v>
      </c>
    </row>
    <row r="49" spans="1:31" x14ac:dyDescent="0.2">
      <c r="A49" s="44">
        <v>42</v>
      </c>
      <c r="B49" s="46">
        <v>5.9669999999999996</v>
      </c>
      <c r="C49" s="46">
        <v>5.4139999999999997</v>
      </c>
      <c r="D49" s="46">
        <v>4.9210000000000003</v>
      </c>
      <c r="E49" s="46">
        <v>4.4790000000000001</v>
      </c>
      <c r="F49" s="46">
        <v>4.0830000000000002</v>
      </c>
      <c r="G49" s="46">
        <v>3.7280000000000002</v>
      </c>
      <c r="H49" s="46">
        <v>3.4079999999999999</v>
      </c>
      <c r="I49" s="46">
        <v>3.12</v>
      </c>
      <c r="J49" s="46">
        <v>2.859</v>
      </c>
      <c r="K49" s="46">
        <v>2.6240000000000001</v>
      </c>
      <c r="L49" s="46">
        <v>2.41</v>
      </c>
      <c r="M49" s="46">
        <v>2.2160000000000002</v>
      </c>
      <c r="N49" s="46">
        <v>2.04</v>
      </c>
      <c r="O49" s="46">
        <v>1.879</v>
      </c>
      <c r="P49" s="46">
        <v>1.7310000000000001</v>
      </c>
      <c r="Q49" s="46">
        <v>1.5960000000000001</v>
      </c>
      <c r="R49" s="46">
        <v>1.472</v>
      </c>
      <c r="S49" s="46">
        <v>1.3580000000000001</v>
      </c>
      <c r="T49" s="46">
        <v>1.252</v>
      </c>
      <c r="U49" s="46">
        <v>1.155</v>
      </c>
      <c r="V49" s="46">
        <v>1.0660000000000001</v>
      </c>
      <c r="W49" s="46">
        <v>0.98299999999999998</v>
      </c>
      <c r="X49" s="46">
        <v>0.90700000000000003</v>
      </c>
      <c r="Y49" s="46">
        <v>0.83699999999999997</v>
      </c>
      <c r="Z49" s="46">
        <v>0.77200000000000002</v>
      </c>
      <c r="AA49" s="46">
        <v>0.71199999999999997</v>
      </c>
      <c r="AB49" s="46">
        <v>0.65700000000000003</v>
      </c>
      <c r="AC49" s="46">
        <v>0.60699999999999998</v>
      </c>
      <c r="AD49" s="46">
        <v>0.56000000000000005</v>
      </c>
      <c r="AE49" s="46">
        <v>0.51800000000000002</v>
      </c>
    </row>
    <row r="50" spans="1:31" x14ac:dyDescent="0.2">
      <c r="A50" s="44">
        <v>43</v>
      </c>
      <c r="B50" s="46">
        <v>6.3730000000000002</v>
      </c>
      <c r="C50" s="46">
        <v>5.7690000000000001</v>
      </c>
      <c r="D50" s="46">
        <v>5.2320000000000002</v>
      </c>
      <c r="E50" s="46">
        <v>4.7519999999999998</v>
      </c>
      <c r="F50" s="46">
        <v>4.3220000000000001</v>
      </c>
      <c r="G50" s="46">
        <v>3.9380000000000002</v>
      </c>
      <c r="H50" s="46">
        <v>3.5920000000000001</v>
      </c>
      <c r="I50" s="46">
        <v>3.282</v>
      </c>
      <c r="J50" s="46">
        <v>3.0019999999999998</v>
      </c>
      <c r="K50" s="46">
        <v>2.75</v>
      </c>
      <c r="L50" s="46">
        <v>2.5219999999999998</v>
      </c>
      <c r="M50" s="46">
        <v>2.3149999999999999</v>
      </c>
      <c r="N50" s="46">
        <v>2.1269999999999998</v>
      </c>
      <c r="O50" s="46">
        <v>1.956</v>
      </c>
      <c r="P50" s="46">
        <v>1.8</v>
      </c>
      <c r="Q50" s="46">
        <v>1.657</v>
      </c>
      <c r="R50" s="46">
        <v>1.526</v>
      </c>
      <c r="S50" s="46">
        <v>1.4059999999999999</v>
      </c>
      <c r="T50" s="46">
        <v>1.296</v>
      </c>
      <c r="U50" s="46">
        <v>1.194</v>
      </c>
      <c r="V50" s="46">
        <v>1.1000000000000001</v>
      </c>
      <c r="W50" s="46">
        <v>1.0129999999999999</v>
      </c>
      <c r="X50" s="46">
        <v>0.93400000000000005</v>
      </c>
      <c r="Y50" s="46">
        <v>0.86099999999999999</v>
      </c>
      <c r="Z50" s="46">
        <v>0.79400000000000004</v>
      </c>
      <c r="AA50" s="46">
        <v>0.73199999999999998</v>
      </c>
      <c r="AB50" s="46">
        <v>0.67500000000000004</v>
      </c>
      <c r="AC50" s="46">
        <v>0.623</v>
      </c>
      <c r="AD50" s="46">
        <v>0.57399999999999995</v>
      </c>
      <c r="AE50" s="46">
        <v>0.53</v>
      </c>
    </row>
    <row r="51" spans="1:31" x14ac:dyDescent="0.2">
      <c r="A51" s="44">
        <v>44</v>
      </c>
      <c r="B51" s="46">
        <v>6.8230000000000004</v>
      </c>
      <c r="C51" s="46">
        <v>6.1630000000000003</v>
      </c>
      <c r="D51" s="46">
        <v>5.5759999999999996</v>
      </c>
      <c r="E51" s="46">
        <v>5.0519999999999996</v>
      </c>
      <c r="F51" s="46">
        <v>4.5860000000000003</v>
      </c>
      <c r="G51" s="46">
        <v>4.1689999999999996</v>
      </c>
      <c r="H51" s="46">
        <v>3.7949999999999999</v>
      </c>
      <c r="I51" s="46">
        <v>3.46</v>
      </c>
      <c r="J51" s="46">
        <v>3.1589999999999998</v>
      </c>
      <c r="K51" s="46">
        <v>2.8879999999999999</v>
      </c>
      <c r="L51" s="46">
        <v>2.6429999999999998</v>
      </c>
      <c r="M51" s="46">
        <v>2.4220000000000002</v>
      </c>
      <c r="N51" s="46">
        <v>2.222</v>
      </c>
      <c r="O51" s="46">
        <v>2.04</v>
      </c>
      <c r="P51" s="46">
        <v>1.8740000000000001</v>
      </c>
      <c r="Q51" s="46">
        <v>1.7230000000000001</v>
      </c>
      <c r="R51" s="46">
        <v>1.585</v>
      </c>
      <c r="S51" s="46">
        <v>1.458</v>
      </c>
      <c r="T51" s="46">
        <v>1.3420000000000001</v>
      </c>
      <c r="U51" s="46">
        <v>1.2350000000000001</v>
      </c>
      <c r="V51" s="46">
        <v>1.137</v>
      </c>
      <c r="W51" s="46">
        <v>1.046</v>
      </c>
      <c r="X51" s="46">
        <v>0.96299999999999997</v>
      </c>
      <c r="Y51" s="46">
        <v>0.88700000000000001</v>
      </c>
      <c r="Z51" s="46">
        <v>0.81699999999999995</v>
      </c>
      <c r="AA51" s="46">
        <v>0.753</v>
      </c>
      <c r="AB51" s="46">
        <v>0.69399999999999995</v>
      </c>
      <c r="AC51" s="46">
        <v>0.63900000000000001</v>
      </c>
      <c r="AD51" s="46">
        <v>0.59</v>
      </c>
      <c r="AE51" s="46">
        <v>0.54400000000000004</v>
      </c>
    </row>
    <row r="52" spans="1:31" x14ac:dyDescent="0.2">
      <c r="A52" s="44">
        <v>45</v>
      </c>
      <c r="B52" s="46">
        <v>7.3230000000000004</v>
      </c>
      <c r="C52" s="46">
        <v>6.5990000000000002</v>
      </c>
      <c r="D52" s="46">
        <v>5.9569999999999999</v>
      </c>
      <c r="E52" s="46">
        <v>5.3860000000000001</v>
      </c>
      <c r="F52" s="46">
        <v>4.8769999999999998</v>
      </c>
      <c r="G52" s="46">
        <v>4.423</v>
      </c>
      <c r="H52" s="46">
        <v>4.0179999999999998</v>
      </c>
      <c r="I52" s="46">
        <v>3.6560000000000001</v>
      </c>
      <c r="J52" s="46">
        <v>3.331</v>
      </c>
      <c r="K52" s="46">
        <v>3.0390000000000001</v>
      </c>
      <c r="L52" s="46">
        <v>2.7770000000000001</v>
      </c>
      <c r="M52" s="46">
        <v>2.54</v>
      </c>
      <c r="N52" s="46">
        <v>2.3260000000000001</v>
      </c>
      <c r="O52" s="46">
        <v>2.1320000000000001</v>
      </c>
      <c r="P52" s="46">
        <v>1.9550000000000001</v>
      </c>
      <c r="Q52" s="46">
        <v>1.7949999999999999</v>
      </c>
      <c r="R52" s="46">
        <v>1.649</v>
      </c>
      <c r="S52" s="46">
        <v>1.5149999999999999</v>
      </c>
      <c r="T52" s="46">
        <v>1.3919999999999999</v>
      </c>
      <c r="U52" s="46">
        <v>1.28</v>
      </c>
      <c r="V52" s="46">
        <v>1.1759999999999999</v>
      </c>
      <c r="W52" s="46">
        <v>1.081</v>
      </c>
      <c r="X52" s="46">
        <v>0.995</v>
      </c>
      <c r="Y52" s="46">
        <v>0.91500000000000004</v>
      </c>
      <c r="Z52" s="46">
        <v>0.84199999999999997</v>
      </c>
      <c r="AA52" s="46">
        <v>0.77500000000000002</v>
      </c>
      <c r="AB52" s="46">
        <v>0.71399999999999997</v>
      </c>
      <c r="AC52" s="46">
        <v>0.65700000000000003</v>
      </c>
      <c r="AD52" s="46">
        <v>0.60599999999999998</v>
      </c>
      <c r="AE52" s="46">
        <v>0.55800000000000005</v>
      </c>
    </row>
    <row r="53" spans="1:31" x14ac:dyDescent="0.2">
      <c r="A53" s="44">
        <v>46</v>
      </c>
      <c r="B53" s="46">
        <v>7.8789999999999996</v>
      </c>
      <c r="C53" s="46">
        <v>7.085</v>
      </c>
      <c r="D53" s="46">
        <v>6.38</v>
      </c>
      <c r="E53" s="46">
        <v>5.7549999999999999</v>
      </c>
      <c r="F53" s="46">
        <v>5.2</v>
      </c>
      <c r="G53" s="46">
        <v>4.7050000000000001</v>
      </c>
      <c r="H53" s="46">
        <v>4.2649999999999997</v>
      </c>
      <c r="I53" s="46">
        <v>3.8719999999999999</v>
      </c>
      <c r="J53" s="46">
        <v>3.52</v>
      </c>
      <c r="K53" s="46">
        <v>3.2050000000000001</v>
      </c>
      <c r="L53" s="46">
        <v>2.9220000000000002</v>
      </c>
      <c r="M53" s="46">
        <v>2.6680000000000001</v>
      </c>
      <c r="N53" s="46">
        <v>2.4390000000000001</v>
      </c>
      <c r="O53" s="46">
        <v>2.2309999999999999</v>
      </c>
      <c r="P53" s="46">
        <v>2.0430000000000001</v>
      </c>
      <c r="Q53" s="46">
        <v>1.873</v>
      </c>
      <c r="R53" s="46">
        <v>1.718</v>
      </c>
      <c r="S53" s="46">
        <v>1.5760000000000001</v>
      </c>
      <c r="T53" s="46">
        <v>1.446</v>
      </c>
      <c r="U53" s="46">
        <v>1.3280000000000001</v>
      </c>
      <c r="V53" s="46">
        <v>1.2190000000000001</v>
      </c>
      <c r="W53" s="46">
        <v>1.119</v>
      </c>
      <c r="X53" s="46">
        <v>1.028</v>
      </c>
      <c r="Y53" s="46">
        <v>0.94499999999999995</v>
      </c>
      <c r="Z53" s="46">
        <v>0.86899999999999999</v>
      </c>
      <c r="AA53" s="46">
        <v>0.79900000000000004</v>
      </c>
      <c r="AB53" s="46">
        <v>0.73499999999999999</v>
      </c>
      <c r="AC53" s="46">
        <v>0.67600000000000005</v>
      </c>
      <c r="AD53" s="46">
        <v>0.623</v>
      </c>
      <c r="AE53" s="46">
        <v>0.57399999999999995</v>
      </c>
    </row>
    <row r="54" spans="1:31" x14ac:dyDescent="0.2">
      <c r="A54" s="44">
        <v>47</v>
      </c>
      <c r="B54" s="46">
        <v>8.4990000000000006</v>
      </c>
      <c r="C54" s="46">
        <v>7.625</v>
      </c>
      <c r="D54" s="46">
        <v>6.851</v>
      </c>
      <c r="E54" s="46">
        <v>6.1660000000000004</v>
      </c>
      <c r="F54" s="46">
        <v>5.5570000000000004</v>
      </c>
      <c r="G54" s="46">
        <v>5.0179999999999998</v>
      </c>
      <c r="H54" s="46">
        <v>4.5369999999999999</v>
      </c>
      <c r="I54" s="46">
        <v>4.1100000000000003</v>
      </c>
      <c r="J54" s="46">
        <v>3.7280000000000002</v>
      </c>
      <c r="K54" s="46">
        <v>3.3879999999999999</v>
      </c>
      <c r="L54" s="46">
        <v>3.0830000000000002</v>
      </c>
      <c r="M54" s="46">
        <v>2.8090000000000002</v>
      </c>
      <c r="N54" s="46">
        <v>2.5619999999999998</v>
      </c>
      <c r="O54" s="46">
        <v>2.34</v>
      </c>
      <c r="P54" s="46">
        <v>2.1389999999999998</v>
      </c>
      <c r="Q54" s="46">
        <v>1.958</v>
      </c>
      <c r="R54" s="46">
        <v>1.792</v>
      </c>
      <c r="S54" s="46">
        <v>1.6419999999999999</v>
      </c>
      <c r="T54" s="46">
        <v>1.5049999999999999</v>
      </c>
      <c r="U54" s="46">
        <v>1.379</v>
      </c>
      <c r="V54" s="46">
        <v>1.2649999999999999</v>
      </c>
      <c r="W54" s="46">
        <v>1.1599999999999999</v>
      </c>
      <c r="X54" s="46">
        <v>1.0649999999999999</v>
      </c>
      <c r="Y54" s="46">
        <v>0.97699999999999998</v>
      </c>
      <c r="Z54" s="46">
        <v>0.89800000000000002</v>
      </c>
      <c r="AA54" s="46">
        <v>0.82499999999999996</v>
      </c>
      <c r="AB54" s="46">
        <v>0.75800000000000001</v>
      </c>
      <c r="AC54" s="46">
        <v>0.69699999999999995</v>
      </c>
      <c r="AD54" s="46">
        <v>0.64100000000000001</v>
      </c>
      <c r="AE54" s="46">
        <v>0.59</v>
      </c>
    </row>
    <row r="55" spans="1:31" x14ac:dyDescent="0.2">
      <c r="A55" s="44">
        <v>48</v>
      </c>
      <c r="B55" s="46">
        <v>9.19</v>
      </c>
      <c r="C55" s="46">
        <v>8.2270000000000003</v>
      </c>
      <c r="D55" s="46">
        <v>7.375</v>
      </c>
      <c r="E55" s="46">
        <v>6.6219999999999999</v>
      </c>
      <c r="F55" s="46">
        <v>5.9550000000000001</v>
      </c>
      <c r="G55" s="46">
        <v>5.3639999999999999</v>
      </c>
      <c r="H55" s="46">
        <v>4.84</v>
      </c>
      <c r="I55" s="46">
        <v>4.3739999999999997</v>
      </c>
      <c r="J55" s="46">
        <v>3.9590000000000001</v>
      </c>
      <c r="K55" s="46">
        <v>3.589</v>
      </c>
      <c r="L55" s="46">
        <v>3.2589999999999999</v>
      </c>
      <c r="M55" s="46">
        <v>2.9630000000000001</v>
      </c>
      <c r="N55" s="46">
        <v>2.698</v>
      </c>
      <c r="O55" s="46">
        <v>2.46</v>
      </c>
      <c r="P55" s="46">
        <v>2.2440000000000002</v>
      </c>
      <c r="Q55" s="46">
        <v>2.0499999999999998</v>
      </c>
      <c r="R55" s="46">
        <v>1.8740000000000001</v>
      </c>
      <c r="S55" s="46">
        <v>1.714</v>
      </c>
      <c r="T55" s="46">
        <v>1.5680000000000001</v>
      </c>
      <c r="U55" s="46">
        <v>1.4359999999999999</v>
      </c>
      <c r="V55" s="46">
        <v>1.3149999999999999</v>
      </c>
      <c r="W55" s="46">
        <v>1.204</v>
      </c>
      <c r="X55" s="46">
        <v>1.1040000000000001</v>
      </c>
      <c r="Y55" s="46">
        <v>1.012</v>
      </c>
      <c r="Z55" s="46">
        <v>0.92800000000000005</v>
      </c>
      <c r="AA55" s="46">
        <v>0.85199999999999998</v>
      </c>
      <c r="AB55" s="46">
        <v>0.78200000000000003</v>
      </c>
      <c r="AC55" s="46">
        <v>0.71799999999999997</v>
      </c>
      <c r="AD55" s="46">
        <v>0.66</v>
      </c>
      <c r="AE55" s="46">
        <v>0.60699999999999998</v>
      </c>
    </row>
    <row r="56" spans="1:31" x14ac:dyDescent="0.2">
      <c r="A56" s="44">
        <v>49</v>
      </c>
      <c r="B56" s="46">
        <v>9.9610000000000003</v>
      </c>
      <c r="C56" s="46">
        <v>8.8979999999999997</v>
      </c>
      <c r="D56" s="46">
        <v>7.96</v>
      </c>
      <c r="E56" s="46">
        <v>7.1310000000000002</v>
      </c>
      <c r="F56" s="46">
        <v>6.3979999999999997</v>
      </c>
      <c r="G56" s="46">
        <v>5.75</v>
      </c>
      <c r="H56" s="46">
        <v>5.1749999999999998</v>
      </c>
      <c r="I56" s="46">
        <v>4.6660000000000004</v>
      </c>
      <c r="J56" s="46">
        <v>4.2140000000000004</v>
      </c>
      <c r="K56" s="46">
        <v>3.8119999999999998</v>
      </c>
      <c r="L56" s="46">
        <v>3.4540000000000002</v>
      </c>
      <c r="M56" s="46">
        <v>3.1339999999999999</v>
      </c>
      <c r="N56" s="46">
        <v>2.8479999999999999</v>
      </c>
      <c r="O56" s="46">
        <v>2.5910000000000002</v>
      </c>
      <c r="P56" s="46">
        <v>2.359</v>
      </c>
      <c r="Q56" s="46">
        <v>2.1509999999999998</v>
      </c>
      <c r="R56" s="46">
        <v>1.9630000000000001</v>
      </c>
      <c r="S56" s="46">
        <v>1.792</v>
      </c>
      <c r="T56" s="46">
        <v>1.637</v>
      </c>
      <c r="U56" s="46">
        <v>1.4970000000000001</v>
      </c>
      <c r="V56" s="46">
        <v>1.369</v>
      </c>
      <c r="W56" s="46">
        <v>1.2509999999999999</v>
      </c>
      <c r="X56" s="46">
        <v>1.1459999999999999</v>
      </c>
      <c r="Y56" s="46">
        <v>1.0489999999999999</v>
      </c>
      <c r="Z56" s="46">
        <v>0.96199999999999997</v>
      </c>
      <c r="AA56" s="46">
        <v>0.88100000000000001</v>
      </c>
      <c r="AB56" s="46">
        <v>0.80800000000000005</v>
      </c>
      <c r="AC56" s="46">
        <v>0.74199999999999999</v>
      </c>
      <c r="AD56" s="46">
        <v>0.68100000000000005</v>
      </c>
      <c r="AE56" s="46">
        <v>0.626</v>
      </c>
    </row>
    <row r="57" spans="1:31" x14ac:dyDescent="0.2">
      <c r="A57" s="44">
        <v>50</v>
      </c>
      <c r="B57" s="46">
        <v>10.821999999999999</v>
      </c>
      <c r="C57" s="46">
        <v>9.6489999999999991</v>
      </c>
      <c r="D57" s="46">
        <v>8.6120000000000001</v>
      </c>
      <c r="E57" s="46">
        <v>7.6980000000000004</v>
      </c>
      <c r="F57" s="46">
        <v>6.8920000000000003</v>
      </c>
      <c r="G57" s="46">
        <v>6.1790000000000003</v>
      </c>
      <c r="H57" s="46">
        <v>5.5490000000000004</v>
      </c>
      <c r="I57" s="46">
        <v>4.9909999999999997</v>
      </c>
      <c r="J57" s="46">
        <v>4.4969999999999999</v>
      </c>
      <c r="K57" s="46">
        <v>4.0590000000000002</v>
      </c>
      <c r="L57" s="46">
        <v>3.669</v>
      </c>
      <c r="M57" s="46">
        <v>3.3220000000000001</v>
      </c>
      <c r="N57" s="46">
        <v>3.012</v>
      </c>
      <c r="O57" s="46">
        <v>2.7349999999999999</v>
      </c>
      <c r="P57" s="46">
        <v>2.4860000000000002</v>
      </c>
      <c r="Q57" s="46">
        <v>2.262</v>
      </c>
      <c r="R57" s="46">
        <v>2.06</v>
      </c>
      <c r="S57" s="46">
        <v>1.8779999999999999</v>
      </c>
      <c r="T57" s="46">
        <v>1.7130000000000001</v>
      </c>
      <c r="U57" s="46">
        <v>1.5629999999999999</v>
      </c>
      <c r="V57" s="46">
        <v>1.427</v>
      </c>
      <c r="W57" s="46">
        <v>1.3029999999999999</v>
      </c>
      <c r="X57" s="46">
        <v>1.1910000000000001</v>
      </c>
      <c r="Y57" s="46">
        <v>1.0900000000000001</v>
      </c>
      <c r="Z57" s="46">
        <v>0.997</v>
      </c>
      <c r="AA57" s="46">
        <v>0.91300000000000003</v>
      </c>
      <c r="AB57" s="46">
        <v>0.83599999999999997</v>
      </c>
      <c r="AC57" s="46">
        <v>0.76700000000000002</v>
      </c>
      <c r="AD57" s="46">
        <v>0.70399999999999996</v>
      </c>
      <c r="AE57" s="46">
        <v>0.64600000000000002</v>
      </c>
    </row>
    <row r="58" spans="1:31" x14ac:dyDescent="0.2">
      <c r="A58" s="44">
        <v>51</v>
      </c>
      <c r="B58" s="46">
        <v>11.786</v>
      </c>
      <c r="C58" s="46">
        <v>10.487</v>
      </c>
      <c r="D58" s="46">
        <v>9.3420000000000005</v>
      </c>
      <c r="E58" s="46">
        <v>8.3330000000000002</v>
      </c>
      <c r="F58" s="46">
        <v>7.4429999999999996</v>
      </c>
      <c r="G58" s="46">
        <v>6.6580000000000004</v>
      </c>
      <c r="H58" s="46">
        <v>5.9649999999999999</v>
      </c>
      <c r="I58" s="46">
        <v>5.3529999999999998</v>
      </c>
      <c r="J58" s="46">
        <v>4.8120000000000003</v>
      </c>
      <c r="K58" s="46">
        <v>4.3330000000000002</v>
      </c>
      <c r="L58" s="46">
        <v>3.9079999999999999</v>
      </c>
      <c r="M58" s="46">
        <v>3.53</v>
      </c>
      <c r="N58" s="46">
        <v>3.194</v>
      </c>
      <c r="O58" s="46">
        <v>2.8940000000000001</v>
      </c>
      <c r="P58" s="46">
        <v>2.625</v>
      </c>
      <c r="Q58" s="46">
        <v>2.3839999999999999</v>
      </c>
      <c r="R58" s="46">
        <v>2.1669999999999998</v>
      </c>
      <c r="S58" s="46">
        <v>1.972</v>
      </c>
      <c r="T58" s="46">
        <v>1.7949999999999999</v>
      </c>
      <c r="U58" s="46">
        <v>1.635</v>
      </c>
      <c r="V58" s="46">
        <v>1.4910000000000001</v>
      </c>
      <c r="W58" s="46">
        <v>1.359</v>
      </c>
      <c r="X58" s="46">
        <v>1.2410000000000001</v>
      </c>
      <c r="Y58" s="46">
        <v>1.133</v>
      </c>
      <c r="Z58" s="46">
        <v>1.036</v>
      </c>
      <c r="AA58" s="46">
        <v>0.94699999999999995</v>
      </c>
      <c r="AB58" s="46">
        <v>0.86699999999999999</v>
      </c>
      <c r="AC58" s="46">
        <v>0.79400000000000004</v>
      </c>
      <c r="AD58" s="46">
        <v>0.72799999999999998</v>
      </c>
      <c r="AE58" s="46">
        <v>0.66800000000000004</v>
      </c>
    </row>
    <row r="59" spans="1:31" x14ac:dyDescent="0.2">
      <c r="A59" s="44">
        <v>52</v>
      </c>
      <c r="B59" s="46">
        <v>12.864000000000001</v>
      </c>
      <c r="C59" s="46">
        <v>11.426</v>
      </c>
      <c r="D59" s="46">
        <v>10.159000000000001</v>
      </c>
      <c r="E59" s="46">
        <v>9.0419999999999998</v>
      </c>
      <c r="F59" s="46">
        <v>8.0589999999999993</v>
      </c>
      <c r="G59" s="46">
        <v>7.1929999999999996</v>
      </c>
      <c r="H59" s="46">
        <v>6.43</v>
      </c>
      <c r="I59" s="46">
        <v>5.7569999999999997</v>
      </c>
      <c r="J59" s="46">
        <v>5.1630000000000003</v>
      </c>
      <c r="K59" s="46">
        <v>4.6379999999999999</v>
      </c>
      <c r="L59" s="46">
        <v>4.1740000000000004</v>
      </c>
      <c r="M59" s="46">
        <v>3.762</v>
      </c>
      <c r="N59" s="46">
        <v>3.3959999999999999</v>
      </c>
      <c r="O59" s="46">
        <v>3.07</v>
      </c>
      <c r="P59" s="46">
        <v>2.7789999999999999</v>
      </c>
      <c r="Q59" s="46">
        <v>2.5179999999999998</v>
      </c>
      <c r="R59" s="46">
        <v>2.2850000000000001</v>
      </c>
      <c r="S59" s="46">
        <v>2.0739999999999998</v>
      </c>
      <c r="T59" s="46">
        <v>1.885</v>
      </c>
      <c r="U59" s="46">
        <v>1.7150000000000001</v>
      </c>
      <c r="V59" s="46">
        <v>1.56</v>
      </c>
      <c r="W59" s="46">
        <v>1.42</v>
      </c>
      <c r="X59" s="46">
        <v>1.2949999999999999</v>
      </c>
      <c r="Y59" s="46">
        <v>1.181</v>
      </c>
      <c r="Z59" s="46">
        <v>1.0780000000000001</v>
      </c>
      <c r="AA59" s="46">
        <v>0.98399999999999999</v>
      </c>
      <c r="AB59" s="46">
        <v>0.9</v>
      </c>
      <c r="AC59" s="46">
        <v>0.82299999999999995</v>
      </c>
      <c r="AD59" s="46">
        <v>0.753</v>
      </c>
      <c r="AE59" s="46">
        <v>0.69099999999999995</v>
      </c>
    </row>
    <row r="60" spans="1:31" x14ac:dyDescent="0.2">
      <c r="A60" s="44">
        <v>53</v>
      </c>
      <c r="B60" s="46">
        <v>14.071999999999999</v>
      </c>
      <c r="C60" s="46">
        <v>12.478</v>
      </c>
      <c r="D60" s="46">
        <v>11.073</v>
      </c>
      <c r="E60" s="46">
        <v>9.8369999999999997</v>
      </c>
      <c r="F60" s="46">
        <v>8.75</v>
      </c>
      <c r="G60" s="46">
        <v>7.7930000000000001</v>
      </c>
      <c r="H60" s="46">
        <v>6.95</v>
      </c>
      <c r="I60" s="46">
        <v>6.2080000000000002</v>
      </c>
      <c r="J60" s="46">
        <v>5.5549999999999997</v>
      </c>
      <c r="K60" s="46">
        <v>4.9790000000000001</v>
      </c>
      <c r="L60" s="46">
        <v>4.4690000000000003</v>
      </c>
      <c r="M60" s="46">
        <v>4.0190000000000001</v>
      </c>
      <c r="N60" s="46">
        <v>3.62</v>
      </c>
      <c r="O60" s="46">
        <v>3.2650000000000001</v>
      </c>
      <c r="P60" s="46">
        <v>2.9489999999999998</v>
      </c>
      <c r="Q60" s="46">
        <v>2.6669999999999998</v>
      </c>
      <c r="R60" s="46">
        <v>2.4140000000000001</v>
      </c>
      <c r="S60" s="46">
        <v>2.1880000000000002</v>
      </c>
      <c r="T60" s="46">
        <v>1.984</v>
      </c>
      <c r="U60" s="46">
        <v>1.8009999999999999</v>
      </c>
      <c r="V60" s="46">
        <v>1.637</v>
      </c>
      <c r="W60" s="46">
        <v>1.4870000000000001</v>
      </c>
      <c r="X60" s="46">
        <v>1.353</v>
      </c>
      <c r="Y60" s="46">
        <v>1.2330000000000001</v>
      </c>
      <c r="Z60" s="46">
        <v>1.123</v>
      </c>
      <c r="AA60" s="46">
        <v>1.0249999999999999</v>
      </c>
      <c r="AB60" s="46">
        <v>0.93500000000000005</v>
      </c>
      <c r="AC60" s="46">
        <v>0.85399999999999998</v>
      </c>
      <c r="AD60" s="46">
        <v>0.78100000000000003</v>
      </c>
      <c r="AE60" s="46">
        <v>0.71499999999999997</v>
      </c>
    </row>
    <row r="61" spans="1:31" x14ac:dyDescent="0.2">
      <c r="A61" s="44">
        <v>54</v>
      </c>
      <c r="B61" s="46">
        <v>15.425000000000001</v>
      </c>
      <c r="C61" s="46">
        <v>13.657</v>
      </c>
      <c r="D61" s="46">
        <v>12.099</v>
      </c>
      <c r="E61" s="46">
        <v>10.728999999999999</v>
      </c>
      <c r="F61" s="46">
        <v>9.5239999999999991</v>
      </c>
      <c r="G61" s="46">
        <v>8.4640000000000004</v>
      </c>
      <c r="H61" s="46">
        <v>7.5330000000000004</v>
      </c>
      <c r="I61" s="46">
        <v>6.7140000000000004</v>
      </c>
      <c r="J61" s="46">
        <v>5.9930000000000003</v>
      </c>
      <c r="K61" s="46">
        <v>5.359</v>
      </c>
      <c r="L61" s="46">
        <v>4.7990000000000004</v>
      </c>
      <c r="M61" s="46">
        <v>4.306</v>
      </c>
      <c r="N61" s="46">
        <v>3.8690000000000002</v>
      </c>
      <c r="O61" s="46">
        <v>3.4809999999999999</v>
      </c>
      <c r="P61" s="46">
        <v>3.137</v>
      </c>
      <c r="Q61" s="46">
        <v>2.831</v>
      </c>
      <c r="R61" s="46">
        <v>2.5579999999999998</v>
      </c>
      <c r="S61" s="46">
        <v>2.3130000000000002</v>
      </c>
      <c r="T61" s="46">
        <v>2.0939999999999999</v>
      </c>
      <c r="U61" s="46">
        <v>1.897</v>
      </c>
      <c r="V61" s="46">
        <v>1.72</v>
      </c>
      <c r="W61" s="46">
        <v>1.56</v>
      </c>
      <c r="X61" s="46">
        <v>1.417</v>
      </c>
      <c r="Y61" s="46">
        <v>1.2889999999999999</v>
      </c>
      <c r="Z61" s="46">
        <v>1.173</v>
      </c>
      <c r="AA61" s="46">
        <v>1.0680000000000001</v>
      </c>
      <c r="AB61" s="46">
        <v>0.97399999999999998</v>
      </c>
      <c r="AC61" s="46">
        <v>0.88900000000000001</v>
      </c>
      <c r="AD61" s="46">
        <v>0.81200000000000006</v>
      </c>
      <c r="AE61" s="46">
        <v>0.74199999999999999</v>
      </c>
    </row>
    <row r="62" spans="1:31" x14ac:dyDescent="0.2">
      <c r="A62" s="44">
        <v>55</v>
      </c>
      <c r="B62" s="46">
        <v>16.943000000000001</v>
      </c>
      <c r="C62" s="46">
        <v>14.98</v>
      </c>
      <c r="D62" s="46">
        <v>13.25</v>
      </c>
      <c r="E62" s="46">
        <v>11.728999999999999</v>
      </c>
      <c r="F62" s="46">
        <v>10.391999999999999</v>
      </c>
      <c r="G62" s="46">
        <v>9.218</v>
      </c>
      <c r="H62" s="46">
        <v>8.1859999999999999</v>
      </c>
      <c r="I62" s="46">
        <v>7.28</v>
      </c>
      <c r="J62" s="46">
        <v>6.484</v>
      </c>
      <c r="K62" s="46">
        <v>5.7839999999999998</v>
      </c>
      <c r="L62" s="46">
        <v>5.1680000000000001</v>
      </c>
      <c r="M62" s="46">
        <v>4.6260000000000003</v>
      </c>
      <c r="N62" s="46">
        <v>4.1470000000000002</v>
      </c>
      <c r="O62" s="46">
        <v>3.7229999999999999</v>
      </c>
      <c r="P62" s="46">
        <v>3.347</v>
      </c>
      <c r="Q62" s="46">
        <v>3.0139999999999998</v>
      </c>
      <c r="R62" s="46">
        <v>2.7170000000000001</v>
      </c>
      <c r="S62" s="46">
        <v>2.4510000000000001</v>
      </c>
      <c r="T62" s="46">
        <v>2.214</v>
      </c>
      <c r="U62" s="46">
        <v>2.0019999999999998</v>
      </c>
      <c r="V62" s="46">
        <v>1.8120000000000001</v>
      </c>
      <c r="W62" s="46">
        <v>1.64</v>
      </c>
      <c r="X62" s="46">
        <v>1.488</v>
      </c>
      <c r="Y62" s="46">
        <v>1.351</v>
      </c>
      <c r="Z62" s="46">
        <v>1.2270000000000001</v>
      </c>
      <c r="AA62" s="46">
        <v>1.1160000000000001</v>
      </c>
      <c r="AB62" s="46">
        <v>1.016</v>
      </c>
      <c r="AC62" s="46">
        <v>0.92600000000000005</v>
      </c>
      <c r="AD62" s="46">
        <v>0.84399999999999997</v>
      </c>
      <c r="AE62" s="46">
        <v>0.77100000000000002</v>
      </c>
    </row>
    <row r="63" spans="1:31" x14ac:dyDescent="0.2">
      <c r="A63" s="44">
        <v>56</v>
      </c>
      <c r="B63" s="46">
        <v>18.646000000000001</v>
      </c>
      <c r="C63" s="46">
        <v>16.465</v>
      </c>
      <c r="D63" s="46">
        <v>14.542999999999999</v>
      </c>
      <c r="E63" s="46">
        <v>12.853</v>
      </c>
      <c r="F63" s="46">
        <v>11.368</v>
      </c>
      <c r="G63" s="46">
        <v>10.064</v>
      </c>
      <c r="H63" s="46">
        <v>8.92</v>
      </c>
      <c r="I63" s="46">
        <v>7.9160000000000004</v>
      </c>
      <c r="J63" s="46">
        <v>7.0339999999999998</v>
      </c>
      <c r="K63" s="46">
        <v>6.2610000000000001</v>
      </c>
      <c r="L63" s="46">
        <v>5.5819999999999999</v>
      </c>
      <c r="M63" s="46">
        <v>4.984</v>
      </c>
      <c r="N63" s="46">
        <v>4.4569999999999999</v>
      </c>
      <c r="O63" s="46">
        <v>3.992</v>
      </c>
      <c r="P63" s="46">
        <v>3.581</v>
      </c>
      <c r="Q63" s="46">
        <v>3.2170000000000001</v>
      </c>
      <c r="R63" s="46">
        <v>2.8929999999999998</v>
      </c>
      <c r="S63" s="46">
        <v>2.605</v>
      </c>
      <c r="T63" s="46">
        <v>2.3479999999999999</v>
      </c>
      <c r="U63" s="46">
        <v>2.1190000000000002</v>
      </c>
      <c r="V63" s="46">
        <v>1.913</v>
      </c>
      <c r="W63" s="46">
        <v>1.7290000000000001</v>
      </c>
      <c r="X63" s="46">
        <v>1.5649999999999999</v>
      </c>
      <c r="Y63" s="46">
        <v>1.4179999999999999</v>
      </c>
      <c r="Z63" s="46">
        <v>1.286</v>
      </c>
      <c r="AA63" s="46">
        <v>1.1679999999999999</v>
      </c>
      <c r="AB63" s="46">
        <v>1.0620000000000001</v>
      </c>
      <c r="AC63" s="46">
        <v>0.96599999999999997</v>
      </c>
      <c r="AD63" s="46">
        <v>0.88</v>
      </c>
      <c r="AE63" s="46">
        <v>0.80300000000000005</v>
      </c>
    </row>
    <row r="64" spans="1:31" x14ac:dyDescent="0.2">
      <c r="A64" s="44">
        <v>57</v>
      </c>
      <c r="B64" s="46">
        <v>20.556999999999999</v>
      </c>
      <c r="C64" s="46">
        <v>18.132999999999999</v>
      </c>
      <c r="D64" s="46">
        <v>15.996</v>
      </c>
      <c r="E64" s="46">
        <v>14.116</v>
      </c>
      <c r="F64" s="46">
        <v>12.465</v>
      </c>
      <c r="G64" s="46">
        <v>11.016</v>
      </c>
      <c r="H64" s="46">
        <v>9.7449999999999992</v>
      </c>
      <c r="I64" s="46">
        <v>8.6300000000000008</v>
      </c>
      <c r="J64" s="46">
        <v>7.6529999999999996</v>
      </c>
      <c r="K64" s="46">
        <v>6.7969999999999997</v>
      </c>
      <c r="L64" s="46">
        <v>6.0449999999999999</v>
      </c>
      <c r="M64" s="46">
        <v>5.3860000000000001</v>
      </c>
      <c r="N64" s="46">
        <v>4.8049999999999997</v>
      </c>
      <c r="O64" s="46">
        <v>4.2939999999999996</v>
      </c>
      <c r="P64" s="46">
        <v>3.8420000000000001</v>
      </c>
      <c r="Q64" s="46">
        <v>3.444</v>
      </c>
      <c r="R64" s="46">
        <v>3.09</v>
      </c>
      <c r="S64" s="46">
        <v>2.7749999999999999</v>
      </c>
      <c r="T64" s="46">
        <v>2.496</v>
      </c>
      <c r="U64" s="46">
        <v>2.2469999999999999</v>
      </c>
      <c r="V64" s="46">
        <v>2.0249999999999999</v>
      </c>
      <c r="W64" s="46">
        <v>1.8260000000000001</v>
      </c>
      <c r="X64" s="46">
        <v>1.65</v>
      </c>
      <c r="Y64" s="46">
        <v>1.492</v>
      </c>
      <c r="Z64" s="46">
        <v>1.351</v>
      </c>
      <c r="AA64" s="46">
        <v>1.2250000000000001</v>
      </c>
      <c r="AB64" s="46">
        <v>1.1120000000000001</v>
      </c>
      <c r="AC64" s="46">
        <v>1.01</v>
      </c>
      <c r="AD64" s="46">
        <v>0.91900000000000004</v>
      </c>
      <c r="AE64" s="46">
        <v>0.83699999999999997</v>
      </c>
    </row>
    <row r="65" spans="1:31" x14ac:dyDescent="0.2">
      <c r="A65" s="44">
        <v>58</v>
      </c>
      <c r="B65" s="46">
        <v>22.702999999999999</v>
      </c>
      <c r="C65" s="46">
        <v>20.007000000000001</v>
      </c>
      <c r="D65" s="46">
        <v>17.629000000000001</v>
      </c>
      <c r="E65" s="46">
        <v>15.537000000000001</v>
      </c>
      <c r="F65" s="46">
        <v>13.7</v>
      </c>
      <c r="G65" s="46">
        <v>12.087</v>
      </c>
      <c r="H65" s="46">
        <v>10.673</v>
      </c>
      <c r="I65" s="46">
        <v>9.4339999999999993</v>
      </c>
      <c r="J65" s="46">
        <v>8.3490000000000002</v>
      </c>
      <c r="K65" s="46">
        <v>7.399</v>
      </c>
      <c r="L65" s="46">
        <v>6.5670000000000002</v>
      </c>
      <c r="M65" s="46">
        <v>5.8360000000000003</v>
      </c>
      <c r="N65" s="46">
        <v>5.1950000000000003</v>
      </c>
      <c r="O65" s="46">
        <v>4.6310000000000002</v>
      </c>
      <c r="P65" s="46">
        <v>4.1349999999999998</v>
      </c>
      <c r="Q65" s="46">
        <v>3.6970000000000001</v>
      </c>
      <c r="R65" s="46">
        <v>3.3090000000000002</v>
      </c>
      <c r="S65" s="46">
        <v>2.9649999999999999</v>
      </c>
      <c r="T65" s="46">
        <v>2.661</v>
      </c>
      <c r="U65" s="46">
        <v>2.39</v>
      </c>
      <c r="V65" s="46">
        <v>2.15</v>
      </c>
      <c r="W65" s="46">
        <v>1.9339999999999999</v>
      </c>
      <c r="X65" s="46">
        <v>1.744</v>
      </c>
      <c r="Y65" s="46">
        <v>1.5740000000000001</v>
      </c>
      <c r="Z65" s="46">
        <v>1.423</v>
      </c>
      <c r="AA65" s="46">
        <v>1.2869999999999999</v>
      </c>
      <c r="AB65" s="46">
        <v>1.1659999999999999</v>
      </c>
      <c r="AC65" s="46">
        <v>1.0580000000000001</v>
      </c>
      <c r="AD65" s="46">
        <v>0.96099999999999997</v>
      </c>
      <c r="AE65" s="46">
        <v>0.875</v>
      </c>
    </row>
    <row r="66" spans="1:31" x14ac:dyDescent="0.2">
      <c r="A66" s="44">
        <v>59</v>
      </c>
      <c r="B66" s="46">
        <v>25.114000000000001</v>
      </c>
      <c r="C66" s="46">
        <v>22.114000000000001</v>
      </c>
      <c r="D66" s="46">
        <v>19.466000000000001</v>
      </c>
      <c r="E66" s="46">
        <v>17.137</v>
      </c>
      <c r="F66" s="46">
        <v>15.09</v>
      </c>
      <c r="G66" s="46">
        <v>13.292999999999999</v>
      </c>
      <c r="H66" s="46">
        <v>11.718999999999999</v>
      </c>
      <c r="I66" s="46">
        <v>10.34</v>
      </c>
      <c r="J66" s="46">
        <v>9.1329999999999991</v>
      </c>
      <c r="K66" s="46">
        <v>8.077</v>
      </c>
      <c r="L66" s="46">
        <v>7.1529999999999996</v>
      </c>
      <c r="M66" s="46">
        <v>6.343</v>
      </c>
      <c r="N66" s="46">
        <v>5.6340000000000003</v>
      </c>
      <c r="O66" s="46">
        <v>5.01</v>
      </c>
      <c r="P66" s="46">
        <v>4.4619999999999997</v>
      </c>
      <c r="Q66" s="46">
        <v>3.98</v>
      </c>
      <c r="R66" s="46">
        <v>3.5550000000000002</v>
      </c>
      <c r="S66" s="46">
        <v>3.1779999999999999</v>
      </c>
      <c r="T66" s="46">
        <v>2.8450000000000002</v>
      </c>
      <c r="U66" s="46">
        <v>2.5489999999999999</v>
      </c>
      <c r="V66" s="46">
        <v>2.2869999999999999</v>
      </c>
      <c r="W66" s="46">
        <v>2.0529999999999999</v>
      </c>
      <c r="X66" s="46">
        <v>1.8480000000000001</v>
      </c>
      <c r="Y66" s="46">
        <v>1.665</v>
      </c>
      <c r="Z66" s="46">
        <v>1.502</v>
      </c>
      <c r="AA66" s="46">
        <v>1.3560000000000001</v>
      </c>
      <c r="AB66" s="46">
        <v>1.226</v>
      </c>
      <c r="AC66" s="46">
        <v>1.111</v>
      </c>
      <c r="AD66" s="46">
        <v>1.008</v>
      </c>
      <c r="AE66" s="46">
        <v>0.91500000000000004</v>
      </c>
    </row>
    <row r="67" spans="1:31" x14ac:dyDescent="0.2">
      <c r="A67" s="44">
        <v>60</v>
      </c>
      <c r="B67" s="46">
        <v>27.824999999999999</v>
      </c>
      <c r="C67" s="46">
        <v>24.484000000000002</v>
      </c>
      <c r="D67" s="46">
        <v>21.535</v>
      </c>
      <c r="E67" s="46">
        <v>18.937999999999999</v>
      </c>
      <c r="F67" s="46">
        <v>16.655999999999999</v>
      </c>
      <c r="G67" s="46">
        <v>14.653</v>
      </c>
      <c r="H67" s="46">
        <v>12.898</v>
      </c>
      <c r="I67" s="46">
        <v>11.361000000000001</v>
      </c>
      <c r="J67" s="46">
        <v>10.016</v>
      </c>
      <c r="K67" s="46">
        <v>8.8420000000000005</v>
      </c>
      <c r="L67" s="46">
        <v>7.8140000000000001</v>
      </c>
      <c r="M67" s="46">
        <v>6.915</v>
      </c>
      <c r="N67" s="46">
        <v>6.1269999999999998</v>
      </c>
      <c r="O67" s="46">
        <v>5.4370000000000003</v>
      </c>
      <c r="P67" s="46">
        <v>4.8310000000000004</v>
      </c>
      <c r="Q67" s="46">
        <v>4.2990000000000004</v>
      </c>
      <c r="R67" s="46">
        <v>3.8290000000000002</v>
      </c>
      <c r="S67" s="46">
        <v>3.415</v>
      </c>
      <c r="T67" s="46">
        <v>3.05</v>
      </c>
      <c r="U67" s="46">
        <v>2.7269999999999999</v>
      </c>
      <c r="V67" s="46">
        <v>2.4409999999999998</v>
      </c>
      <c r="W67" s="46">
        <v>2.1859999999999999</v>
      </c>
      <c r="X67" s="46">
        <v>1.9630000000000001</v>
      </c>
      <c r="Y67" s="46">
        <v>1.7649999999999999</v>
      </c>
      <c r="Z67" s="46">
        <v>1.589</v>
      </c>
      <c r="AA67" s="46">
        <v>1.4319999999999999</v>
      </c>
      <c r="AB67" s="46">
        <v>1.2929999999999999</v>
      </c>
      <c r="AC67" s="46">
        <v>1.169</v>
      </c>
      <c r="AD67" s="46">
        <v>1.0580000000000001</v>
      </c>
      <c r="AE67" s="46">
        <v>0.96</v>
      </c>
    </row>
    <row r="68" spans="1:31" x14ac:dyDescent="0.2">
      <c r="A68" s="44">
        <v>61</v>
      </c>
      <c r="B68" s="46">
        <v>30.873000000000001</v>
      </c>
      <c r="C68" s="46">
        <v>27.152000000000001</v>
      </c>
      <c r="D68" s="46">
        <v>23.864000000000001</v>
      </c>
      <c r="E68" s="46">
        <v>20.969000000000001</v>
      </c>
      <c r="F68" s="46">
        <v>18.422000000000001</v>
      </c>
      <c r="G68" s="46">
        <v>16.187000000000001</v>
      </c>
      <c r="H68" s="46">
        <v>14.228</v>
      </c>
      <c r="I68" s="46">
        <v>12.513</v>
      </c>
      <c r="J68" s="46">
        <v>11.013999999999999</v>
      </c>
      <c r="K68" s="46">
        <v>9.7040000000000006</v>
      </c>
      <c r="L68" s="46">
        <v>8.5589999999999993</v>
      </c>
      <c r="M68" s="46">
        <v>7.5590000000000002</v>
      </c>
      <c r="N68" s="46">
        <v>6.6840000000000002</v>
      </c>
      <c r="O68" s="46">
        <v>5.9169999999999998</v>
      </c>
      <c r="P68" s="46">
        <v>5.2450000000000001</v>
      </c>
      <c r="Q68" s="46">
        <v>4.6559999999999997</v>
      </c>
      <c r="R68" s="46">
        <v>4.1379999999999999</v>
      </c>
      <c r="S68" s="46">
        <v>3.6819999999999999</v>
      </c>
      <c r="T68" s="46">
        <v>3.28</v>
      </c>
      <c r="U68" s="46">
        <v>2.9249999999999998</v>
      </c>
      <c r="V68" s="46">
        <v>2.6120000000000001</v>
      </c>
      <c r="W68" s="46">
        <v>2.3340000000000001</v>
      </c>
      <c r="X68" s="46">
        <v>2.0910000000000002</v>
      </c>
      <c r="Y68" s="46">
        <v>1.875</v>
      </c>
      <c r="Z68" s="46">
        <v>1.6850000000000001</v>
      </c>
      <c r="AA68" s="46">
        <v>1.516</v>
      </c>
      <c r="AB68" s="46">
        <v>1.365</v>
      </c>
      <c r="AC68" s="46">
        <v>1.232</v>
      </c>
      <c r="AD68" s="46">
        <v>1.1140000000000001</v>
      </c>
      <c r="AE68" s="46">
        <v>1.0089999999999999</v>
      </c>
    </row>
    <row r="69" spans="1:31" x14ac:dyDescent="0.2">
      <c r="A69" s="44">
        <v>62</v>
      </c>
      <c r="B69" s="46">
        <v>34.302</v>
      </c>
      <c r="C69" s="46">
        <v>30.155999999999999</v>
      </c>
      <c r="D69" s="46">
        <v>26.489000000000001</v>
      </c>
      <c r="E69" s="46">
        <v>23.257999999999999</v>
      </c>
      <c r="F69" s="46">
        <v>20.414000000000001</v>
      </c>
      <c r="G69" s="46">
        <v>17.917999999999999</v>
      </c>
      <c r="H69" s="46">
        <v>15.73</v>
      </c>
      <c r="I69" s="46">
        <v>13.815</v>
      </c>
      <c r="J69" s="46">
        <v>12.14</v>
      </c>
      <c r="K69" s="46">
        <v>10.678000000000001</v>
      </c>
      <c r="L69" s="46">
        <v>9.4009999999999998</v>
      </c>
      <c r="M69" s="46">
        <v>8.2859999999999996</v>
      </c>
      <c r="N69" s="46">
        <v>7.3109999999999999</v>
      </c>
      <c r="O69" s="46">
        <v>6.4589999999999996</v>
      </c>
      <c r="P69" s="46">
        <v>5.7119999999999997</v>
      </c>
      <c r="Q69" s="46">
        <v>5.0590000000000002</v>
      </c>
      <c r="R69" s="46">
        <v>4.4859999999999998</v>
      </c>
      <c r="S69" s="46">
        <v>3.9809999999999999</v>
      </c>
      <c r="T69" s="46">
        <v>3.5369999999999999</v>
      </c>
      <c r="U69" s="46">
        <v>3.1469999999999998</v>
      </c>
      <c r="V69" s="46">
        <v>2.8039999999999998</v>
      </c>
      <c r="W69" s="46">
        <v>2.4990000000000001</v>
      </c>
      <c r="X69" s="46">
        <v>2.2330000000000001</v>
      </c>
      <c r="Y69" s="46">
        <v>1.9990000000000001</v>
      </c>
      <c r="Z69" s="46">
        <v>1.7909999999999999</v>
      </c>
      <c r="AA69" s="46">
        <v>1.6080000000000001</v>
      </c>
      <c r="AB69" s="46">
        <v>1.446</v>
      </c>
      <c r="AC69" s="46">
        <v>1.302</v>
      </c>
      <c r="AD69" s="46">
        <v>1.175</v>
      </c>
      <c r="AE69" s="46">
        <v>1.0620000000000001</v>
      </c>
    </row>
    <row r="70" spans="1:31" x14ac:dyDescent="0.2">
      <c r="A70" s="44">
        <v>63</v>
      </c>
      <c r="B70" s="46">
        <v>38.161000000000001</v>
      </c>
      <c r="C70" s="46">
        <v>33.54</v>
      </c>
      <c r="D70" s="46">
        <v>29.448</v>
      </c>
      <c r="E70" s="46">
        <v>25.84</v>
      </c>
      <c r="F70" s="46">
        <v>22.663</v>
      </c>
      <c r="G70" s="46">
        <v>19.873000000000001</v>
      </c>
      <c r="H70" s="46">
        <v>17.427</v>
      </c>
      <c r="I70" s="46">
        <v>15.286</v>
      </c>
      <c r="J70" s="46">
        <v>13.414</v>
      </c>
      <c r="K70" s="46">
        <v>11.78</v>
      </c>
      <c r="L70" s="46">
        <v>10.353999999999999</v>
      </c>
      <c r="M70" s="46">
        <v>9.1080000000000005</v>
      </c>
      <c r="N70" s="46">
        <v>8.0210000000000008</v>
      </c>
      <c r="O70" s="46">
        <v>7.0709999999999997</v>
      </c>
      <c r="P70" s="46">
        <v>6.24</v>
      </c>
      <c r="Q70" s="46">
        <v>5.5140000000000002</v>
      </c>
      <c r="R70" s="46">
        <v>4.8769999999999998</v>
      </c>
      <c r="S70" s="46">
        <v>4.3179999999999996</v>
      </c>
      <c r="T70" s="46">
        <v>3.827</v>
      </c>
      <c r="U70" s="46">
        <v>3.3969999999999998</v>
      </c>
      <c r="V70" s="46">
        <v>3.0179999999999998</v>
      </c>
      <c r="W70" s="46">
        <v>2.6829999999999998</v>
      </c>
      <c r="X70" s="46">
        <v>2.3919999999999999</v>
      </c>
      <c r="Y70" s="46">
        <v>2.1360000000000001</v>
      </c>
      <c r="Z70" s="46">
        <v>1.91</v>
      </c>
      <c r="AA70" s="46">
        <v>1.7110000000000001</v>
      </c>
      <c r="AB70" s="46">
        <v>1.5349999999999999</v>
      </c>
      <c r="AC70" s="46">
        <v>1.38</v>
      </c>
      <c r="AD70" s="46">
        <v>1.2430000000000001</v>
      </c>
      <c r="AE70" s="46">
        <v>1.121</v>
      </c>
    </row>
    <row r="71" spans="1:31" x14ac:dyDescent="0.2">
      <c r="A71" s="44">
        <v>64</v>
      </c>
      <c r="B71" s="46">
        <v>42.509</v>
      </c>
      <c r="C71" s="46">
        <v>37.354999999999997</v>
      </c>
      <c r="D71" s="46">
        <v>32.786000000000001</v>
      </c>
      <c r="E71" s="46">
        <v>28.754999999999999</v>
      </c>
      <c r="F71" s="46">
        <v>25.204000000000001</v>
      </c>
      <c r="G71" s="46">
        <v>22.082999999999998</v>
      </c>
      <c r="H71" s="46">
        <v>19.346</v>
      </c>
      <c r="I71" s="46">
        <v>16.95</v>
      </c>
      <c r="J71" s="46">
        <v>14.855</v>
      </c>
      <c r="K71" s="46">
        <v>13.026999999999999</v>
      </c>
      <c r="L71" s="46">
        <v>11.432</v>
      </c>
      <c r="M71" s="46">
        <v>10.039</v>
      </c>
      <c r="N71" s="46">
        <v>8.8249999999999993</v>
      </c>
      <c r="O71" s="46">
        <v>7.7640000000000002</v>
      </c>
      <c r="P71" s="46">
        <v>6.8369999999999997</v>
      </c>
      <c r="Q71" s="46">
        <v>6.0279999999999996</v>
      </c>
      <c r="R71" s="46">
        <v>5.319</v>
      </c>
      <c r="S71" s="46">
        <v>4.6980000000000004</v>
      </c>
      <c r="T71" s="46">
        <v>4.1539999999999999</v>
      </c>
      <c r="U71" s="46">
        <v>3.677</v>
      </c>
      <c r="V71" s="46">
        <v>3.2589999999999999</v>
      </c>
      <c r="W71" s="46">
        <v>2.89</v>
      </c>
      <c r="X71" s="46">
        <v>2.57</v>
      </c>
      <c r="Y71" s="46">
        <v>2.2890000000000001</v>
      </c>
      <c r="Z71" s="46">
        <v>2.0430000000000001</v>
      </c>
      <c r="AA71" s="46">
        <v>1.825</v>
      </c>
      <c r="AB71" s="46">
        <v>1.6339999999999999</v>
      </c>
      <c r="AC71" s="46">
        <v>1.466</v>
      </c>
      <c r="AD71" s="46">
        <v>1.3169999999999999</v>
      </c>
      <c r="AE71" s="46">
        <v>1.1870000000000001</v>
      </c>
    </row>
    <row r="72" spans="1:31" x14ac:dyDescent="0.2">
      <c r="A72" s="44">
        <v>65</v>
      </c>
      <c r="B72" s="46">
        <v>47.411999999999999</v>
      </c>
      <c r="C72" s="46">
        <v>41.658999999999999</v>
      </c>
      <c r="D72" s="46">
        <v>36.557000000000002</v>
      </c>
      <c r="E72" s="46">
        <v>32.049999999999997</v>
      </c>
      <c r="F72" s="46">
        <v>28.077000000000002</v>
      </c>
      <c r="G72" s="46">
        <v>24.584</v>
      </c>
      <c r="H72" s="46">
        <v>21.518999999999998</v>
      </c>
      <c r="I72" s="46">
        <v>18.835000000000001</v>
      </c>
      <c r="J72" s="46">
        <v>16.488</v>
      </c>
      <c r="K72" s="46">
        <v>14.441000000000001</v>
      </c>
      <c r="L72" s="46">
        <v>12.654</v>
      </c>
      <c r="M72" s="46">
        <v>11.095000000000001</v>
      </c>
      <c r="N72" s="46">
        <v>9.7360000000000007</v>
      </c>
      <c r="O72" s="46">
        <v>8.5489999999999995</v>
      </c>
      <c r="P72" s="46">
        <v>7.5129999999999999</v>
      </c>
      <c r="Q72" s="46">
        <v>6.61</v>
      </c>
      <c r="R72" s="46">
        <v>5.82</v>
      </c>
      <c r="S72" s="46">
        <v>5.1280000000000001</v>
      </c>
      <c r="T72" s="46">
        <v>4.5229999999999997</v>
      </c>
      <c r="U72" s="46">
        <v>3.9940000000000002</v>
      </c>
      <c r="V72" s="46">
        <v>3.5310000000000001</v>
      </c>
      <c r="W72" s="46">
        <v>3.1230000000000002</v>
      </c>
      <c r="X72" s="46">
        <v>2.77</v>
      </c>
      <c r="Y72" s="46">
        <v>2.4609999999999999</v>
      </c>
      <c r="Z72" s="46">
        <v>2.1909999999999998</v>
      </c>
      <c r="AA72" s="46">
        <v>1.9530000000000001</v>
      </c>
      <c r="AB72" s="46">
        <v>1.744</v>
      </c>
      <c r="AC72" s="46">
        <v>1.5609999999999999</v>
      </c>
      <c r="AD72" s="46">
        <v>1.4</v>
      </c>
      <c r="AE72" s="46">
        <v>1.2589999999999999</v>
      </c>
    </row>
    <row r="73" spans="1:31" x14ac:dyDescent="0.2">
      <c r="A73" s="44">
        <v>66</v>
      </c>
      <c r="B73" s="46">
        <v>52.948</v>
      </c>
      <c r="C73" s="46">
        <v>46.524999999999999</v>
      </c>
      <c r="D73" s="46">
        <v>40.82</v>
      </c>
      <c r="E73" s="46">
        <v>35.779000000000003</v>
      </c>
      <c r="F73" s="46">
        <v>31.331</v>
      </c>
      <c r="G73" s="46">
        <v>27.417000000000002</v>
      </c>
      <c r="H73" s="46">
        <v>23.981999999999999</v>
      </c>
      <c r="I73" s="46">
        <v>20.972999999999999</v>
      </c>
      <c r="J73" s="46">
        <v>18.341000000000001</v>
      </c>
      <c r="K73" s="46">
        <v>16.045999999999999</v>
      </c>
      <c r="L73" s="46">
        <v>14.042</v>
      </c>
      <c r="M73" s="46">
        <v>12.294</v>
      </c>
      <c r="N73" s="46">
        <v>10.771000000000001</v>
      </c>
      <c r="O73" s="46">
        <v>9.4410000000000007</v>
      </c>
      <c r="P73" s="46">
        <v>8.2810000000000006</v>
      </c>
      <c r="Q73" s="46">
        <v>7.2709999999999999</v>
      </c>
      <c r="R73" s="46">
        <v>6.3879999999999999</v>
      </c>
      <c r="S73" s="46">
        <v>5.6150000000000002</v>
      </c>
      <c r="T73" s="46">
        <v>4.9409999999999998</v>
      </c>
      <c r="U73" s="46">
        <v>4.3520000000000003</v>
      </c>
      <c r="V73" s="46">
        <v>3.8380000000000001</v>
      </c>
      <c r="W73" s="46">
        <v>3.3860000000000001</v>
      </c>
      <c r="X73" s="46">
        <v>2.9950000000000001</v>
      </c>
      <c r="Y73" s="46">
        <v>2.6549999999999998</v>
      </c>
      <c r="Z73" s="46">
        <v>2.3570000000000002</v>
      </c>
      <c r="AA73" s="46">
        <v>2.0960000000000001</v>
      </c>
      <c r="AB73" s="46">
        <v>1.8680000000000001</v>
      </c>
      <c r="AC73" s="46">
        <v>1.6679999999999999</v>
      </c>
      <c r="AD73" s="46">
        <v>1.4930000000000001</v>
      </c>
      <c r="AE73" s="46">
        <v>1.339</v>
      </c>
    </row>
    <row r="74" spans="1:31" x14ac:dyDescent="0.2">
      <c r="A74" s="44">
        <v>67</v>
      </c>
      <c r="B74" s="46">
        <v>59.21</v>
      </c>
      <c r="C74" s="46">
        <v>52.030999999999999</v>
      </c>
      <c r="D74" s="46">
        <v>45.649000000000001</v>
      </c>
      <c r="E74" s="46">
        <v>40.003999999999998</v>
      </c>
      <c r="F74" s="46">
        <v>35.020000000000003</v>
      </c>
      <c r="G74" s="46">
        <v>30.632000000000001</v>
      </c>
      <c r="H74" s="46">
        <v>26.779</v>
      </c>
      <c r="I74" s="46">
        <v>23.402000000000001</v>
      </c>
      <c r="J74" s="46">
        <v>20.446999999999999</v>
      </c>
      <c r="K74" s="46">
        <v>17.870999999999999</v>
      </c>
      <c r="L74" s="46">
        <v>15.621</v>
      </c>
      <c r="M74" s="46">
        <v>13.659000000000001</v>
      </c>
      <c r="N74" s="46">
        <v>11.948</v>
      </c>
      <c r="O74" s="46">
        <v>10.456</v>
      </c>
      <c r="P74" s="46">
        <v>9.1560000000000006</v>
      </c>
      <c r="Q74" s="46">
        <v>8.0229999999999997</v>
      </c>
      <c r="R74" s="46">
        <v>7.0339999999999998</v>
      </c>
      <c r="S74" s="46">
        <v>6.1689999999999996</v>
      </c>
      <c r="T74" s="46">
        <v>5.415</v>
      </c>
      <c r="U74" s="46">
        <v>4.758</v>
      </c>
      <c r="V74" s="46">
        <v>4.1849999999999996</v>
      </c>
      <c r="W74" s="46">
        <v>3.6819999999999999</v>
      </c>
      <c r="X74" s="46">
        <v>3.25</v>
      </c>
      <c r="Y74" s="46">
        <v>2.8730000000000002</v>
      </c>
      <c r="Z74" s="46">
        <v>2.544</v>
      </c>
      <c r="AA74" s="46">
        <v>2.2559999999999998</v>
      </c>
      <c r="AB74" s="46">
        <v>2.0059999999999998</v>
      </c>
      <c r="AC74" s="46">
        <v>1.7869999999999999</v>
      </c>
      <c r="AD74" s="46">
        <v>1.595</v>
      </c>
      <c r="AE74" s="46">
        <v>1.4279999999999999</v>
      </c>
    </row>
    <row r="75" spans="1:31" x14ac:dyDescent="0.2">
      <c r="A75" s="44">
        <v>68</v>
      </c>
      <c r="B75" s="46">
        <v>66.304000000000002</v>
      </c>
      <c r="C75" s="46">
        <v>58.273000000000003</v>
      </c>
      <c r="D75" s="46">
        <v>51.125999999999998</v>
      </c>
      <c r="E75" s="46">
        <v>44.798999999999999</v>
      </c>
      <c r="F75" s="46">
        <v>39.209000000000003</v>
      </c>
      <c r="G75" s="46">
        <v>34.284999999999997</v>
      </c>
      <c r="H75" s="46">
        <v>29.957999999999998</v>
      </c>
      <c r="I75" s="46">
        <v>26.164999999999999</v>
      </c>
      <c r="J75" s="46">
        <v>22.844000000000001</v>
      </c>
      <c r="K75" s="46">
        <v>19.948</v>
      </c>
      <c r="L75" s="46">
        <v>17.419</v>
      </c>
      <c r="M75" s="46">
        <v>15.214</v>
      </c>
      <c r="N75" s="46">
        <v>13.291</v>
      </c>
      <c r="O75" s="46">
        <v>11.614000000000001</v>
      </c>
      <c r="P75" s="46">
        <v>10.151999999999999</v>
      </c>
      <c r="Q75" s="46">
        <v>8.8800000000000008</v>
      </c>
      <c r="R75" s="46">
        <v>7.77</v>
      </c>
      <c r="S75" s="46">
        <v>6.8</v>
      </c>
      <c r="T75" s="46">
        <v>5.9550000000000001</v>
      </c>
      <c r="U75" s="46">
        <v>5.22</v>
      </c>
      <c r="V75" s="46">
        <v>4.58</v>
      </c>
      <c r="W75" s="46">
        <v>4.0190000000000001</v>
      </c>
      <c r="X75" s="46">
        <v>3.5379999999999998</v>
      </c>
      <c r="Y75" s="46">
        <v>3.1190000000000002</v>
      </c>
      <c r="Z75" s="46">
        <v>2.7549999999999999</v>
      </c>
      <c r="AA75" s="46">
        <v>2.4369999999999998</v>
      </c>
      <c r="AB75" s="46">
        <v>2.161</v>
      </c>
      <c r="AC75" s="46">
        <v>1.921</v>
      </c>
      <c r="AD75" s="46">
        <v>1.7110000000000001</v>
      </c>
      <c r="AE75" s="46">
        <v>1.528</v>
      </c>
    </row>
    <row r="76" spans="1:31" x14ac:dyDescent="0.2">
      <c r="A76" s="44">
        <v>69</v>
      </c>
      <c r="B76" s="46">
        <v>74.356999999999999</v>
      </c>
      <c r="C76" s="46">
        <v>65.361999999999995</v>
      </c>
      <c r="D76" s="46">
        <v>57.35</v>
      </c>
      <c r="E76" s="46">
        <v>50.250999999999998</v>
      </c>
      <c r="F76" s="46">
        <v>43.975000000000001</v>
      </c>
      <c r="G76" s="46">
        <v>38.442999999999998</v>
      </c>
      <c r="H76" s="46">
        <v>33.578000000000003</v>
      </c>
      <c r="I76" s="46">
        <v>29.312999999999999</v>
      </c>
      <c r="J76" s="46">
        <v>25.577000000000002</v>
      </c>
      <c r="K76" s="46">
        <v>22.318000000000001</v>
      </c>
      <c r="L76" s="46">
        <v>19.472000000000001</v>
      </c>
      <c r="M76" s="46">
        <v>16.989000000000001</v>
      </c>
      <c r="N76" s="46">
        <v>14.824999999999999</v>
      </c>
      <c r="O76" s="46">
        <v>12.936999999999999</v>
      </c>
      <c r="P76" s="46">
        <v>11.292</v>
      </c>
      <c r="Q76" s="46">
        <v>9.86</v>
      </c>
      <c r="R76" s="46">
        <v>8.6110000000000007</v>
      </c>
      <c r="S76" s="46">
        <v>7.52</v>
      </c>
      <c r="T76" s="46">
        <v>6.5720000000000001</v>
      </c>
      <c r="U76" s="46">
        <v>5.7469999999999999</v>
      </c>
      <c r="V76" s="46">
        <v>5.03</v>
      </c>
      <c r="W76" s="46">
        <v>4.4029999999999996</v>
      </c>
      <c r="X76" s="46">
        <v>3.8650000000000002</v>
      </c>
      <c r="Y76" s="46">
        <v>3.399</v>
      </c>
      <c r="Z76" s="46">
        <v>2.9940000000000002</v>
      </c>
      <c r="AA76" s="46">
        <v>2.6419999999999999</v>
      </c>
      <c r="AB76" s="46">
        <v>2.3370000000000002</v>
      </c>
      <c r="AC76" s="46">
        <v>2.0710000000000002</v>
      </c>
      <c r="AD76" s="46">
        <v>1.841</v>
      </c>
      <c r="AE76" s="46">
        <v>1.64</v>
      </c>
    </row>
    <row r="77" spans="1:31" x14ac:dyDescent="0.2">
      <c r="A77" s="44">
        <v>70</v>
      </c>
      <c r="B77" s="46">
        <v>83.513000000000005</v>
      </c>
      <c r="C77" s="46">
        <v>73.426000000000002</v>
      </c>
      <c r="D77" s="46">
        <v>64.430999999999997</v>
      </c>
      <c r="E77" s="46">
        <v>56.457999999999998</v>
      </c>
      <c r="F77" s="46">
        <v>49.402999999999999</v>
      </c>
      <c r="G77" s="46">
        <v>43.18</v>
      </c>
      <c r="H77" s="46">
        <v>37.704999999999998</v>
      </c>
      <c r="I77" s="46">
        <v>32.902999999999999</v>
      </c>
      <c r="J77" s="46">
        <v>28.696000000000002</v>
      </c>
      <c r="K77" s="46">
        <v>25.024999999999999</v>
      </c>
      <c r="L77" s="46">
        <v>21.817</v>
      </c>
      <c r="M77" s="46">
        <v>19.018999999999998</v>
      </c>
      <c r="N77" s="46">
        <v>16.579000000000001</v>
      </c>
      <c r="O77" s="46">
        <v>14.45</v>
      </c>
      <c r="P77" s="46">
        <v>12.595000000000001</v>
      </c>
      <c r="Q77" s="46">
        <v>10.981999999999999</v>
      </c>
      <c r="R77" s="46">
        <v>9.5739999999999998</v>
      </c>
      <c r="S77" s="46">
        <v>8.3450000000000006</v>
      </c>
      <c r="T77" s="46">
        <v>7.2770000000000001</v>
      </c>
      <c r="U77" s="46">
        <v>6.35</v>
      </c>
      <c r="V77" s="46">
        <v>5.5439999999999996</v>
      </c>
      <c r="W77" s="46">
        <v>4.84</v>
      </c>
      <c r="X77" s="46">
        <v>4.2380000000000004</v>
      </c>
      <c r="Y77" s="46">
        <v>3.7170000000000001</v>
      </c>
      <c r="Z77" s="46">
        <v>3.266</v>
      </c>
      <c r="AA77" s="46">
        <v>2.8740000000000001</v>
      </c>
      <c r="AB77" s="46">
        <v>2.5350000000000001</v>
      </c>
      <c r="AC77" s="46">
        <v>2.242</v>
      </c>
      <c r="AD77" s="46">
        <v>1.9870000000000001</v>
      </c>
      <c r="AE77" s="46">
        <v>1.766</v>
      </c>
    </row>
    <row r="78" spans="1:31" x14ac:dyDescent="0.2">
      <c r="A78" s="44">
        <v>71</v>
      </c>
      <c r="B78" s="46">
        <v>93.930999999999997</v>
      </c>
      <c r="C78" s="46">
        <v>82.605000000000004</v>
      </c>
      <c r="D78" s="46">
        <v>72.495999999999995</v>
      </c>
      <c r="E78" s="46">
        <v>63.529000000000003</v>
      </c>
      <c r="F78" s="46">
        <v>55.588000000000001</v>
      </c>
      <c r="G78" s="46">
        <v>48.581000000000003</v>
      </c>
      <c r="H78" s="46">
        <v>42.412999999999997</v>
      </c>
      <c r="I78" s="46">
        <v>37</v>
      </c>
      <c r="J78" s="46">
        <v>32.256999999999998</v>
      </c>
      <c r="K78" s="46">
        <v>28.117000000000001</v>
      </c>
      <c r="L78" s="46">
        <v>24.498000000000001</v>
      </c>
      <c r="M78" s="46">
        <v>21.34</v>
      </c>
      <c r="N78" s="46">
        <v>18.585999999999999</v>
      </c>
      <c r="O78" s="46">
        <v>16.183</v>
      </c>
      <c r="P78" s="46">
        <v>14.087999999999999</v>
      </c>
      <c r="Q78" s="46">
        <v>12.266</v>
      </c>
      <c r="R78" s="46">
        <v>10.677</v>
      </c>
      <c r="S78" s="46">
        <v>9.2889999999999997</v>
      </c>
      <c r="T78" s="46">
        <v>8.0850000000000009</v>
      </c>
      <c r="U78" s="46">
        <v>7.0389999999999997</v>
      </c>
      <c r="V78" s="46">
        <v>6.1319999999999997</v>
      </c>
      <c r="W78" s="46">
        <v>5.3390000000000004</v>
      </c>
      <c r="X78" s="46">
        <v>4.6630000000000003</v>
      </c>
      <c r="Y78" s="46">
        <v>4.0789999999999997</v>
      </c>
      <c r="Z78" s="46">
        <v>3.5750000000000002</v>
      </c>
      <c r="AA78" s="46">
        <v>3.1379999999999999</v>
      </c>
      <c r="AB78" s="46">
        <v>2.76</v>
      </c>
      <c r="AC78" s="46">
        <v>2.4350000000000001</v>
      </c>
      <c r="AD78" s="46">
        <v>2.153</v>
      </c>
      <c r="AE78" s="46">
        <v>1.9079999999999999</v>
      </c>
    </row>
    <row r="79" spans="1:31" x14ac:dyDescent="0.2">
      <c r="A79" s="44">
        <v>72</v>
      </c>
      <c r="B79" s="46">
        <v>105.80800000000001</v>
      </c>
      <c r="C79" s="46">
        <v>93.073999999999998</v>
      </c>
      <c r="D79" s="46">
        <v>81.697000000000003</v>
      </c>
      <c r="E79" s="46">
        <v>71.596999999999994</v>
      </c>
      <c r="F79" s="46">
        <v>62.649000000000001</v>
      </c>
      <c r="G79" s="46">
        <v>54.747999999999998</v>
      </c>
      <c r="H79" s="46">
        <v>47.790999999999997</v>
      </c>
      <c r="I79" s="46">
        <v>41.683</v>
      </c>
      <c r="J79" s="46">
        <v>36.328000000000003</v>
      </c>
      <c r="K79" s="46">
        <v>31.652999999999999</v>
      </c>
      <c r="L79" s="46">
        <v>27.565999999999999</v>
      </c>
      <c r="M79" s="46">
        <v>23.998999999999999</v>
      </c>
      <c r="N79" s="46">
        <v>20.887</v>
      </c>
      <c r="O79" s="46">
        <v>18.169</v>
      </c>
      <c r="P79" s="46">
        <v>15.801</v>
      </c>
      <c r="Q79" s="46">
        <v>13.74</v>
      </c>
      <c r="R79" s="46">
        <v>11.942</v>
      </c>
      <c r="S79" s="46">
        <v>10.372999999999999</v>
      </c>
      <c r="T79" s="46">
        <v>9.0109999999999992</v>
      </c>
      <c r="U79" s="46">
        <v>7.8289999999999997</v>
      </c>
      <c r="V79" s="46">
        <v>6.8049999999999997</v>
      </c>
      <c r="W79" s="46">
        <v>5.91</v>
      </c>
      <c r="X79" s="46">
        <v>5.15</v>
      </c>
      <c r="Y79" s="46">
        <v>4.4930000000000003</v>
      </c>
      <c r="Z79" s="46">
        <v>3.927</v>
      </c>
      <c r="AA79" s="46">
        <v>3.4380000000000002</v>
      </c>
      <c r="AB79" s="46">
        <v>3.0169999999999999</v>
      </c>
      <c r="AC79" s="46">
        <v>2.653</v>
      </c>
      <c r="AD79" s="46">
        <v>2.34</v>
      </c>
      <c r="AE79" s="46">
        <v>2.069</v>
      </c>
    </row>
    <row r="80" spans="1:31" x14ac:dyDescent="0.2">
      <c r="A80" s="44">
        <v>73</v>
      </c>
      <c r="B80" s="46">
        <v>119.389</v>
      </c>
      <c r="C80" s="46">
        <v>105.048</v>
      </c>
      <c r="D80" s="46">
        <v>92.221999999999994</v>
      </c>
      <c r="E80" s="46">
        <v>80.83</v>
      </c>
      <c r="F80" s="46">
        <v>70.73</v>
      </c>
      <c r="G80" s="46">
        <v>61.808</v>
      </c>
      <c r="H80" s="46">
        <v>53.948999999999998</v>
      </c>
      <c r="I80" s="46">
        <v>47.046999999999997</v>
      </c>
      <c r="J80" s="46">
        <v>40.993000000000002</v>
      </c>
      <c r="K80" s="46">
        <v>35.709000000000003</v>
      </c>
      <c r="L80" s="46">
        <v>31.087</v>
      </c>
      <c r="M80" s="46">
        <v>27.050999999999998</v>
      </c>
      <c r="N80" s="46">
        <v>23.529</v>
      </c>
      <c r="O80" s="46">
        <v>20.452999999999999</v>
      </c>
      <c r="P80" s="46">
        <v>17.77</v>
      </c>
      <c r="Q80" s="46">
        <v>15.436</v>
      </c>
      <c r="R80" s="46">
        <v>13.398999999999999</v>
      </c>
      <c r="S80" s="46">
        <v>11.62</v>
      </c>
      <c r="T80" s="46">
        <v>10.077</v>
      </c>
      <c r="U80" s="46">
        <v>8.7379999999999995</v>
      </c>
      <c r="V80" s="46">
        <v>7.5780000000000003</v>
      </c>
      <c r="W80" s="46">
        <v>6.5670000000000002</v>
      </c>
      <c r="X80" s="46">
        <v>5.7069999999999999</v>
      </c>
      <c r="Y80" s="46">
        <v>4.9669999999999996</v>
      </c>
      <c r="Z80" s="46">
        <v>4.33</v>
      </c>
      <c r="AA80" s="46">
        <v>3.7810000000000001</v>
      </c>
      <c r="AB80" s="46">
        <v>3.3090000000000002</v>
      </c>
      <c r="AC80" s="46">
        <v>2.903</v>
      </c>
      <c r="AD80" s="46">
        <v>2.5529999999999999</v>
      </c>
      <c r="AE80" s="46">
        <v>2.2519999999999998</v>
      </c>
    </row>
    <row r="81" spans="1:31" x14ac:dyDescent="0.2">
      <c r="A81" s="44">
        <v>74</v>
      </c>
      <c r="B81" s="46">
        <v>134.971</v>
      </c>
      <c r="C81" s="46">
        <v>118.79</v>
      </c>
      <c r="D81" s="46">
        <v>104.304</v>
      </c>
      <c r="E81" s="46">
        <v>91.43</v>
      </c>
      <c r="F81" s="46">
        <v>80.010000000000005</v>
      </c>
      <c r="G81" s="46">
        <v>69.915999999999997</v>
      </c>
      <c r="H81" s="46">
        <v>61.021999999999998</v>
      </c>
      <c r="I81" s="46">
        <v>53.21</v>
      </c>
      <c r="J81" s="46">
        <v>46.356000000000002</v>
      </c>
      <c r="K81" s="46">
        <v>40.372999999999998</v>
      </c>
      <c r="L81" s="46">
        <v>35.137999999999998</v>
      </c>
      <c r="M81" s="46">
        <v>30.565000000000001</v>
      </c>
      <c r="N81" s="46">
        <v>26.574000000000002</v>
      </c>
      <c r="O81" s="46">
        <v>23.085000000000001</v>
      </c>
      <c r="P81" s="46">
        <v>20.042000000000002</v>
      </c>
      <c r="Q81" s="46">
        <v>17.393000000000001</v>
      </c>
      <c r="R81" s="46">
        <v>15.08</v>
      </c>
      <c r="S81" s="46">
        <v>13.06</v>
      </c>
      <c r="T81" s="46">
        <v>11.307</v>
      </c>
      <c r="U81" s="46">
        <v>9.7859999999999996</v>
      </c>
      <c r="V81" s="46">
        <v>8.4710000000000001</v>
      </c>
      <c r="W81" s="46">
        <v>7.3230000000000004</v>
      </c>
      <c r="X81" s="46">
        <v>6.35</v>
      </c>
      <c r="Y81" s="46">
        <v>5.5129999999999999</v>
      </c>
      <c r="Z81" s="46">
        <v>4.7939999999999996</v>
      </c>
      <c r="AA81" s="46">
        <v>4.1749999999999998</v>
      </c>
      <c r="AB81" s="46">
        <v>3.6440000000000001</v>
      </c>
      <c r="AC81" s="46">
        <v>3.1880000000000002</v>
      </c>
      <c r="AD81" s="46">
        <v>2.7970000000000002</v>
      </c>
      <c r="AE81" s="46">
        <v>2.4609999999999999</v>
      </c>
    </row>
    <row r="82" spans="1:31" x14ac:dyDescent="0.2">
      <c r="A82" s="44">
        <v>75</v>
      </c>
      <c r="B82" s="46">
        <v>152.892</v>
      </c>
      <c r="C82" s="46">
        <v>134.59899999999999</v>
      </c>
      <c r="D82" s="46">
        <v>118.205</v>
      </c>
      <c r="E82" s="46">
        <v>103.627</v>
      </c>
      <c r="F82" s="46">
        <v>90.688000000000002</v>
      </c>
      <c r="G82" s="46">
        <v>79.248000000000005</v>
      </c>
      <c r="H82" s="46">
        <v>69.164000000000001</v>
      </c>
      <c r="I82" s="46">
        <v>60.305</v>
      </c>
      <c r="J82" s="46">
        <v>52.531999999999996</v>
      </c>
      <c r="K82" s="46">
        <v>45.746000000000002</v>
      </c>
      <c r="L82" s="46">
        <v>39.807000000000002</v>
      </c>
      <c r="M82" s="46">
        <v>34.619</v>
      </c>
      <c r="N82" s="46">
        <v>30.087</v>
      </c>
      <c r="O82" s="46">
        <v>26.125</v>
      </c>
      <c r="P82" s="46">
        <v>22.667000000000002</v>
      </c>
      <c r="Q82" s="46">
        <v>19.655999999999999</v>
      </c>
      <c r="R82" s="46">
        <v>17.024999999999999</v>
      </c>
      <c r="S82" s="46">
        <v>14.726000000000001</v>
      </c>
      <c r="T82" s="46">
        <v>12.73</v>
      </c>
      <c r="U82" s="46">
        <v>11</v>
      </c>
      <c r="V82" s="46">
        <v>9.5030000000000001</v>
      </c>
      <c r="W82" s="46">
        <v>8.1959999999999997</v>
      </c>
      <c r="X82" s="46">
        <v>7.0910000000000002</v>
      </c>
      <c r="Y82" s="46">
        <v>6.1420000000000003</v>
      </c>
      <c r="Z82" s="46">
        <v>5.327</v>
      </c>
      <c r="AA82" s="46">
        <v>4.6280000000000001</v>
      </c>
      <c r="AB82" s="46">
        <v>4.0279999999999996</v>
      </c>
      <c r="AC82" s="46">
        <v>3.516</v>
      </c>
      <c r="AD82" s="46">
        <v>3.0760000000000001</v>
      </c>
      <c r="AE82" s="46">
        <v>2.6989999999999998</v>
      </c>
    </row>
    <row r="83" spans="1:31" x14ac:dyDescent="0.2">
      <c r="A83" s="44">
        <v>76</v>
      </c>
      <c r="B83" s="46">
        <v>173.56700000000001</v>
      </c>
      <c r="C83" s="46">
        <v>152.84399999999999</v>
      </c>
      <c r="D83" s="46">
        <v>134.25</v>
      </c>
      <c r="E83" s="46">
        <v>117.706</v>
      </c>
      <c r="F83" s="46">
        <v>103.01300000000001</v>
      </c>
      <c r="G83" s="46">
        <v>90.019000000000005</v>
      </c>
      <c r="H83" s="46">
        <v>78.561999999999998</v>
      </c>
      <c r="I83" s="46">
        <v>68.497</v>
      </c>
      <c r="J83" s="46">
        <v>59.662999999999997</v>
      </c>
      <c r="K83" s="46">
        <v>51.953000000000003</v>
      </c>
      <c r="L83" s="46">
        <v>45.203000000000003</v>
      </c>
      <c r="M83" s="46">
        <v>39.305</v>
      </c>
      <c r="N83" s="46">
        <v>34.152999999999999</v>
      </c>
      <c r="O83" s="46">
        <v>29.645</v>
      </c>
      <c r="P83" s="46">
        <v>25.707999999999998</v>
      </c>
      <c r="Q83" s="46">
        <v>22.28</v>
      </c>
      <c r="R83" s="46">
        <v>19.280999999999999</v>
      </c>
      <c r="S83" s="46">
        <v>16.658999999999999</v>
      </c>
      <c r="T83" s="46">
        <v>14.382</v>
      </c>
      <c r="U83" s="46">
        <v>12.407</v>
      </c>
      <c r="V83" s="46">
        <v>10.7</v>
      </c>
      <c r="W83" s="46">
        <v>9.2089999999999996</v>
      </c>
      <c r="X83" s="46">
        <v>7.95</v>
      </c>
      <c r="Y83" s="46">
        <v>6.87</v>
      </c>
      <c r="Z83" s="46">
        <v>5.944</v>
      </c>
      <c r="AA83" s="46">
        <v>5.1509999999999998</v>
      </c>
      <c r="AB83" s="46">
        <v>4.4720000000000004</v>
      </c>
      <c r="AC83" s="46">
        <v>3.8929999999999998</v>
      </c>
      <c r="AD83" s="46">
        <v>3.3969999999999998</v>
      </c>
      <c r="AE83" s="46">
        <v>2.9729999999999999</v>
      </c>
    </row>
    <row r="84" spans="1:31" x14ac:dyDescent="0.2">
      <c r="A84" s="44">
        <v>77</v>
      </c>
      <c r="B84" s="46">
        <v>197.49</v>
      </c>
      <c r="C84" s="46">
        <v>173.96100000000001</v>
      </c>
      <c r="D84" s="46">
        <v>152.82400000000001</v>
      </c>
      <c r="E84" s="46">
        <v>134.005</v>
      </c>
      <c r="F84" s="46">
        <v>117.282</v>
      </c>
      <c r="G84" s="46">
        <v>102.48699999999999</v>
      </c>
      <c r="H84" s="46">
        <v>89.44</v>
      </c>
      <c r="I84" s="46">
        <v>77.977999999999994</v>
      </c>
      <c r="J84" s="46">
        <v>67.918000000000006</v>
      </c>
      <c r="K84" s="46">
        <v>59.14</v>
      </c>
      <c r="L84" s="46">
        <v>51.454000000000001</v>
      </c>
      <c r="M84" s="46">
        <v>44.738</v>
      </c>
      <c r="N84" s="46">
        <v>38.868000000000002</v>
      </c>
      <c r="O84" s="46">
        <v>33.729999999999997</v>
      </c>
      <c r="P84" s="46">
        <v>29.241</v>
      </c>
      <c r="Q84" s="46">
        <v>25.329000000000001</v>
      </c>
      <c r="R84" s="46">
        <v>21.905000000000001</v>
      </c>
      <c r="S84" s="46">
        <v>18.907</v>
      </c>
      <c r="T84" s="46">
        <v>16.303999999999998</v>
      </c>
      <c r="U84" s="46">
        <v>14.045</v>
      </c>
      <c r="V84" s="46">
        <v>12.090999999999999</v>
      </c>
      <c r="W84" s="46">
        <v>10.385</v>
      </c>
      <c r="X84" s="46">
        <v>8.9480000000000004</v>
      </c>
      <c r="Y84" s="46">
        <v>7.7149999999999999</v>
      </c>
      <c r="Z84" s="46">
        <v>6.66</v>
      </c>
      <c r="AA84" s="46">
        <v>5.7560000000000002</v>
      </c>
      <c r="AB84" s="46">
        <v>4.9850000000000003</v>
      </c>
      <c r="AC84" s="46">
        <v>4.3280000000000003</v>
      </c>
      <c r="AD84" s="46">
        <v>3.7669999999999999</v>
      </c>
      <c r="AE84" s="46">
        <v>3.2879999999999998</v>
      </c>
    </row>
    <row r="85" spans="1:31" x14ac:dyDescent="0.2">
      <c r="A85" s="44">
        <v>78</v>
      </c>
      <c r="B85" s="46">
        <v>225.209</v>
      </c>
      <c r="C85" s="46">
        <v>198.43799999999999</v>
      </c>
      <c r="D85" s="46">
        <v>174.35599999999999</v>
      </c>
      <c r="E85" s="46">
        <v>152.9</v>
      </c>
      <c r="F85" s="46">
        <v>133.82300000000001</v>
      </c>
      <c r="G85" s="46">
        <v>116.93899999999999</v>
      </c>
      <c r="H85" s="46">
        <v>102.048</v>
      </c>
      <c r="I85" s="46">
        <v>88.965999999999994</v>
      </c>
      <c r="J85" s="46">
        <v>77.483999999999995</v>
      </c>
      <c r="K85" s="46">
        <v>67.47</v>
      </c>
      <c r="L85" s="46">
        <v>58.701999999999998</v>
      </c>
      <c r="M85" s="46">
        <v>51.039000000000001</v>
      </c>
      <c r="N85" s="46">
        <v>44.341000000000001</v>
      </c>
      <c r="O85" s="46">
        <v>38.475000000000001</v>
      </c>
      <c r="P85" s="46">
        <v>33.345999999999997</v>
      </c>
      <c r="Q85" s="46">
        <v>28.876000000000001</v>
      </c>
      <c r="R85" s="46">
        <v>24.959</v>
      </c>
      <c r="S85" s="46">
        <v>21.524999999999999</v>
      </c>
      <c r="T85" s="46">
        <v>18.542000000000002</v>
      </c>
      <c r="U85" s="46">
        <v>15.952</v>
      </c>
      <c r="V85" s="46">
        <v>13.712</v>
      </c>
      <c r="W85" s="46">
        <v>11.755000000000001</v>
      </c>
      <c r="X85" s="46">
        <v>10.108000000000001</v>
      </c>
      <c r="Y85" s="46">
        <v>8.6969999999999992</v>
      </c>
      <c r="Z85" s="46">
        <v>7.49</v>
      </c>
      <c r="AA85" s="46">
        <v>6.4589999999999996</v>
      </c>
      <c r="AB85" s="46">
        <v>5.58</v>
      </c>
      <c r="AC85" s="46">
        <v>4.8319999999999999</v>
      </c>
      <c r="AD85" s="46">
        <v>4.1950000000000003</v>
      </c>
      <c r="AE85" s="46">
        <v>3.6520000000000001</v>
      </c>
    </row>
    <row r="86" spans="1:31" x14ac:dyDescent="0.2">
      <c r="A86" s="44">
        <v>79</v>
      </c>
      <c r="B86" s="46">
        <v>257.36200000000002</v>
      </c>
      <c r="C86" s="46">
        <v>226.84200000000001</v>
      </c>
      <c r="D86" s="46">
        <v>199.34800000000001</v>
      </c>
      <c r="E86" s="46">
        <v>174.833</v>
      </c>
      <c r="F86" s="46">
        <v>153.02099999999999</v>
      </c>
      <c r="G86" s="46">
        <v>133.71</v>
      </c>
      <c r="H86" s="46">
        <v>116.676</v>
      </c>
      <c r="I86" s="46">
        <v>101.71299999999999</v>
      </c>
      <c r="J86" s="46">
        <v>88.581000000000003</v>
      </c>
      <c r="K86" s="46">
        <v>77.134</v>
      </c>
      <c r="L86" s="46">
        <v>67.113</v>
      </c>
      <c r="M86" s="46">
        <v>58.353999999999999</v>
      </c>
      <c r="N86" s="46">
        <v>50.698</v>
      </c>
      <c r="O86" s="46">
        <v>43.988999999999997</v>
      </c>
      <c r="P86" s="46">
        <v>38.121000000000002</v>
      </c>
      <c r="Q86" s="46">
        <v>33.003999999999998</v>
      </c>
      <c r="R86" s="46">
        <v>28.515000000000001</v>
      </c>
      <c r="S86" s="46">
        <v>24.576000000000001</v>
      </c>
      <c r="T86" s="46">
        <v>21.151</v>
      </c>
      <c r="U86" s="46">
        <v>18.175000000000001</v>
      </c>
      <c r="V86" s="46">
        <v>15.602</v>
      </c>
      <c r="W86" s="46">
        <v>13.35</v>
      </c>
      <c r="X86" s="46">
        <v>11.458</v>
      </c>
      <c r="Y86" s="46">
        <v>9.8390000000000004</v>
      </c>
      <c r="Z86" s="46">
        <v>8.4550000000000001</v>
      </c>
      <c r="AA86" s="46">
        <v>7.2750000000000004</v>
      </c>
      <c r="AB86" s="46">
        <v>6.27</v>
      </c>
      <c r="AC86" s="46">
        <v>5.4160000000000004</v>
      </c>
      <c r="AD86" s="46">
        <v>4.6900000000000004</v>
      </c>
      <c r="AE86" s="46">
        <v>4.0730000000000004</v>
      </c>
    </row>
    <row r="87" spans="1:31" x14ac:dyDescent="0.2">
      <c r="A87" s="44">
        <v>80</v>
      </c>
      <c r="B87" s="46">
        <v>294.68</v>
      </c>
      <c r="C87" s="46">
        <v>259.82400000000001</v>
      </c>
      <c r="D87" s="46">
        <v>228.375</v>
      </c>
      <c r="E87" s="46">
        <v>200.309</v>
      </c>
      <c r="F87" s="46">
        <v>175.32</v>
      </c>
      <c r="G87" s="46">
        <v>153.18600000000001</v>
      </c>
      <c r="H87" s="46">
        <v>133.65899999999999</v>
      </c>
      <c r="I87" s="46">
        <v>116.508</v>
      </c>
      <c r="J87" s="46">
        <v>101.46</v>
      </c>
      <c r="K87" s="46">
        <v>88.35</v>
      </c>
      <c r="L87" s="46">
        <v>76.875</v>
      </c>
      <c r="M87" s="46">
        <v>66.846999999999994</v>
      </c>
      <c r="N87" s="46">
        <v>58.082999999999998</v>
      </c>
      <c r="O87" s="46">
        <v>50.399000000000001</v>
      </c>
      <c r="P87" s="46">
        <v>43.676000000000002</v>
      </c>
      <c r="Q87" s="46">
        <v>37.81</v>
      </c>
      <c r="R87" s="46">
        <v>32.658999999999999</v>
      </c>
      <c r="S87" s="46">
        <v>28.132000000000001</v>
      </c>
      <c r="T87" s="46">
        <v>24.193000000000001</v>
      </c>
      <c r="U87" s="46">
        <v>20.768000000000001</v>
      </c>
      <c r="V87" s="46">
        <v>17.803999999999998</v>
      </c>
      <c r="W87" s="46">
        <v>15.208</v>
      </c>
      <c r="X87" s="46">
        <v>13.031000000000001</v>
      </c>
      <c r="Y87" s="46">
        <v>11.167999999999999</v>
      </c>
      <c r="Z87" s="46">
        <v>9.5779999999999994</v>
      </c>
      <c r="AA87" s="46">
        <v>8.2219999999999995</v>
      </c>
      <c r="AB87" s="46">
        <v>7.07</v>
      </c>
      <c r="AC87" s="46">
        <v>6.0940000000000003</v>
      </c>
      <c r="AD87" s="46">
        <v>5.2640000000000002</v>
      </c>
      <c r="AE87" s="46">
        <v>4.5590000000000002</v>
      </c>
    </row>
    <row r="88" spans="1:31" x14ac:dyDescent="0.2">
      <c r="A88" s="44">
        <v>81</v>
      </c>
      <c r="B88" s="46">
        <v>337.94299999999998</v>
      </c>
      <c r="C88" s="46">
        <v>298.08199999999999</v>
      </c>
      <c r="D88" s="46">
        <v>262.05500000000001</v>
      </c>
      <c r="E88" s="46">
        <v>229.87299999999999</v>
      </c>
      <c r="F88" s="46">
        <v>201.19499999999999</v>
      </c>
      <c r="G88" s="46">
        <v>175.78200000000001</v>
      </c>
      <c r="H88" s="46">
        <v>153.357</v>
      </c>
      <c r="I88" s="46">
        <v>133.66399999999999</v>
      </c>
      <c r="J88" s="46">
        <v>116.389</v>
      </c>
      <c r="K88" s="46">
        <v>101.351</v>
      </c>
      <c r="L88" s="46">
        <v>88.191000000000003</v>
      </c>
      <c r="M88" s="46">
        <v>76.695999999999998</v>
      </c>
      <c r="N88" s="46">
        <v>66.649000000000001</v>
      </c>
      <c r="O88" s="46">
        <v>57.838999999999999</v>
      </c>
      <c r="P88" s="46">
        <v>50.127000000000002</v>
      </c>
      <c r="Q88" s="46">
        <v>43.396000000000001</v>
      </c>
      <c r="R88" s="46">
        <v>37.478999999999999</v>
      </c>
      <c r="S88" s="46">
        <v>32.271000000000001</v>
      </c>
      <c r="T88" s="46">
        <v>27.734999999999999</v>
      </c>
      <c r="U88" s="46">
        <v>23.786999999999999</v>
      </c>
      <c r="V88" s="46">
        <v>20.37</v>
      </c>
      <c r="W88" s="46">
        <v>17.370999999999999</v>
      </c>
      <c r="X88" s="46">
        <v>14.86</v>
      </c>
      <c r="Y88" s="46">
        <v>12.712999999999999</v>
      </c>
      <c r="Z88" s="46">
        <v>10.882</v>
      </c>
      <c r="AA88" s="46">
        <v>9.3219999999999992</v>
      </c>
      <c r="AB88" s="46">
        <v>7.9980000000000002</v>
      </c>
      <c r="AC88" s="46">
        <v>6.8780000000000001</v>
      </c>
      <c r="AD88" s="46">
        <v>5.9279999999999999</v>
      </c>
      <c r="AE88" s="46">
        <v>5.1219999999999999</v>
      </c>
    </row>
    <row r="89" spans="1:31" x14ac:dyDescent="0.2">
      <c r="A89" s="44">
        <v>82</v>
      </c>
      <c r="B89" s="46">
        <v>388.09</v>
      </c>
      <c r="C89" s="46">
        <v>342.45299999999997</v>
      </c>
      <c r="D89" s="46">
        <v>301.13099999999997</v>
      </c>
      <c r="E89" s="46">
        <v>264.18099999999998</v>
      </c>
      <c r="F89" s="46">
        <v>231.221</v>
      </c>
      <c r="G89" s="46">
        <v>201.99799999999999</v>
      </c>
      <c r="H89" s="46">
        <v>176.20500000000001</v>
      </c>
      <c r="I89" s="46">
        <v>153.55799999999999</v>
      </c>
      <c r="J89" s="46">
        <v>133.69499999999999</v>
      </c>
      <c r="K89" s="46">
        <v>116.419</v>
      </c>
      <c r="L89" s="46">
        <v>101.306</v>
      </c>
      <c r="M89" s="46">
        <v>88.111000000000004</v>
      </c>
      <c r="N89" s="46">
        <v>76.581999999999994</v>
      </c>
      <c r="O89" s="46">
        <v>66.47</v>
      </c>
      <c r="P89" s="46">
        <v>57.616</v>
      </c>
      <c r="Q89" s="46">
        <v>49.886000000000003</v>
      </c>
      <c r="R89" s="46">
        <v>43.082999999999998</v>
      </c>
      <c r="S89" s="46">
        <v>37.087000000000003</v>
      </c>
      <c r="T89" s="46">
        <v>31.856999999999999</v>
      </c>
      <c r="U89" s="46">
        <v>27.303000000000001</v>
      </c>
      <c r="V89" s="46">
        <v>23.356999999999999</v>
      </c>
      <c r="W89" s="46">
        <v>19.887</v>
      </c>
      <c r="X89" s="46">
        <v>16.988</v>
      </c>
      <c r="Y89" s="46">
        <v>14.509</v>
      </c>
      <c r="Z89" s="46">
        <v>12.397</v>
      </c>
      <c r="AA89" s="46">
        <v>10.599</v>
      </c>
      <c r="AB89" s="46">
        <v>9.0749999999999993</v>
      </c>
      <c r="AC89" s="46">
        <v>7.7869999999999999</v>
      </c>
      <c r="AD89" s="46">
        <v>6.6950000000000003</v>
      </c>
      <c r="AE89" s="46">
        <v>5.7720000000000002</v>
      </c>
    </row>
    <row r="90" spans="1:31" x14ac:dyDescent="0.2">
      <c r="A90" s="44">
        <v>83</v>
      </c>
      <c r="B90" s="46">
        <v>446.27699999999999</v>
      </c>
      <c r="C90" s="46">
        <v>393.971</v>
      </c>
      <c r="D90" s="46">
        <v>346.52</v>
      </c>
      <c r="E90" s="46">
        <v>304.041</v>
      </c>
      <c r="F90" s="46">
        <v>266.108</v>
      </c>
      <c r="G90" s="46">
        <v>232.45400000000001</v>
      </c>
      <c r="H90" s="46">
        <v>202.74100000000001</v>
      </c>
      <c r="I90" s="46">
        <v>176.654</v>
      </c>
      <c r="J90" s="46">
        <v>153.78</v>
      </c>
      <c r="K90" s="46">
        <v>133.90199999999999</v>
      </c>
      <c r="L90" s="46">
        <v>116.52200000000001</v>
      </c>
      <c r="M90" s="46">
        <v>101.35599999999999</v>
      </c>
      <c r="N90" s="46">
        <v>88.11</v>
      </c>
      <c r="O90" s="46">
        <v>76.491</v>
      </c>
      <c r="P90" s="46">
        <v>66.316000000000003</v>
      </c>
      <c r="Q90" s="46">
        <v>57.432000000000002</v>
      </c>
      <c r="R90" s="46">
        <v>49.603999999999999</v>
      </c>
      <c r="S90" s="46">
        <v>42.694000000000003</v>
      </c>
      <c r="T90" s="46">
        <v>36.659999999999997</v>
      </c>
      <c r="U90" s="46">
        <v>31.399000000000001</v>
      </c>
      <c r="V90" s="46">
        <v>26.837</v>
      </c>
      <c r="W90" s="46">
        <v>22.818999999999999</v>
      </c>
      <c r="X90" s="46">
        <v>19.466000000000001</v>
      </c>
      <c r="Y90" s="46">
        <v>16.599</v>
      </c>
      <c r="Z90" s="46">
        <v>14.159000000000001</v>
      </c>
      <c r="AA90" s="46">
        <v>12.082000000000001</v>
      </c>
      <c r="AB90" s="46">
        <v>10.324</v>
      </c>
      <c r="AC90" s="46">
        <v>8.84</v>
      </c>
      <c r="AD90" s="46">
        <v>7.585</v>
      </c>
      <c r="AE90" s="46">
        <v>6.524</v>
      </c>
    </row>
    <row r="91" spans="1:31" x14ac:dyDescent="0.2">
      <c r="A91" s="44">
        <v>84</v>
      </c>
      <c r="B91" s="46">
        <v>513.88699999999994</v>
      </c>
      <c r="C91" s="46">
        <v>453.87200000000001</v>
      </c>
      <c r="D91" s="46">
        <v>399.31900000000002</v>
      </c>
      <c r="E91" s="46">
        <v>350.423</v>
      </c>
      <c r="F91" s="46">
        <v>306.70800000000003</v>
      </c>
      <c r="G91" s="46">
        <v>267.89400000000001</v>
      </c>
      <c r="H91" s="46">
        <v>233.61</v>
      </c>
      <c r="I91" s="46">
        <v>203.51300000000001</v>
      </c>
      <c r="J91" s="46">
        <v>177.12700000000001</v>
      </c>
      <c r="K91" s="46">
        <v>154.21899999999999</v>
      </c>
      <c r="L91" s="46">
        <v>134.20099999999999</v>
      </c>
      <c r="M91" s="46">
        <v>116.745</v>
      </c>
      <c r="N91" s="46">
        <v>101.506</v>
      </c>
      <c r="O91" s="46">
        <v>88.141000000000005</v>
      </c>
      <c r="P91" s="46">
        <v>76.436000000000007</v>
      </c>
      <c r="Q91" s="46">
        <v>66.215000000000003</v>
      </c>
      <c r="R91" s="46">
        <v>57.201999999999998</v>
      </c>
      <c r="S91" s="46">
        <v>49.23</v>
      </c>
      <c r="T91" s="46">
        <v>42.262</v>
      </c>
      <c r="U91" s="46">
        <v>36.179000000000002</v>
      </c>
      <c r="V91" s="46">
        <v>30.899000000000001</v>
      </c>
      <c r="W91" s="46">
        <v>26.236999999999998</v>
      </c>
      <c r="X91" s="46">
        <v>22.353999999999999</v>
      </c>
      <c r="Y91" s="46">
        <v>19.035</v>
      </c>
      <c r="Z91" s="46">
        <v>16.21</v>
      </c>
      <c r="AA91" s="46">
        <v>13.808999999999999</v>
      </c>
      <c r="AB91" s="46">
        <v>11.776999999999999</v>
      </c>
      <c r="AC91" s="46">
        <v>10.065</v>
      </c>
      <c r="AD91" s="46">
        <v>8.6180000000000003</v>
      </c>
      <c r="AE91" s="46">
        <v>7.3959999999999999</v>
      </c>
    </row>
    <row r="92" spans="1:31" x14ac:dyDescent="0.2">
      <c r="A92" s="44">
        <v>85</v>
      </c>
      <c r="B92" s="46">
        <v>592.48199999999997</v>
      </c>
      <c r="C92" s="46">
        <v>523.55700000000002</v>
      </c>
      <c r="D92" s="46">
        <v>460.77199999999999</v>
      </c>
      <c r="E92" s="46">
        <v>404.42599999999999</v>
      </c>
      <c r="F92" s="46">
        <v>353.98700000000002</v>
      </c>
      <c r="G92" s="46">
        <v>309.16199999999998</v>
      </c>
      <c r="H92" s="46">
        <v>269.548</v>
      </c>
      <c r="I92" s="46">
        <v>234.77</v>
      </c>
      <c r="J92" s="46">
        <v>204.286</v>
      </c>
      <c r="K92" s="46">
        <v>177.846</v>
      </c>
      <c r="L92" s="46">
        <v>154.755</v>
      </c>
      <c r="M92" s="46">
        <v>134.63300000000001</v>
      </c>
      <c r="N92" s="46">
        <v>117.081</v>
      </c>
      <c r="O92" s="46">
        <v>101.688</v>
      </c>
      <c r="P92" s="46">
        <v>88.21</v>
      </c>
      <c r="Q92" s="46">
        <v>76.442999999999998</v>
      </c>
      <c r="R92" s="46">
        <v>66.055000000000007</v>
      </c>
      <c r="S92" s="46">
        <v>56.851999999999997</v>
      </c>
      <c r="T92" s="46">
        <v>48.798999999999999</v>
      </c>
      <c r="U92" s="46">
        <v>41.758000000000003</v>
      </c>
      <c r="V92" s="46">
        <v>35.642000000000003</v>
      </c>
      <c r="W92" s="46">
        <v>30.227</v>
      </c>
      <c r="X92" s="46">
        <v>25.724</v>
      </c>
      <c r="Y92" s="46">
        <v>21.875</v>
      </c>
      <c r="Z92" s="46">
        <v>18.600999999999999</v>
      </c>
      <c r="AA92" s="46">
        <v>15.819000000000001</v>
      </c>
      <c r="AB92" s="46">
        <v>13.468</v>
      </c>
      <c r="AC92" s="46">
        <v>11.489000000000001</v>
      </c>
      <c r="AD92" s="46">
        <v>9.8179999999999996</v>
      </c>
      <c r="AE92" s="46">
        <v>8.4090000000000007</v>
      </c>
    </row>
  </sheetData>
  <sheetProtection algorithmName="SHA-512" hashValue="WCrAu5dtvg1V0YDe4POi73q0Xlhc7DqnKc5f5vPgkuiyaNuXFWzbzybgceQz1rDODJC02o0vfs8ecqbqoDQwPw==" saltValue="xUNBcIj20VtW4RUq7DZFPw==" spinCount="100000" sheet="1" objects="1" scenarios="1"/>
  <conditionalFormatting sqref="A6:A21">
    <cfRule type="expression" dxfId="79" priority="1" stopIfTrue="1">
      <formula>MOD(ROW(),2)=0</formula>
    </cfRule>
    <cfRule type="expression" dxfId="78" priority="2" stopIfTrue="1">
      <formula>MOD(ROW(),2)&lt;&gt;0</formula>
    </cfRule>
  </conditionalFormatting>
  <conditionalFormatting sqref="A26:A92">
    <cfRule type="expression" dxfId="77" priority="5" stopIfTrue="1">
      <formula>MOD(ROW(),2)=0</formula>
    </cfRule>
    <cfRule type="expression" dxfId="76" priority="6" stopIfTrue="1">
      <formula>MOD(ROW(),2)&lt;&gt;0</formula>
    </cfRule>
  </conditionalFormatting>
  <conditionalFormatting sqref="B6:M21">
    <cfRule type="expression" dxfId="75" priority="3" stopIfTrue="1">
      <formula>MOD(ROW(),2)=0</formula>
    </cfRule>
    <cfRule type="expression" dxfId="74" priority="4" stopIfTrue="1">
      <formula>MOD(ROW(),2)&lt;&gt;0</formula>
    </cfRule>
  </conditionalFormatting>
  <conditionalFormatting sqref="B26:AE92">
    <cfRule type="expression" dxfId="73" priority="7" stopIfTrue="1">
      <formula>MOD(ROW(),2)=0</formula>
    </cfRule>
    <cfRule type="expression" dxfId="72" priority="8" stopIfTrue="1">
      <formula>MOD(ROW(),2)&lt;&gt;0</formula>
    </cfRule>
  </conditionalFormatting>
  <pageMargins left="0.7" right="0.7" top="0.75" bottom="0.75" header="0.3" footer="0.3"/>
  <tableParts count="1">
    <tablePart r:id="rId1"/>
  </tablePart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A3214-EAEE-4627-81DA-7C3C86C3ECB6}">
  <sheetPr codeName="Sheet114"/>
  <dimension ref="A1:AE92"/>
  <sheetViews>
    <sheetView showGridLines="0" workbookViewId="0">
      <selection activeCell="A6" sqref="A6"/>
    </sheetView>
  </sheetViews>
  <sheetFormatPr defaultRowHeight="12.75" x14ac:dyDescent="0.2"/>
  <cols>
    <col min="1" max="1" width="31.5703125" customWidth="1"/>
    <col min="2" max="2" width="22.5703125" customWidth="1"/>
    <col min="3" max="3" width="10.28515625" customWidth="1"/>
    <col min="4" max="4" width="10"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Allocation - x-807</v>
      </c>
    </row>
    <row r="6" spans="1:13" x14ac:dyDescent="0.2">
      <c r="A6" s="41" t="s">
        <v>540</v>
      </c>
      <c r="B6" s="49" t="s">
        <v>541</v>
      </c>
      <c r="C6" s="49"/>
      <c r="D6" s="49"/>
      <c r="E6" s="49"/>
      <c r="F6" s="49"/>
      <c r="G6" s="49"/>
      <c r="H6" s="49"/>
      <c r="I6" s="49"/>
      <c r="J6" s="49"/>
      <c r="K6" s="49"/>
      <c r="L6" s="49"/>
      <c r="M6" s="49"/>
    </row>
    <row r="7" spans="1:13" x14ac:dyDescent="0.2">
      <c r="A7" s="41" t="s">
        <v>542</v>
      </c>
      <c r="B7" s="49" t="s">
        <v>32</v>
      </c>
      <c r="C7" s="49"/>
      <c r="D7" s="49"/>
      <c r="E7" s="49"/>
      <c r="F7" s="49"/>
      <c r="G7" s="49"/>
      <c r="H7" s="49"/>
      <c r="I7" s="49"/>
      <c r="J7" s="49"/>
      <c r="K7" s="49"/>
      <c r="L7" s="49"/>
      <c r="M7" s="49"/>
    </row>
    <row r="8" spans="1:13" x14ac:dyDescent="0.2">
      <c r="A8" s="41" t="s">
        <v>112</v>
      </c>
      <c r="B8" s="49" t="s">
        <v>444</v>
      </c>
      <c r="C8" s="49"/>
      <c r="D8" s="49"/>
      <c r="E8" s="49"/>
      <c r="F8" s="49"/>
      <c r="G8" s="49"/>
      <c r="H8" s="49"/>
      <c r="I8" s="49"/>
      <c r="J8" s="49"/>
      <c r="K8" s="49"/>
      <c r="L8" s="49"/>
      <c r="M8" s="49"/>
    </row>
    <row r="9" spans="1:13" x14ac:dyDescent="0.2">
      <c r="A9" s="41" t="s">
        <v>113</v>
      </c>
      <c r="B9" s="49" t="s">
        <v>488</v>
      </c>
      <c r="C9" s="49"/>
      <c r="D9" s="49"/>
      <c r="E9" s="49"/>
      <c r="F9" s="49"/>
      <c r="G9" s="49"/>
      <c r="H9" s="49"/>
      <c r="I9" s="49"/>
      <c r="J9" s="49"/>
      <c r="K9" s="49"/>
      <c r="L9" s="49"/>
      <c r="M9" s="49"/>
    </row>
    <row r="10" spans="1:13" x14ac:dyDescent="0.2">
      <c r="A10" s="41" t="s">
        <v>6</v>
      </c>
      <c r="B10" s="49" t="s">
        <v>508</v>
      </c>
      <c r="C10" s="49"/>
      <c r="D10" s="49"/>
      <c r="E10" s="49"/>
      <c r="F10" s="49"/>
      <c r="G10" s="49"/>
      <c r="H10" s="49"/>
      <c r="I10" s="49"/>
      <c r="J10" s="49"/>
      <c r="K10" s="49"/>
      <c r="L10" s="49"/>
      <c r="M10" s="49"/>
    </row>
    <row r="11" spans="1:13" x14ac:dyDescent="0.2">
      <c r="A11" s="41" t="s">
        <v>114</v>
      </c>
      <c r="B11" s="49" t="s">
        <v>205</v>
      </c>
      <c r="C11" s="49"/>
      <c r="D11" s="49"/>
      <c r="E11" s="49"/>
      <c r="F11" s="49"/>
      <c r="G11" s="49"/>
      <c r="H11" s="49"/>
      <c r="I11" s="49"/>
      <c r="J11" s="49"/>
      <c r="K11" s="49"/>
      <c r="L11" s="49"/>
      <c r="M11" s="49"/>
    </row>
    <row r="12" spans="1:13" x14ac:dyDescent="0.2">
      <c r="A12" s="41" t="s">
        <v>115</v>
      </c>
      <c r="B12" s="49" t="s">
        <v>490</v>
      </c>
      <c r="C12" s="49"/>
      <c r="D12" s="49"/>
      <c r="E12" s="49"/>
      <c r="F12" s="49"/>
      <c r="G12" s="49"/>
      <c r="H12" s="49"/>
      <c r="I12" s="49"/>
      <c r="J12" s="49"/>
      <c r="K12" s="49"/>
      <c r="L12" s="49"/>
      <c r="M12" s="49"/>
    </row>
    <row r="13" spans="1:13" x14ac:dyDescent="0.2">
      <c r="A13" s="41" t="s">
        <v>543</v>
      </c>
      <c r="B13" s="49">
        <v>1</v>
      </c>
      <c r="C13" s="49"/>
      <c r="D13" s="49"/>
      <c r="E13" s="49"/>
      <c r="F13" s="49"/>
      <c r="G13" s="49"/>
      <c r="H13" s="49"/>
      <c r="I13" s="49"/>
      <c r="J13" s="49"/>
      <c r="K13" s="49"/>
      <c r="L13" s="49"/>
      <c r="M13" s="49"/>
    </row>
    <row r="14" spans="1:13" x14ac:dyDescent="0.2">
      <c r="A14" s="41" t="s">
        <v>117</v>
      </c>
      <c r="B14" s="49">
        <v>807</v>
      </c>
      <c r="C14" s="49"/>
      <c r="D14" s="49"/>
      <c r="E14" s="49"/>
      <c r="F14" s="49"/>
      <c r="G14" s="49"/>
      <c r="H14" s="49"/>
      <c r="I14" s="49"/>
      <c r="J14" s="49"/>
      <c r="K14" s="49"/>
      <c r="L14" s="49"/>
      <c r="M14" s="49"/>
    </row>
    <row r="15" spans="1:13" x14ac:dyDescent="0.2">
      <c r="A15" s="41" t="s">
        <v>544</v>
      </c>
      <c r="B15" s="49" t="s">
        <v>509</v>
      </c>
      <c r="C15" s="49"/>
      <c r="D15" s="49"/>
      <c r="E15" s="49"/>
      <c r="F15" s="49"/>
      <c r="G15" s="49"/>
      <c r="H15" s="49"/>
      <c r="I15" s="49"/>
      <c r="J15" s="49"/>
      <c r="K15" s="49"/>
      <c r="L15" s="49"/>
      <c r="M15" s="49"/>
    </row>
    <row r="16" spans="1:13" x14ac:dyDescent="0.2">
      <c r="A16" s="41" t="s">
        <v>119</v>
      </c>
      <c r="B16" s="49" t="s">
        <v>510</v>
      </c>
      <c r="C16" s="49"/>
      <c r="D16" s="49"/>
      <c r="E16" s="49"/>
      <c r="F16" s="49"/>
      <c r="G16" s="49"/>
      <c r="H16" s="49"/>
      <c r="I16" s="49"/>
      <c r="J16" s="49"/>
      <c r="K16" s="49"/>
      <c r="L16" s="49"/>
      <c r="M16" s="49"/>
    </row>
    <row r="17" spans="1:31" x14ac:dyDescent="0.2">
      <c r="A17" s="42" t="s">
        <v>545</v>
      </c>
      <c r="B17" s="49"/>
      <c r="C17" s="49"/>
      <c r="D17" s="49"/>
      <c r="E17" s="49"/>
      <c r="F17" s="49"/>
      <c r="G17" s="49"/>
      <c r="H17" s="49"/>
      <c r="I17" s="49"/>
      <c r="J17" s="49"/>
      <c r="K17" s="49"/>
      <c r="L17" s="49"/>
      <c r="M17" s="49"/>
    </row>
    <row r="18" spans="1:31" x14ac:dyDescent="0.2">
      <c r="A18" s="41" t="s">
        <v>121</v>
      </c>
      <c r="B18" s="50">
        <v>45184</v>
      </c>
      <c r="C18" s="50"/>
      <c r="D18" s="50"/>
      <c r="E18" s="50"/>
      <c r="F18" s="50"/>
      <c r="G18" s="50"/>
      <c r="H18" s="50"/>
      <c r="I18" s="50"/>
      <c r="J18" s="50"/>
      <c r="K18" s="50"/>
      <c r="L18" s="50"/>
      <c r="M18" s="50"/>
    </row>
    <row r="19" spans="1:31" x14ac:dyDescent="0.2">
      <c r="A19" s="41" t="s">
        <v>122</v>
      </c>
      <c r="B19" s="49"/>
      <c r="C19" s="49"/>
      <c r="D19" s="49"/>
      <c r="E19" s="49"/>
      <c r="F19" s="49"/>
      <c r="G19" s="49"/>
      <c r="H19" s="49"/>
      <c r="I19" s="49"/>
      <c r="J19" s="49"/>
      <c r="K19" s="49"/>
      <c r="L19" s="49"/>
      <c r="M19" s="49"/>
    </row>
    <row r="20" spans="1:31" x14ac:dyDescent="0.2">
      <c r="A20" s="41" t="s">
        <v>123</v>
      </c>
      <c r="B20" s="49" t="s">
        <v>132</v>
      </c>
      <c r="C20" s="49"/>
      <c r="D20" s="49"/>
      <c r="E20" s="49"/>
      <c r="F20" s="49"/>
      <c r="G20" s="49"/>
      <c r="H20" s="49"/>
      <c r="I20" s="49"/>
      <c r="J20" s="49"/>
      <c r="K20" s="49"/>
      <c r="L20" s="49"/>
      <c r="M20" s="49"/>
    </row>
    <row r="21" spans="1:31" x14ac:dyDescent="0.2">
      <c r="A21" s="41" t="s">
        <v>546</v>
      </c>
      <c r="B21" s="49" t="s">
        <v>46</v>
      </c>
      <c r="C21" s="49"/>
      <c r="D21" s="49"/>
      <c r="E21" s="49"/>
      <c r="F21" s="49"/>
      <c r="G21" s="49"/>
      <c r="H21" s="49"/>
      <c r="I21" s="49"/>
      <c r="J21" s="49"/>
      <c r="K21" s="49"/>
      <c r="L21" s="49"/>
      <c r="M21" s="49"/>
    </row>
    <row r="23" spans="1:31" x14ac:dyDescent="0.2">
      <c r="A23" s="23" t="str">
        <f>HYPERLINK("#'Factor List'!A1", "Back to Factor List")</f>
        <v>Back to Factor List</v>
      </c>
      <c r="B23" s="23" t="str">
        <f>HYPERLINK("#'Assumptions'!A1", "Assumptions")</f>
        <v>Assumptions</v>
      </c>
    </row>
    <row r="26" spans="1:31" s="55" customFormat="1" ht="25.5" x14ac:dyDescent="0.2">
      <c r="A26" s="56" t="s">
        <v>711</v>
      </c>
      <c r="B26" s="54">
        <v>50</v>
      </c>
      <c r="C26" s="54">
        <v>51</v>
      </c>
      <c r="D26" s="54">
        <v>52</v>
      </c>
      <c r="E26" s="54">
        <v>53</v>
      </c>
      <c r="F26" s="54">
        <v>54</v>
      </c>
      <c r="G26" s="54">
        <v>55</v>
      </c>
      <c r="H26" s="54">
        <v>56</v>
      </c>
      <c r="I26" s="54">
        <v>57</v>
      </c>
      <c r="J26" s="54">
        <v>58</v>
      </c>
      <c r="K26" s="54">
        <v>59</v>
      </c>
      <c r="L26" s="54">
        <v>60</v>
      </c>
      <c r="M26" s="54">
        <v>61</v>
      </c>
      <c r="N26" s="54">
        <v>62</v>
      </c>
      <c r="O26" s="54">
        <v>63</v>
      </c>
      <c r="P26" s="54">
        <v>64</v>
      </c>
      <c r="Q26" s="54">
        <v>65</v>
      </c>
      <c r="R26" s="54">
        <v>66</v>
      </c>
      <c r="S26" s="54">
        <v>67</v>
      </c>
      <c r="T26" s="54">
        <v>68</v>
      </c>
      <c r="U26" s="54">
        <v>69</v>
      </c>
      <c r="V26" s="54">
        <v>70</v>
      </c>
      <c r="W26" s="54">
        <v>71</v>
      </c>
      <c r="X26" s="54">
        <v>72</v>
      </c>
      <c r="Y26" s="54">
        <v>73</v>
      </c>
      <c r="Z26" s="54">
        <v>74</v>
      </c>
      <c r="AA26" s="54">
        <v>75</v>
      </c>
      <c r="AB26" s="54">
        <v>76</v>
      </c>
      <c r="AC26" s="54">
        <v>77</v>
      </c>
      <c r="AD26" s="54">
        <v>78</v>
      </c>
      <c r="AE26" s="54">
        <v>79</v>
      </c>
    </row>
    <row r="27" spans="1:31" x14ac:dyDescent="0.2">
      <c r="A27" s="44">
        <v>20</v>
      </c>
      <c r="B27" s="46">
        <v>2.052</v>
      </c>
      <c r="C27" s="46">
        <v>1.9339999999999999</v>
      </c>
      <c r="D27" s="46">
        <v>1.8240000000000001</v>
      </c>
      <c r="E27" s="46">
        <v>1.7190000000000001</v>
      </c>
      <c r="F27" s="46">
        <v>1.621</v>
      </c>
      <c r="G27" s="46">
        <v>1.528</v>
      </c>
      <c r="H27" s="46">
        <v>1.44</v>
      </c>
      <c r="I27" s="46">
        <v>1.3560000000000001</v>
      </c>
      <c r="J27" s="46">
        <v>1.278</v>
      </c>
      <c r="K27" s="46">
        <v>1.2030000000000001</v>
      </c>
      <c r="L27" s="46">
        <v>1.133</v>
      </c>
      <c r="M27" s="46">
        <v>1.0660000000000001</v>
      </c>
      <c r="N27" s="46">
        <v>1.002</v>
      </c>
      <c r="O27" s="46">
        <v>0.94199999999999995</v>
      </c>
      <c r="P27" s="46">
        <v>0.88500000000000001</v>
      </c>
      <c r="Q27" s="46">
        <v>0.83199999999999996</v>
      </c>
      <c r="R27" s="46">
        <v>0.78100000000000003</v>
      </c>
      <c r="S27" s="46">
        <v>0.73199999999999998</v>
      </c>
      <c r="T27" s="46">
        <v>0.68600000000000005</v>
      </c>
      <c r="U27" s="46">
        <v>0.64300000000000002</v>
      </c>
      <c r="V27" s="46">
        <v>0.60199999999999998</v>
      </c>
      <c r="W27" s="46">
        <v>0.56299999999999994</v>
      </c>
      <c r="X27" s="46">
        <v>0.52600000000000002</v>
      </c>
      <c r="Y27" s="46">
        <v>0.49099999999999999</v>
      </c>
      <c r="Z27" s="46">
        <v>0.45800000000000002</v>
      </c>
      <c r="AA27" s="46">
        <v>0.42799999999999999</v>
      </c>
      <c r="AB27" s="46">
        <v>0.39900000000000002</v>
      </c>
      <c r="AC27" s="46">
        <v>0.371</v>
      </c>
      <c r="AD27" s="46">
        <v>0.34599999999999997</v>
      </c>
      <c r="AE27" s="46">
        <v>0.32200000000000001</v>
      </c>
    </row>
    <row r="28" spans="1:31" x14ac:dyDescent="0.2">
      <c r="A28" s="44">
        <v>21</v>
      </c>
      <c r="B28" s="46">
        <v>2.1059999999999999</v>
      </c>
      <c r="C28" s="46">
        <v>1.9830000000000001</v>
      </c>
      <c r="D28" s="46">
        <v>1.8680000000000001</v>
      </c>
      <c r="E28" s="46">
        <v>1.76</v>
      </c>
      <c r="F28" s="46">
        <v>1.6579999999999999</v>
      </c>
      <c r="G28" s="46">
        <v>1.5620000000000001</v>
      </c>
      <c r="H28" s="46">
        <v>1.4710000000000001</v>
      </c>
      <c r="I28" s="46">
        <v>1.385</v>
      </c>
      <c r="J28" s="46">
        <v>1.304</v>
      </c>
      <c r="K28" s="46">
        <v>1.2270000000000001</v>
      </c>
      <c r="L28" s="46">
        <v>1.155</v>
      </c>
      <c r="M28" s="46">
        <v>1.0860000000000001</v>
      </c>
      <c r="N28" s="46">
        <v>1.0209999999999999</v>
      </c>
      <c r="O28" s="46">
        <v>0.95899999999999996</v>
      </c>
      <c r="P28" s="46">
        <v>0.90100000000000002</v>
      </c>
      <c r="Q28" s="46">
        <v>0.84599999999999997</v>
      </c>
      <c r="R28" s="46">
        <v>0.79300000000000004</v>
      </c>
      <c r="S28" s="46">
        <v>0.74399999999999999</v>
      </c>
      <c r="T28" s="46">
        <v>0.69699999999999995</v>
      </c>
      <c r="U28" s="46">
        <v>0.65300000000000002</v>
      </c>
      <c r="V28" s="46">
        <v>0.61099999999999999</v>
      </c>
      <c r="W28" s="46">
        <v>0.57099999999999995</v>
      </c>
      <c r="X28" s="46">
        <v>0.53400000000000003</v>
      </c>
      <c r="Y28" s="46">
        <v>0.498</v>
      </c>
      <c r="Z28" s="46">
        <v>0.46500000000000002</v>
      </c>
      <c r="AA28" s="46">
        <v>0.433</v>
      </c>
      <c r="AB28" s="46">
        <v>0.40400000000000003</v>
      </c>
      <c r="AC28" s="46">
        <v>0.376</v>
      </c>
      <c r="AD28" s="46">
        <v>0.35</v>
      </c>
      <c r="AE28" s="46">
        <v>0.32600000000000001</v>
      </c>
    </row>
    <row r="29" spans="1:31" x14ac:dyDescent="0.2">
      <c r="A29" s="44">
        <v>22</v>
      </c>
      <c r="B29" s="46">
        <v>2.1629999999999998</v>
      </c>
      <c r="C29" s="46">
        <v>2.036</v>
      </c>
      <c r="D29" s="46">
        <v>1.9159999999999999</v>
      </c>
      <c r="E29" s="46">
        <v>1.804</v>
      </c>
      <c r="F29" s="46">
        <v>1.698</v>
      </c>
      <c r="G29" s="46">
        <v>1.5980000000000001</v>
      </c>
      <c r="H29" s="46">
        <v>1.504</v>
      </c>
      <c r="I29" s="46">
        <v>1.415</v>
      </c>
      <c r="J29" s="46">
        <v>1.3320000000000001</v>
      </c>
      <c r="K29" s="46">
        <v>1.252</v>
      </c>
      <c r="L29" s="46">
        <v>1.1779999999999999</v>
      </c>
      <c r="M29" s="46">
        <v>1.107</v>
      </c>
      <c r="N29" s="46">
        <v>1.04</v>
      </c>
      <c r="O29" s="46">
        <v>0.97699999999999998</v>
      </c>
      <c r="P29" s="46">
        <v>0.91700000000000004</v>
      </c>
      <c r="Q29" s="46">
        <v>0.86</v>
      </c>
      <c r="R29" s="46">
        <v>0.80700000000000005</v>
      </c>
      <c r="S29" s="46">
        <v>0.75600000000000001</v>
      </c>
      <c r="T29" s="46">
        <v>0.70799999999999996</v>
      </c>
      <c r="U29" s="46">
        <v>0.66300000000000003</v>
      </c>
      <c r="V29" s="46">
        <v>0.62</v>
      </c>
      <c r="W29" s="46">
        <v>0.57999999999999996</v>
      </c>
      <c r="X29" s="46">
        <v>0.54100000000000004</v>
      </c>
      <c r="Y29" s="46">
        <v>0.505</v>
      </c>
      <c r="Z29" s="46">
        <v>0.47099999999999997</v>
      </c>
      <c r="AA29" s="46">
        <v>0.439</v>
      </c>
      <c r="AB29" s="46">
        <v>0.40899999999999997</v>
      </c>
      <c r="AC29" s="46">
        <v>0.38100000000000001</v>
      </c>
      <c r="AD29" s="46">
        <v>0.35499999999999998</v>
      </c>
      <c r="AE29" s="46">
        <v>0.33</v>
      </c>
    </row>
    <row r="30" spans="1:31" x14ac:dyDescent="0.2">
      <c r="A30" s="44">
        <v>23</v>
      </c>
      <c r="B30" s="46">
        <v>2.2240000000000002</v>
      </c>
      <c r="C30" s="46">
        <v>2.0910000000000002</v>
      </c>
      <c r="D30" s="46">
        <v>1.9670000000000001</v>
      </c>
      <c r="E30" s="46">
        <v>1.85</v>
      </c>
      <c r="F30" s="46">
        <v>1.74</v>
      </c>
      <c r="G30" s="46">
        <v>1.6359999999999999</v>
      </c>
      <c r="H30" s="46">
        <v>1.5389999999999999</v>
      </c>
      <c r="I30" s="46">
        <v>1.4470000000000001</v>
      </c>
      <c r="J30" s="46">
        <v>1.361</v>
      </c>
      <c r="K30" s="46">
        <v>1.2789999999999999</v>
      </c>
      <c r="L30" s="46">
        <v>1.202</v>
      </c>
      <c r="M30" s="46">
        <v>1.129</v>
      </c>
      <c r="N30" s="46">
        <v>1.06</v>
      </c>
      <c r="O30" s="46">
        <v>0.995</v>
      </c>
      <c r="P30" s="46">
        <v>0.93400000000000005</v>
      </c>
      <c r="Q30" s="46">
        <v>0.876</v>
      </c>
      <c r="R30" s="46">
        <v>0.82099999999999995</v>
      </c>
      <c r="S30" s="46">
        <v>0.76900000000000002</v>
      </c>
      <c r="T30" s="46">
        <v>0.72</v>
      </c>
      <c r="U30" s="46">
        <v>0.67400000000000004</v>
      </c>
      <c r="V30" s="46">
        <v>0.63</v>
      </c>
      <c r="W30" s="46">
        <v>0.58899999999999997</v>
      </c>
      <c r="X30" s="46">
        <v>0.55000000000000004</v>
      </c>
      <c r="Y30" s="46">
        <v>0.51300000000000001</v>
      </c>
      <c r="Z30" s="46">
        <v>0.47799999999999998</v>
      </c>
      <c r="AA30" s="46">
        <v>0.44500000000000001</v>
      </c>
      <c r="AB30" s="46">
        <v>0.41499999999999998</v>
      </c>
      <c r="AC30" s="46">
        <v>0.38600000000000001</v>
      </c>
      <c r="AD30" s="46">
        <v>0.35899999999999999</v>
      </c>
      <c r="AE30" s="46">
        <v>0.33400000000000002</v>
      </c>
    </row>
    <row r="31" spans="1:31" x14ac:dyDescent="0.2">
      <c r="A31" s="44">
        <v>24</v>
      </c>
      <c r="B31" s="46">
        <v>2.2890000000000001</v>
      </c>
      <c r="C31" s="46">
        <v>2.15</v>
      </c>
      <c r="D31" s="46">
        <v>2.02</v>
      </c>
      <c r="E31" s="46">
        <v>1.899</v>
      </c>
      <c r="F31" s="46">
        <v>1.784</v>
      </c>
      <c r="G31" s="46">
        <v>1.677</v>
      </c>
      <c r="H31" s="46">
        <v>1.5760000000000001</v>
      </c>
      <c r="I31" s="46">
        <v>1.4810000000000001</v>
      </c>
      <c r="J31" s="46">
        <v>1.3919999999999999</v>
      </c>
      <c r="K31" s="46">
        <v>1.3069999999999999</v>
      </c>
      <c r="L31" s="46">
        <v>1.228</v>
      </c>
      <c r="M31" s="46">
        <v>1.153</v>
      </c>
      <c r="N31" s="46">
        <v>1.0820000000000001</v>
      </c>
      <c r="O31" s="46">
        <v>1.0149999999999999</v>
      </c>
      <c r="P31" s="46">
        <v>0.95199999999999996</v>
      </c>
      <c r="Q31" s="46">
        <v>0.89200000000000002</v>
      </c>
      <c r="R31" s="46">
        <v>0.83599999999999997</v>
      </c>
      <c r="S31" s="46">
        <v>0.78300000000000003</v>
      </c>
      <c r="T31" s="46">
        <v>0.73299999999999998</v>
      </c>
      <c r="U31" s="46">
        <v>0.68500000000000005</v>
      </c>
      <c r="V31" s="46">
        <v>0.64</v>
      </c>
      <c r="W31" s="46">
        <v>0.59799999999999998</v>
      </c>
      <c r="X31" s="46">
        <v>0.55800000000000005</v>
      </c>
      <c r="Y31" s="46">
        <v>0.52100000000000002</v>
      </c>
      <c r="Z31" s="46">
        <v>0.48499999999999999</v>
      </c>
      <c r="AA31" s="46">
        <v>0.45200000000000001</v>
      </c>
      <c r="AB31" s="46">
        <v>0.42099999999999999</v>
      </c>
      <c r="AC31" s="46">
        <v>0.39200000000000002</v>
      </c>
      <c r="AD31" s="46">
        <v>0.36399999999999999</v>
      </c>
      <c r="AE31" s="46">
        <v>0.33900000000000002</v>
      </c>
    </row>
    <row r="32" spans="1:31" x14ac:dyDescent="0.2">
      <c r="A32" s="44">
        <v>25</v>
      </c>
      <c r="B32" s="46">
        <v>2.3580000000000001</v>
      </c>
      <c r="C32" s="46">
        <v>2.2130000000000001</v>
      </c>
      <c r="D32" s="46">
        <v>2.0779999999999998</v>
      </c>
      <c r="E32" s="46">
        <v>1.9510000000000001</v>
      </c>
      <c r="F32" s="46">
        <v>1.8320000000000001</v>
      </c>
      <c r="G32" s="46">
        <v>1.72</v>
      </c>
      <c r="H32" s="46">
        <v>1.6160000000000001</v>
      </c>
      <c r="I32" s="46">
        <v>1.5169999999999999</v>
      </c>
      <c r="J32" s="46">
        <v>1.4239999999999999</v>
      </c>
      <c r="K32" s="46">
        <v>1.337</v>
      </c>
      <c r="L32" s="46">
        <v>1.2549999999999999</v>
      </c>
      <c r="M32" s="46">
        <v>1.177</v>
      </c>
      <c r="N32" s="46">
        <v>1.1040000000000001</v>
      </c>
      <c r="O32" s="46">
        <v>1.0349999999999999</v>
      </c>
      <c r="P32" s="46">
        <v>0.97099999999999997</v>
      </c>
      <c r="Q32" s="46">
        <v>0.90900000000000003</v>
      </c>
      <c r="R32" s="46">
        <v>0.85199999999999998</v>
      </c>
      <c r="S32" s="46">
        <v>0.79700000000000004</v>
      </c>
      <c r="T32" s="46">
        <v>0.746</v>
      </c>
      <c r="U32" s="46">
        <v>0.69699999999999995</v>
      </c>
      <c r="V32" s="46">
        <v>0.65100000000000002</v>
      </c>
      <c r="W32" s="46">
        <v>0.60799999999999998</v>
      </c>
      <c r="X32" s="46">
        <v>0.56699999999999995</v>
      </c>
      <c r="Y32" s="46">
        <v>0.52900000000000003</v>
      </c>
      <c r="Z32" s="46">
        <v>0.49299999999999999</v>
      </c>
      <c r="AA32" s="46">
        <v>0.45900000000000002</v>
      </c>
      <c r="AB32" s="46">
        <v>0.42699999999999999</v>
      </c>
      <c r="AC32" s="46">
        <v>0.39700000000000002</v>
      </c>
      <c r="AD32" s="46">
        <v>0.36899999999999999</v>
      </c>
      <c r="AE32" s="46">
        <v>0.34399999999999997</v>
      </c>
    </row>
    <row r="33" spans="1:31" x14ac:dyDescent="0.2">
      <c r="A33" s="44">
        <v>26</v>
      </c>
      <c r="B33" s="46">
        <v>2.4329999999999998</v>
      </c>
      <c r="C33" s="46">
        <v>2.2810000000000001</v>
      </c>
      <c r="D33" s="46">
        <v>2.1389999999999998</v>
      </c>
      <c r="E33" s="46">
        <v>2.0070000000000001</v>
      </c>
      <c r="F33" s="46">
        <v>1.883</v>
      </c>
      <c r="G33" s="46">
        <v>1.766</v>
      </c>
      <c r="H33" s="46">
        <v>1.657</v>
      </c>
      <c r="I33" s="46">
        <v>1.5549999999999999</v>
      </c>
      <c r="J33" s="46">
        <v>1.4590000000000001</v>
      </c>
      <c r="K33" s="46">
        <v>1.369</v>
      </c>
      <c r="L33" s="46">
        <v>1.284</v>
      </c>
      <c r="M33" s="46">
        <v>1.204</v>
      </c>
      <c r="N33" s="46">
        <v>1.1279999999999999</v>
      </c>
      <c r="O33" s="46">
        <v>1.0569999999999999</v>
      </c>
      <c r="P33" s="46">
        <v>0.99</v>
      </c>
      <c r="Q33" s="46">
        <v>0.92700000000000005</v>
      </c>
      <c r="R33" s="46">
        <v>0.86799999999999999</v>
      </c>
      <c r="S33" s="46">
        <v>0.81200000000000006</v>
      </c>
      <c r="T33" s="46">
        <v>0.75900000000000001</v>
      </c>
      <c r="U33" s="46">
        <v>0.71</v>
      </c>
      <c r="V33" s="46">
        <v>0.66300000000000003</v>
      </c>
      <c r="W33" s="46">
        <v>0.61799999999999999</v>
      </c>
      <c r="X33" s="46">
        <v>0.57699999999999996</v>
      </c>
      <c r="Y33" s="46">
        <v>0.53700000000000003</v>
      </c>
      <c r="Z33" s="46">
        <v>0.501</v>
      </c>
      <c r="AA33" s="46">
        <v>0.46600000000000003</v>
      </c>
      <c r="AB33" s="46">
        <v>0.434</v>
      </c>
      <c r="AC33" s="46">
        <v>0.40300000000000002</v>
      </c>
      <c r="AD33" s="46">
        <v>0.375</v>
      </c>
      <c r="AE33" s="46">
        <v>0.34899999999999998</v>
      </c>
    </row>
    <row r="34" spans="1:31" x14ac:dyDescent="0.2">
      <c r="A34" s="44">
        <v>27</v>
      </c>
      <c r="B34" s="46">
        <v>2.5129999999999999</v>
      </c>
      <c r="C34" s="46">
        <v>2.3530000000000002</v>
      </c>
      <c r="D34" s="46">
        <v>2.2050000000000001</v>
      </c>
      <c r="E34" s="46">
        <v>2.0659999999999998</v>
      </c>
      <c r="F34" s="46">
        <v>1.9370000000000001</v>
      </c>
      <c r="G34" s="46">
        <v>1.8149999999999999</v>
      </c>
      <c r="H34" s="46">
        <v>1.702</v>
      </c>
      <c r="I34" s="46">
        <v>1.5960000000000001</v>
      </c>
      <c r="J34" s="46">
        <v>1.496</v>
      </c>
      <c r="K34" s="46">
        <v>1.4019999999999999</v>
      </c>
      <c r="L34" s="46">
        <v>1.3140000000000001</v>
      </c>
      <c r="M34" s="46">
        <v>1.2310000000000001</v>
      </c>
      <c r="N34" s="46">
        <v>1.153</v>
      </c>
      <c r="O34" s="46">
        <v>1.08</v>
      </c>
      <c r="P34" s="46">
        <v>1.0109999999999999</v>
      </c>
      <c r="Q34" s="46">
        <v>0.94599999999999995</v>
      </c>
      <c r="R34" s="46">
        <v>0.88500000000000001</v>
      </c>
      <c r="S34" s="46">
        <v>0.82799999999999996</v>
      </c>
      <c r="T34" s="46">
        <v>0.77400000000000002</v>
      </c>
      <c r="U34" s="46">
        <v>0.72299999999999998</v>
      </c>
      <c r="V34" s="46">
        <v>0.67400000000000004</v>
      </c>
      <c r="W34" s="46">
        <v>0.629</v>
      </c>
      <c r="X34" s="46">
        <v>0.58599999999999997</v>
      </c>
      <c r="Y34" s="46">
        <v>0.54600000000000004</v>
      </c>
      <c r="Z34" s="46">
        <v>0.50900000000000001</v>
      </c>
      <c r="AA34" s="46">
        <v>0.47299999999999998</v>
      </c>
      <c r="AB34" s="46">
        <v>0.44</v>
      </c>
      <c r="AC34" s="46">
        <v>0.40899999999999997</v>
      </c>
      <c r="AD34" s="46">
        <v>0.38100000000000001</v>
      </c>
      <c r="AE34" s="46">
        <v>0.35399999999999998</v>
      </c>
    </row>
    <row r="35" spans="1:31" x14ac:dyDescent="0.2">
      <c r="A35" s="44">
        <v>28</v>
      </c>
      <c r="B35" s="46">
        <v>2.5979999999999999</v>
      </c>
      <c r="C35" s="46">
        <v>2.431</v>
      </c>
      <c r="D35" s="46">
        <v>2.2749999999999999</v>
      </c>
      <c r="E35" s="46">
        <v>2.13</v>
      </c>
      <c r="F35" s="46">
        <v>1.994</v>
      </c>
      <c r="G35" s="46">
        <v>1.8680000000000001</v>
      </c>
      <c r="H35" s="46">
        <v>1.7490000000000001</v>
      </c>
      <c r="I35" s="46">
        <v>1.639</v>
      </c>
      <c r="J35" s="46">
        <v>1.5349999999999999</v>
      </c>
      <c r="K35" s="46">
        <v>1.4379999999999999</v>
      </c>
      <c r="L35" s="46">
        <v>1.3460000000000001</v>
      </c>
      <c r="M35" s="46">
        <v>1.2609999999999999</v>
      </c>
      <c r="N35" s="46">
        <v>1.18</v>
      </c>
      <c r="O35" s="46">
        <v>1.1040000000000001</v>
      </c>
      <c r="P35" s="46">
        <v>1.0329999999999999</v>
      </c>
      <c r="Q35" s="46">
        <v>0.96699999999999997</v>
      </c>
      <c r="R35" s="46">
        <v>0.90400000000000003</v>
      </c>
      <c r="S35" s="46">
        <v>0.84499999999999997</v>
      </c>
      <c r="T35" s="46">
        <v>0.78900000000000003</v>
      </c>
      <c r="U35" s="46">
        <v>0.73599999999999999</v>
      </c>
      <c r="V35" s="46">
        <v>0.68700000000000006</v>
      </c>
      <c r="W35" s="46">
        <v>0.64</v>
      </c>
      <c r="X35" s="46">
        <v>0.59699999999999998</v>
      </c>
      <c r="Y35" s="46">
        <v>0.55600000000000005</v>
      </c>
      <c r="Z35" s="46">
        <v>0.51700000000000002</v>
      </c>
      <c r="AA35" s="46">
        <v>0.48099999999999998</v>
      </c>
      <c r="AB35" s="46">
        <v>0.44700000000000001</v>
      </c>
      <c r="AC35" s="46">
        <v>0.41599999999999998</v>
      </c>
      <c r="AD35" s="46">
        <v>0.38600000000000001</v>
      </c>
      <c r="AE35" s="46">
        <v>0.35899999999999999</v>
      </c>
    </row>
    <row r="36" spans="1:31" x14ac:dyDescent="0.2">
      <c r="A36" s="44">
        <v>29</v>
      </c>
      <c r="B36" s="46">
        <v>2.69</v>
      </c>
      <c r="C36" s="46">
        <v>2.5139999999999998</v>
      </c>
      <c r="D36" s="46">
        <v>2.35</v>
      </c>
      <c r="E36" s="46">
        <v>2.198</v>
      </c>
      <c r="F36" s="46">
        <v>2.056</v>
      </c>
      <c r="G36" s="46">
        <v>1.9239999999999999</v>
      </c>
      <c r="H36" s="46">
        <v>1.8</v>
      </c>
      <c r="I36" s="46">
        <v>1.6839999999999999</v>
      </c>
      <c r="J36" s="46">
        <v>1.5760000000000001</v>
      </c>
      <c r="K36" s="46">
        <v>1.4750000000000001</v>
      </c>
      <c r="L36" s="46">
        <v>1.381</v>
      </c>
      <c r="M36" s="46">
        <v>1.292</v>
      </c>
      <c r="N36" s="46">
        <v>1.208</v>
      </c>
      <c r="O36" s="46">
        <v>1.1299999999999999</v>
      </c>
      <c r="P36" s="46">
        <v>1.0569999999999999</v>
      </c>
      <c r="Q36" s="46">
        <v>0.98799999999999999</v>
      </c>
      <c r="R36" s="46">
        <v>0.92300000000000004</v>
      </c>
      <c r="S36" s="46">
        <v>0.86199999999999999</v>
      </c>
      <c r="T36" s="46">
        <v>0.80500000000000005</v>
      </c>
      <c r="U36" s="46">
        <v>0.751</v>
      </c>
      <c r="V36" s="46">
        <v>0.7</v>
      </c>
      <c r="W36" s="46">
        <v>0.65200000000000002</v>
      </c>
      <c r="X36" s="46">
        <v>0.60799999999999998</v>
      </c>
      <c r="Y36" s="46">
        <v>0.56599999999999995</v>
      </c>
      <c r="Z36" s="46">
        <v>0.52600000000000002</v>
      </c>
      <c r="AA36" s="46">
        <v>0.48899999999999999</v>
      </c>
      <c r="AB36" s="46">
        <v>0.45500000000000002</v>
      </c>
      <c r="AC36" s="46">
        <v>0.42299999999999999</v>
      </c>
      <c r="AD36" s="46">
        <v>0.39300000000000002</v>
      </c>
      <c r="AE36" s="46">
        <v>0.36499999999999999</v>
      </c>
    </row>
    <row r="37" spans="1:31" x14ac:dyDescent="0.2">
      <c r="A37" s="44">
        <v>30</v>
      </c>
      <c r="B37" s="46">
        <v>2.7890000000000001</v>
      </c>
      <c r="C37" s="46">
        <v>2.6030000000000002</v>
      </c>
      <c r="D37" s="46">
        <v>2.431</v>
      </c>
      <c r="E37" s="46">
        <v>2.2709999999999999</v>
      </c>
      <c r="F37" s="46">
        <v>2.1219999999999999</v>
      </c>
      <c r="G37" s="46">
        <v>1.9830000000000001</v>
      </c>
      <c r="H37" s="46">
        <v>1.8540000000000001</v>
      </c>
      <c r="I37" s="46">
        <v>1.7330000000000001</v>
      </c>
      <c r="J37" s="46">
        <v>1.621</v>
      </c>
      <c r="K37" s="46">
        <v>1.5149999999999999</v>
      </c>
      <c r="L37" s="46">
        <v>1.417</v>
      </c>
      <c r="M37" s="46">
        <v>1.325</v>
      </c>
      <c r="N37" s="46">
        <v>1.238</v>
      </c>
      <c r="O37" s="46">
        <v>1.157</v>
      </c>
      <c r="P37" s="46">
        <v>1.081</v>
      </c>
      <c r="Q37" s="46">
        <v>1.01</v>
      </c>
      <c r="R37" s="46">
        <v>0.94299999999999995</v>
      </c>
      <c r="S37" s="46">
        <v>0.88100000000000001</v>
      </c>
      <c r="T37" s="46">
        <v>0.82199999999999995</v>
      </c>
      <c r="U37" s="46">
        <v>0.76600000000000001</v>
      </c>
      <c r="V37" s="46">
        <v>0.71399999999999997</v>
      </c>
      <c r="W37" s="46">
        <v>0.66500000000000004</v>
      </c>
      <c r="X37" s="46">
        <v>0.61899999999999999</v>
      </c>
      <c r="Y37" s="46">
        <v>0.57599999999999996</v>
      </c>
      <c r="Z37" s="46">
        <v>0.53600000000000003</v>
      </c>
      <c r="AA37" s="46">
        <v>0.498</v>
      </c>
      <c r="AB37" s="46">
        <v>0.46300000000000002</v>
      </c>
      <c r="AC37" s="46">
        <v>0.43</v>
      </c>
      <c r="AD37" s="46">
        <v>0.39900000000000002</v>
      </c>
      <c r="AE37" s="46">
        <v>0.371</v>
      </c>
    </row>
    <row r="38" spans="1:31" x14ac:dyDescent="0.2">
      <c r="A38" s="44">
        <v>31</v>
      </c>
      <c r="B38" s="46">
        <v>2.8959999999999999</v>
      </c>
      <c r="C38" s="46">
        <v>2.6989999999999998</v>
      </c>
      <c r="D38" s="46">
        <v>2.5179999999999998</v>
      </c>
      <c r="E38" s="46">
        <v>2.3490000000000002</v>
      </c>
      <c r="F38" s="46">
        <v>2.1920000000000002</v>
      </c>
      <c r="G38" s="46">
        <v>2.0470000000000002</v>
      </c>
      <c r="H38" s="46">
        <v>1.9119999999999999</v>
      </c>
      <c r="I38" s="46">
        <v>1.786</v>
      </c>
      <c r="J38" s="46">
        <v>1.6679999999999999</v>
      </c>
      <c r="K38" s="46">
        <v>1.5580000000000001</v>
      </c>
      <c r="L38" s="46">
        <v>1.456</v>
      </c>
      <c r="M38" s="46">
        <v>1.36</v>
      </c>
      <c r="N38" s="46">
        <v>1.27</v>
      </c>
      <c r="O38" s="46">
        <v>1.1859999999999999</v>
      </c>
      <c r="P38" s="46">
        <v>1.107</v>
      </c>
      <c r="Q38" s="46">
        <v>1.034</v>
      </c>
      <c r="R38" s="46">
        <v>0.96499999999999997</v>
      </c>
      <c r="S38" s="46">
        <v>0.9</v>
      </c>
      <c r="T38" s="46">
        <v>0.83899999999999997</v>
      </c>
      <c r="U38" s="46">
        <v>0.78200000000000003</v>
      </c>
      <c r="V38" s="46">
        <v>0.72899999999999998</v>
      </c>
      <c r="W38" s="46">
        <v>0.67800000000000005</v>
      </c>
      <c r="X38" s="46">
        <v>0.63100000000000001</v>
      </c>
      <c r="Y38" s="46">
        <v>0.58699999999999997</v>
      </c>
      <c r="Z38" s="46">
        <v>0.54600000000000004</v>
      </c>
      <c r="AA38" s="46">
        <v>0.50700000000000001</v>
      </c>
      <c r="AB38" s="46">
        <v>0.47099999999999997</v>
      </c>
      <c r="AC38" s="46">
        <v>0.437</v>
      </c>
      <c r="AD38" s="46">
        <v>0.40600000000000003</v>
      </c>
      <c r="AE38" s="46">
        <v>0.377</v>
      </c>
    </row>
    <row r="39" spans="1:31" x14ac:dyDescent="0.2">
      <c r="A39" s="44">
        <v>32</v>
      </c>
      <c r="B39" s="46">
        <v>3.0110000000000001</v>
      </c>
      <c r="C39" s="46">
        <v>2.8029999999999999</v>
      </c>
      <c r="D39" s="46">
        <v>2.6110000000000002</v>
      </c>
      <c r="E39" s="46">
        <v>2.4329999999999998</v>
      </c>
      <c r="F39" s="46">
        <v>2.2679999999999998</v>
      </c>
      <c r="G39" s="46">
        <v>2.1150000000000002</v>
      </c>
      <c r="H39" s="46">
        <v>1.9730000000000001</v>
      </c>
      <c r="I39" s="46">
        <v>1.841</v>
      </c>
      <c r="J39" s="46">
        <v>1.718</v>
      </c>
      <c r="K39" s="46">
        <v>1.6040000000000001</v>
      </c>
      <c r="L39" s="46">
        <v>1.4970000000000001</v>
      </c>
      <c r="M39" s="46">
        <v>1.397</v>
      </c>
      <c r="N39" s="46">
        <v>1.304</v>
      </c>
      <c r="O39" s="46">
        <v>1.216</v>
      </c>
      <c r="P39" s="46">
        <v>1.135</v>
      </c>
      <c r="Q39" s="46">
        <v>1.0589999999999999</v>
      </c>
      <c r="R39" s="46">
        <v>0.98699999999999999</v>
      </c>
      <c r="S39" s="46">
        <v>0.92100000000000004</v>
      </c>
      <c r="T39" s="46">
        <v>0.85799999999999998</v>
      </c>
      <c r="U39" s="46">
        <v>0.79900000000000004</v>
      </c>
      <c r="V39" s="46">
        <v>0.74399999999999999</v>
      </c>
      <c r="W39" s="46">
        <v>0.69199999999999995</v>
      </c>
      <c r="X39" s="46">
        <v>0.64400000000000002</v>
      </c>
      <c r="Y39" s="46">
        <v>0.59799999999999998</v>
      </c>
      <c r="Z39" s="46">
        <v>0.55600000000000005</v>
      </c>
      <c r="AA39" s="46">
        <v>0.51600000000000001</v>
      </c>
      <c r="AB39" s="46">
        <v>0.47899999999999998</v>
      </c>
      <c r="AC39" s="46">
        <v>0.44500000000000001</v>
      </c>
      <c r="AD39" s="46">
        <v>0.41299999999999998</v>
      </c>
      <c r="AE39" s="46">
        <v>0.38300000000000001</v>
      </c>
    </row>
    <row r="40" spans="1:31" x14ac:dyDescent="0.2">
      <c r="A40" s="44">
        <v>33</v>
      </c>
      <c r="B40" s="46">
        <v>3.1360000000000001</v>
      </c>
      <c r="C40" s="46">
        <v>2.915</v>
      </c>
      <c r="D40" s="46">
        <v>2.7120000000000002</v>
      </c>
      <c r="E40" s="46">
        <v>2.524</v>
      </c>
      <c r="F40" s="46">
        <v>2.35</v>
      </c>
      <c r="G40" s="46">
        <v>2.1890000000000001</v>
      </c>
      <c r="H40" s="46">
        <v>2.04</v>
      </c>
      <c r="I40" s="46">
        <v>1.901</v>
      </c>
      <c r="J40" s="46">
        <v>1.772</v>
      </c>
      <c r="K40" s="46">
        <v>1.6519999999999999</v>
      </c>
      <c r="L40" s="46">
        <v>1.5409999999999999</v>
      </c>
      <c r="M40" s="46">
        <v>1.4370000000000001</v>
      </c>
      <c r="N40" s="46">
        <v>1.34</v>
      </c>
      <c r="O40" s="46">
        <v>1.2490000000000001</v>
      </c>
      <c r="P40" s="46">
        <v>1.1639999999999999</v>
      </c>
      <c r="Q40" s="46">
        <v>1.085</v>
      </c>
      <c r="R40" s="46">
        <v>1.012</v>
      </c>
      <c r="S40" s="46">
        <v>0.94199999999999995</v>
      </c>
      <c r="T40" s="46">
        <v>0.878</v>
      </c>
      <c r="U40" s="46">
        <v>0.81699999999999995</v>
      </c>
      <c r="V40" s="46">
        <v>0.76</v>
      </c>
      <c r="W40" s="46">
        <v>0.70699999999999996</v>
      </c>
      <c r="X40" s="46">
        <v>0.65700000000000003</v>
      </c>
      <c r="Y40" s="46">
        <v>0.61</v>
      </c>
      <c r="Z40" s="46">
        <v>0.56699999999999995</v>
      </c>
      <c r="AA40" s="46">
        <v>0.52600000000000002</v>
      </c>
      <c r="AB40" s="46">
        <v>0.48799999999999999</v>
      </c>
      <c r="AC40" s="46">
        <v>0.45300000000000001</v>
      </c>
      <c r="AD40" s="46">
        <v>0.42</v>
      </c>
      <c r="AE40" s="46">
        <v>0.39</v>
      </c>
    </row>
    <row r="41" spans="1:31" x14ac:dyDescent="0.2">
      <c r="A41" s="44">
        <v>34</v>
      </c>
      <c r="B41" s="46">
        <v>3.2719999999999998</v>
      </c>
      <c r="C41" s="46">
        <v>3.0369999999999999</v>
      </c>
      <c r="D41" s="46">
        <v>2.8210000000000002</v>
      </c>
      <c r="E41" s="46">
        <v>2.6219999999999999</v>
      </c>
      <c r="F41" s="46">
        <v>2.4380000000000002</v>
      </c>
      <c r="G41" s="46">
        <v>2.2679999999999998</v>
      </c>
      <c r="H41" s="46">
        <v>2.1110000000000002</v>
      </c>
      <c r="I41" s="46">
        <v>1.9650000000000001</v>
      </c>
      <c r="J41" s="46">
        <v>1.83</v>
      </c>
      <c r="K41" s="46">
        <v>1.704</v>
      </c>
      <c r="L41" s="46">
        <v>1.5880000000000001</v>
      </c>
      <c r="M41" s="46">
        <v>1.4790000000000001</v>
      </c>
      <c r="N41" s="46">
        <v>1.3779999999999999</v>
      </c>
      <c r="O41" s="46">
        <v>1.2829999999999999</v>
      </c>
      <c r="P41" s="46">
        <v>1.196</v>
      </c>
      <c r="Q41" s="46">
        <v>1.1140000000000001</v>
      </c>
      <c r="R41" s="46">
        <v>1.0369999999999999</v>
      </c>
      <c r="S41" s="46">
        <v>0.96499999999999997</v>
      </c>
      <c r="T41" s="46">
        <v>0.89800000000000002</v>
      </c>
      <c r="U41" s="46">
        <v>0.83599999999999997</v>
      </c>
      <c r="V41" s="46">
        <v>0.77700000000000002</v>
      </c>
      <c r="W41" s="46">
        <v>0.72199999999999998</v>
      </c>
      <c r="X41" s="46">
        <v>0.67100000000000004</v>
      </c>
      <c r="Y41" s="46">
        <v>0.623</v>
      </c>
      <c r="Z41" s="46">
        <v>0.57799999999999996</v>
      </c>
      <c r="AA41" s="46">
        <v>0.53700000000000003</v>
      </c>
      <c r="AB41" s="46">
        <v>0.498</v>
      </c>
      <c r="AC41" s="46">
        <v>0.46200000000000002</v>
      </c>
      <c r="AD41" s="46">
        <v>0.42799999999999999</v>
      </c>
      <c r="AE41" s="46">
        <v>0.39700000000000002</v>
      </c>
    </row>
    <row r="42" spans="1:31" x14ac:dyDescent="0.2">
      <c r="A42" s="44">
        <v>35</v>
      </c>
      <c r="B42" s="46">
        <v>3.419</v>
      </c>
      <c r="C42" s="46">
        <v>3.1680000000000001</v>
      </c>
      <c r="D42" s="46">
        <v>2.9390000000000001</v>
      </c>
      <c r="E42" s="46">
        <v>2.7269999999999999</v>
      </c>
      <c r="F42" s="46">
        <v>2.5329999999999999</v>
      </c>
      <c r="G42" s="46">
        <v>2.3530000000000002</v>
      </c>
      <c r="H42" s="46">
        <v>2.1869999999999998</v>
      </c>
      <c r="I42" s="46">
        <v>2.0339999999999998</v>
      </c>
      <c r="J42" s="46">
        <v>1.8919999999999999</v>
      </c>
      <c r="K42" s="46">
        <v>1.76</v>
      </c>
      <c r="L42" s="46">
        <v>1.6379999999999999</v>
      </c>
      <c r="M42" s="46">
        <v>1.524</v>
      </c>
      <c r="N42" s="46">
        <v>1.419</v>
      </c>
      <c r="O42" s="46">
        <v>1.32</v>
      </c>
      <c r="P42" s="46">
        <v>1.2290000000000001</v>
      </c>
      <c r="Q42" s="46">
        <v>1.1439999999999999</v>
      </c>
      <c r="R42" s="46">
        <v>1.0640000000000001</v>
      </c>
      <c r="S42" s="46">
        <v>0.99</v>
      </c>
      <c r="T42" s="46">
        <v>0.92100000000000004</v>
      </c>
      <c r="U42" s="46">
        <v>0.85599999999999998</v>
      </c>
      <c r="V42" s="46">
        <v>0.79500000000000004</v>
      </c>
      <c r="W42" s="46">
        <v>0.73899999999999999</v>
      </c>
      <c r="X42" s="46">
        <v>0.68600000000000005</v>
      </c>
      <c r="Y42" s="46">
        <v>0.63700000000000001</v>
      </c>
      <c r="Z42" s="46">
        <v>0.59099999999999997</v>
      </c>
      <c r="AA42" s="46">
        <v>0.54800000000000004</v>
      </c>
      <c r="AB42" s="46">
        <v>0.50800000000000001</v>
      </c>
      <c r="AC42" s="46">
        <v>0.47099999999999997</v>
      </c>
      <c r="AD42" s="46">
        <v>0.436</v>
      </c>
      <c r="AE42" s="46">
        <v>0.40400000000000003</v>
      </c>
    </row>
    <row r="43" spans="1:31" x14ac:dyDescent="0.2">
      <c r="A43" s="44">
        <v>36</v>
      </c>
      <c r="B43" s="46">
        <v>3.5779999999999998</v>
      </c>
      <c r="C43" s="46">
        <v>3.3109999999999999</v>
      </c>
      <c r="D43" s="46">
        <v>3.0670000000000002</v>
      </c>
      <c r="E43" s="46">
        <v>2.8420000000000001</v>
      </c>
      <c r="F43" s="46">
        <v>2.6349999999999998</v>
      </c>
      <c r="G43" s="46">
        <v>2.4449999999999998</v>
      </c>
      <c r="H43" s="46">
        <v>2.27</v>
      </c>
      <c r="I43" s="46">
        <v>2.1080000000000001</v>
      </c>
      <c r="J43" s="46">
        <v>1.958</v>
      </c>
      <c r="K43" s="46">
        <v>1.82</v>
      </c>
      <c r="L43" s="46">
        <v>1.6919999999999999</v>
      </c>
      <c r="M43" s="46">
        <v>1.573</v>
      </c>
      <c r="N43" s="46">
        <v>1.462</v>
      </c>
      <c r="O43" s="46">
        <v>1.359</v>
      </c>
      <c r="P43" s="46">
        <v>1.264</v>
      </c>
      <c r="Q43" s="46">
        <v>1.175</v>
      </c>
      <c r="R43" s="46">
        <v>1.093</v>
      </c>
      <c r="S43" s="46">
        <v>1.016</v>
      </c>
      <c r="T43" s="46">
        <v>0.94399999999999995</v>
      </c>
      <c r="U43" s="46">
        <v>0.877</v>
      </c>
      <c r="V43" s="46">
        <v>0.81399999999999995</v>
      </c>
      <c r="W43" s="46">
        <v>0.75600000000000001</v>
      </c>
      <c r="X43" s="46">
        <v>0.70099999999999996</v>
      </c>
      <c r="Y43" s="46">
        <v>0.65100000000000002</v>
      </c>
      <c r="Z43" s="46">
        <v>0.60299999999999998</v>
      </c>
      <c r="AA43" s="46">
        <v>0.55900000000000005</v>
      </c>
      <c r="AB43" s="46">
        <v>0.51800000000000002</v>
      </c>
      <c r="AC43" s="46">
        <v>0.48</v>
      </c>
      <c r="AD43" s="46">
        <v>0.44500000000000001</v>
      </c>
      <c r="AE43" s="46">
        <v>0.41199999999999998</v>
      </c>
    </row>
    <row r="44" spans="1:31" x14ac:dyDescent="0.2">
      <c r="A44" s="44">
        <v>37</v>
      </c>
      <c r="B44" s="46">
        <v>3.7530000000000001</v>
      </c>
      <c r="C44" s="46">
        <v>3.4670000000000001</v>
      </c>
      <c r="D44" s="46">
        <v>3.206</v>
      </c>
      <c r="E44" s="46">
        <v>2.9660000000000002</v>
      </c>
      <c r="F44" s="46">
        <v>2.7469999999999999</v>
      </c>
      <c r="G44" s="46">
        <v>2.5449999999999999</v>
      </c>
      <c r="H44" s="46">
        <v>2.359</v>
      </c>
      <c r="I44" s="46">
        <v>2.1880000000000002</v>
      </c>
      <c r="J44" s="46">
        <v>2.0299999999999998</v>
      </c>
      <c r="K44" s="46">
        <v>1.8839999999999999</v>
      </c>
      <c r="L44" s="46">
        <v>1.7490000000000001</v>
      </c>
      <c r="M44" s="46">
        <v>1.625</v>
      </c>
      <c r="N44" s="46">
        <v>1.5089999999999999</v>
      </c>
      <c r="O44" s="46">
        <v>1.401</v>
      </c>
      <c r="P44" s="46">
        <v>1.302</v>
      </c>
      <c r="Q44" s="46">
        <v>1.2090000000000001</v>
      </c>
      <c r="R44" s="46">
        <v>1.123</v>
      </c>
      <c r="S44" s="46">
        <v>1.0429999999999999</v>
      </c>
      <c r="T44" s="46">
        <v>0.96899999999999997</v>
      </c>
      <c r="U44" s="46">
        <v>0.89900000000000002</v>
      </c>
      <c r="V44" s="46">
        <v>0.83499999999999996</v>
      </c>
      <c r="W44" s="46">
        <v>0.77400000000000002</v>
      </c>
      <c r="X44" s="46">
        <v>0.71799999999999997</v>
      </c>
      <c r="Y44" s="46">
        <v>0.66600000000000004</v>
      </c>
      <c r="Z44" s="46">
        <v>0.61699999999999999</v>
      </c>
      <c r="AA44" s="46">
        <v>0.57099999999999995</v>
      </c>
      <c r="AB44" s="46">
        <v>0.52900000000000003</v>
      </c>
      <c r="AC44" s="46">
        <v>0.49</v>
      </c>
      <c r="AD44" s="46">
        <v>0.45400000000000001</v>
      </c>
      <c r="AE44" s="46">
        <v>0.42</v>
      </c>
    </row>
    <row r="45" spans="1:31" x14ac:dyDescent="0.2">
      <c r="A45" s="44">
        <v>38</v>
      </c>
      <c r="B45" s="46">
        <v>3.9430000000000001</v>
      </c>
      <c r="C45" s="46">
        <v>3.637</v>
      </c>
      <c r="D45" s="46">
        <v>3.3570000000000002</v>
      </c>
      <c r="E45" s="46">
        <v>3.1019999999999999</v>
      </c>
      <c r="F45" s="46">
        <v>2.867</v>
      </c>
      <c r="G45" s="46">
        <v>2.653</v>
      </c>
      <c r="H45" s="46">
        <v>2.456</v>
      </c>
      <c r="I45" s="46">
        <v>2.274</v>
      </c>
      <c r="J45" s="46">
        <v>2.1080000000000001</v>
      </c>
      <c r="K45" s="46">
        <v>1.954</v>
      </c>
      <c r="L45" s="46">
        <v>1.8120000000000001</v>
      </c>
      <c r="M45" s="46">
        <v>1.68</v>
      </c>
      <c r="N45" s="46">
        <v>1.5589999999999999</v>
      </c>
      <c r="O45" s="46">
        <v>1.446</v>
      </c>
      <c r="P45" s="46">
        <v>1.3420000000000001</v>
      </c>
      <c r="Q45" s="46">
        <v>1.246</v>
      </c>
      <c r="R45" s="46">
        <v>1.1559999999999999</v>
      </c>
      <c r="S45" s="46">
        <v>1.073</v>
      </c>
      <c r="T45" s="46">
        <v>0.995</v>
      </c>
      <c r="U45" s="46">
        <v>0.92300000000000004</v>
      </c>
      <c r="V45" s="46">
        <v>0.85599999999999998</v>
      </c>
      <c r="W45" s="46">
        <v>0.79400000000000004</v>
      </c>
      <c r="X45" s="46">
        <v>0.73499999999999999</v>
      </c>
      <c r="Y45" s="46">
        <v>0.68100000000000005</v>
      </c>
      <c r="Z45" s="46">
        <v>0.63100000000000001</v>
      </c>
      <c r="AA45" s="46">
        <v>0.58399999999999996</v>
      </c>
      <c r="AB45" s="46">
        <v>0.54100000000000004</v>
      </c>
      <c r="AC45" s="46">
        <v>0.501</v>
      </c>
      <c r="AD45" s="46">
        <v>0.46300000000000002</v>
      </c>
      <c r="AE45" s="46">
        <v>0.42899999999999999</v>
      </c>
    </row>
    <row r="46" spans="1:31" x14ac:dyDescent="0.2">
      <c r="A46" s="44">
        <v>39</v>
      </c>
      <c r="B46" s="46">
        <v>4.1509999999999998</v>
      </c>
      <c r="C46" s="46">
        <v>3.8220000000000001</v>
      </c>
      <c r="D46" s="46">
        <v>3.5219999999999998</v>
      </c>
      <c r="E46" s="46">
        <v>3.2490000000000001</v>
      </c>
      <c r="F46" s="46">
        <v>2.9990000000000001</v>
      </c>
      <c r="G46" s="46">
        <v>2.77</v>
      </c>
      <c r="H46" s="46">
        <v>2.56</v>
      </c>
      <c r="I46" s="46">
        <v>2.3679999999999999</v>
      </c>
      <c r="J46" s="46">
        <v>2.1909999999999998</v>
      </c>
      <c r="K46" s="46">
        <v>2.028</v>
      </c>
      <c r="L46" s="46">
        <v>1.8779999999999999</v>
      </c>
      <c r="M46" s="46">
        <v>1.74</v>
      </c>
      <c r="N46" s="46">
        <v>1.6120000000000001</v>
      </c>
      <c r="O46" s="46">
        <v>1.4950000000000001</v>
      </c>
      <c r="P46" s="46">
        <v>1.385</v>
      </c>
      <c r="Q46" s="46">
        <v>1.2849999999999999</v>
      </c>
      <c r="R46" s="46">
        <v>1.1910000000000001</v>
      </c>
      <c r="S46" s="46">
        <v>1.1040000000000001</v>
      </c>
      <c r="T46" s="46">
        <v>1.024</v>
      </c>
      <c r="U46" s="46">
        <v>0.94899999999999995</v>
      </c>
      <c r="V46" s="46">
        <v>0.879</v>
      </c>
      <c r="W46" s="46">
        <v>0.81399999999999995</v>
      </c>
      <c r="X46" s="46">
        <v>0.754</v>
      </c>
      <c r="Y46" s="46">
        <v>0.69799999999999995</v>
      </c>
      <c r="Z46" s="46">
        <v>0.64600000000000002</v>
      </c>
      <c r="AA46" s="46">
        <v>0.59799999999999998</v>
      </c>
      <c r="AB46" s="46">
        <v>0.55300000000000005</v>
      </c>
      <c r="AC46" s="46">
        <v>0.51200000000000001</v>
      </c>
      <c r="AD46" s="46">
        <v>0.47299999999999998</v>
      </c>
      <c r="AE46" s="46">
        <v>0.438</v>
      </c>
    </row>
    <row r="47" spans="1:31" x14ac:dyDescent="0.2">
      <c r="A47" s="44">
        <v>40</v>
      </c>
      <c r="B47" s="46">
        <v>4.3789999999999996</v>
      </c>
      <c r="C47" s="46">
        <v>4.0250000000000004</v>
      </c>
      <c r="D47" s="46">
        <v>3.7029999999999998</v>
      </c>
      <c r="E47" s="46">
        <v>3.4089999999999998</v>
      </c>
      <c r="F47" s="46">
        <v>3.1419999999999999</v>
      </c>
      <c r="G47" s="46">
        <v>2.8969999999999998</v>
      </c>
      <c r="H47" s="46">
        <v>2.6739999999999999</v>
      </c>
      <c r="I47" s="46">
        <v>2.4689999999999999</v>
      </c>
      <c r="J47" s="46">
        <v>2.282</v>
      </c>
      <c r="K47" s="46">
        <v>2.109</v>
      </c>
      <c r="L47" s="46">
        <v>1.9510000000000001</v>
      </c>
      <c r="M47" s="46">
        <v>1.8049999999999999</v>
      </c>
      <c r="N47" s="46">
        <v>1.67</v>
      </c>
      <c r="O47" s="46">
        <v>1.546</v>
      </c>
      <c r="P47" s="46">
        <v>1.4319999999999999</v>
      </c>
      <c r="Q47" s="46">
        <v>1.3260000000000001</v>
      </c>
      <c r="R47" s="46">
        <v>1.228</v>
      </c>
      <c r="S47" s="46">
        <v>1.1379999999999999</v>
      </c>
      <c r="T47" s="46">
        <v>1.054</v>
      </c>
      <c r="U47" s="46">
        <v>0.97599999999999998</v>
      </c>
      <c r="V47" s="46">
        <v>0.90300000000000002</v>
      </c>
      <c r="W47" s="46">
        <v>0.83599999999999997</v>
      </c>
      <c r="X47" s="46">
        <v>0.77400000000000002</v>
      </c>
      <c r="Y47" s="46">
        <v>0.71599999999999997</v>
      </c>
      <c r="Z47" s="46">
        <v>0.66200000000000003</v>
      </c>
      <c r="AA47" s="46">
        <v>0.61199999999999999</v>
      </c>
      <c r="AB47" s="46">
        <v>0.56599999999999995</v>
      </c>
      <c r="AC47" s="46">
        <v>0.52300000000000002</v>
      </c>
      <c r="AD47" s="46">
        <v>0.48399999999999999</v>
      </c>
      <c r="AE47" s="46">
        <v>0.44700000000000001</v>
      </c>
    </row>
    <row r="48" spans="1:31" x14ac:dyDescent="0.2">
      <c r="A48" s="44">
        <v>41</v>
      </c>
      <c r="B48" s="46">
        <v>4.6289999999999996</v>
      </c>
      <c r="C48" s="46">
        <v>4.2469999999999999</v>
      </c>
      <c r="D48" s="46">
        <v>3.9</v>
      </c>
      <c r="E48" s="46">
        <v>3.585</v>
      </c>
      <c r="F48" s="46">
        <v>3.298</v>
      </c>
      <c r="G48" s="46">
        <v>3.036</v>
      </c>
      <c r="H48" s="46">
        <v>2.7970000000000002</v>
      </c>
      <c r="I48" s="46">
        <v>2.5790000000000002</v>
      </c>
      <c r="J48" s="46">
        <v>2.38</v>
      </c>
      <c r="K48" s="46">
        <v>2.1970000000000001</v>
      </c>
      <c r="L48" s="46">
        <v>2.0289999999999999</v>
      </c>
      <c r="M48" s="46">
        <v>1.8740000000000001</v>
      </c>
      <c r="N48" s="46">
        <v>1.732</v>
      </c>
      <c r="O48" s="46">
        <v>1.6020000000000001</v>
      </c>
      <c r="P48" s="46">
        <v>1.482</v>
      </c>
      <c r="Q48" s="46">
        <v>1.371</v>
      </c>
      <c r="R48" s="46">
        <v>1.268</v>
      </c>
      <c r="S48" s="46">
        <v>1.1739999999999999</v>
      </c>
      <c r="T48" s="46">
        <v>1.0860000000000001</v>
      </c>
      <c r="U48" s="46">
        <v>1.0049999999999999</v>
      </c>
      <c r="V48" s="46">
        <v>0.92900000000000005</v>
      </c>
      <c r="W48" s="46">
        <v>0.85899999999999999</v>
      </c>
      <c r="X48" s="46">
        <v>0.79400000000000004</v>
      </c>
      <c r="Y48" s="46">
        <v>0.73399999999999999</v>
      </c>
      <c r="Z48" s="46">
        <v>0.67900000000000005</v>
      </c>
      <c r="AA48" s="46">
        <v>0.627</v>
      </c>
      <c r="AB48" s="46">
        <v>0.57999999999999996</v>
      </c>
      <c r="AC48" s="46">
        <v>0.53600000000000003</v>
      </c>
      <c r="AD48" s="46">
        <v>0.495</v>
      </c>
      <c r="AE48" s="46">
        <v>0.45800000000000002</v>
      </c>
    </row>
    <row r="49" spans="1:31" x14ac:dyDescent="0.2">
      <c r="A49" s="44">
        <v>42</v>
      </c>
      <c r="B49" s="46">
        <v>4.9029999999999996</v>
      </c>
      <c r="C49" s="46">
        <v>4.49</v>
      </c>
      <c r="D49" s="46">
        <v>4.1159999999999997</v>
      </c>
      <c r="E49" s="46">
        <v>3.7770000000000001</v>
      </c>
      <c r="F49" s="46">
        <v>3.468</v>
      </c>
      <c r="G49" s="46">
        <v>3.1880000000000002</v>
      </c>
      <c r="H49" s="46">
        <v>2.9319999999999999</v>
      </c>
      <c r="I49" s="46">
        <v>2.6989999999999998</v>
      </c>
      <c r="J49" s="46">
        <v>2.4860000000000002</v>
      </c>
      <c r="K49" s="46">
        <v>2.2909999999999999</v>
      </c>
      <c r="L49" s="46">
        <v>2.113</v>
      </c>
      <c r="M49" s="46">
        <v>1.95</v>
      </c>
      <c r="N49" s="46">
        <v>1.8</v>
      </c>
      <c r="O49" s="46">
        <v>1.6619999999999999</v>
      </c>
      <c r="P49" s="46">
        <v>1.5349999999999999</v>
      </c>
      <c r="Q49" s="46">
        <v>1.419</v>
      </c>
      <c r="R49" s="46">
        <v>1.3109999999999999</v>
      </c>
      <c r="S49" s="46">
        <v>1.212</v>
      </c>
      <c r="T49" s="46">
        <v>1.1200000000000001</v>
      </c>
      <c r="U49" s="46">
        <v>1.0349999999999999</v>
      </c>
      <c r="V49" s="46">
        <v>0.95699999999999996</v>
      </c>
      <c r="W49" s="46">
        <v>0.88400000000000001</v>
      </c>
      <c r="X49" s="46">
        <v>0.81699999999999995</v>
      </c>
      <c r="Y49" s="46">
        <v>0.754</v>
      </c>
      <c r="Z49" s="46">
        <v>0.69699999999999995</v>
      </c>
      <c r="AA49" s="46">
        <v>0.64300000000000002</v>
      </c>
      <c r="AB49" s="46">
        <v>0.59399999999999997</v>
      </c>
      <c r="AC49" s="46">
        <v>0.54900000000000004</v>
      </c>
      <c r="AD49" s="46">
        <v>0.50700000000000001</v>
      </c>
      <c r="AE49" s="46">
        <v>0.46800000000000003</v>
      </c>
    </row>
    <row r="50" spans="1:31" x14ac:dyDescent="0.2">
      <c r="A50" s="44">
        <v>43</v>
      </c>
      <c r="B50" s="46">
        <v>5.2050000000000001</v>
      </c>
      <c r="C50" s="46">
        <v>4.758</v>
      </c>
      <c r="D50" s="46">
        <v>4.3540000000000001</v>
      </c>
      <c r="E50" s="46">
        <v>3.9870000000000001</v>
      </c>
      <c r="F50" s="46">
        <v>3.6549999999999998</v>
      </c>
      <c r="G50" s="46">
        <v>3.3530000000000002</v>
      </c>
      <c r="H50" s="46">
        <v>3.0790000000000002</v>
      </c>
      <c r="I50" s="46">
        <v>2.8290000000000002</v>
      </c>
      <c r="J50" s="46">
        <v>2.6019999999999999</v>
      </c>
      <c r="K50" s="46">
        <v>2.3940000000000001</v>
      </c>
      <c r="L50" s="46">
        <v>2.2050000000000001</v>
      </c>
      <c r="M50" s="46">
        <v>2.0310000000000001</v>
      </c>
      <c r="N50" s="46">
        <v>1.8720000000000001</v>
      </c>
      <c r="O50" s="46">
        <v>1.726</v>
      </c>
      <c r="P50" s="46">
        <v>1.593</v>
      </c>
      <c r="Q50" s="46">
        <v>1.47</v>
      </c>
      <c r="R50" s="46">
        <v>1.357</v>
      </c>
      <c r="S50" s="46">
        <v>1.2529999999999999</v>
      </c>
      <c r="T50" s="46">
        <v>1.157</v>
      </c>
      <c r="U50" s="46">
        <v>1.0680000000000001</v>
      </c>
      <c r="V50" s="46">
        <v>0.98599999999999999</v>
      </c>
      <c r="W50" s="46">
        <v>0.91</v>
      </c>
      <c r="X50" s="46">
        <v>0.84</v>
      </c>
      <c r="Y50" s="46">
        <v>0.77600000000000002</v>
      </c>
      <c r="Z50" s="46">
        <v>0.71599999999999997</v>
      </c>
      <c r="AA50" s="46">
        <v>0.66100000000000003</v>
      </c>
      <c r="AB50" s="46">
        <v>0.61</v>
      </c>
      <c r="AC50" s="46">
        <v>0.56200000000000006</v>
      </c>
      <c r="AD50" s="46">
        <v>0.51900000000000002</v>
      </c>
      <c r="AE50" s="46">
        <v>0.47899999999999998</v>
      </c>
    </row>
    <row r="51" spans="1:31" x14ac:dyDescent="0.2">
      <c r="A51" s="44">
        <v>44</v>
      </c>
      <c r="B51" s="46">
        <v>5.5369999999999999</v>
      </c>
      <c r="C51" s="46">
        <v>5.0529999999999999</v>
      </c>
      <c r="D51" s="46">
        <v>4.6150000000000002</v>
      </c>
      <c r="E51" s="46">
        <v>4.2190000000000003</v>
      </c>
      <c r="F51" s="46">
        <v>3.86</v>
      </c>
      <c r="G51" s="46">
        <v>3.5350000000000001</v>
      </c>
      <c r="H51" s="46">
        <v>3.24</v>
      </c>
      <c r="I51" s="46">
        <v>2.972</v>
      </c>
      <c r="J51" s="46">
        <v>2.7280000000000002</v>
      </c>
      <c r="K51" s="46">
        <v>2.5059999999999998</v>
      </c>
      <c r="L51" s="46">
        <v>2.3039999999999998</v>
      </c>
      <c r="M51" s="46">
        <v>2.12</v>
      </c>
      <c r="N51" s="46">
        <v>1.9510000000000001</v>
      </c>
      <c r="O51" s="46">
        <v>1.796</v>
      </c>
      <c r="P51" s="46">
        <v>1.655</v>
      </c>
      <c r="Q51" s="46">
        <v>1.526</v>
      </c>
      <c r="R51" s="46">
        <v>1.407</v>
      </c>
      <c r="S51" s="46">
        <v>1.2969999999999999</v>
      </c>
      <c r="T51" s="46">
        <v>1.196</v>
      </c>
      <c r="U51" s="46">
        <v>1.1040000000000001</v>
      </c>
      <c r="V51" s="46">
        <v>1.018</v>
      </c>
      <c r="W51" s="46">
        <v>0.93899999999999995</v>
      </c>
      <c r="X51" s="46">
        <v>0.86599999999999999</v>
      </c>
      <c r="Y51" s="46">
        <v>0.79800000000000004</v>
      </c>
      <c r="Z51" s="46">
        <v>0.73599999999999999</v>
      </c>
      <c r="AA51" s="46">
        <v>0.67900000000000005</v>
      </c>
      <c r="AB51" s="46">
        <v>0.626</v>
      </c>
      <c r="AC51" s="46">
        <v>0.57699999999999996</v>
      </c>
      <c r="AD51" s="46">
        <v>0.53200000000000003</v>
      </c>
      <c r="AE51" s="46">
        <v>0.49099999999999999</v>
      </c>
    </row>
    <row r="52" spans="1:31" x14ac:dyDescent="0.2">
      <c r="A52" s="44">
        <v>45</v>
      </c>
      <c r="B52" s="46">
        <v>5.9029999999999996</v>
      </c>
      <c r="C52" s="46">
        <v>5.3769999999999998</v>
      </c>
      <c r="D52" s="46">
        <v>4.9020000000000001</v>
      </c>
      <c r="E52" s="46">
        <v>4.4729999999999999</v>
      </c>
      <c r="F52" s="46">
        <v>4.085</v>
      </c>
      <c r="G52" s="46">
        <v>3.734</v>
      </c>
      <c r="H52" s="46">
        <v>3.4159999999999999</v>
      </c>
      <c r="I52" s="46">
        <v>3.1280000000000001</v>
      </c>
      <c r="J52" s="46">
        <v>2.867</v>
      </c>
      <c r="K52" s="46">
        <v>2.629</v>
      </c>
      <c r="L52" s="46">
        <v>2.4129999999999998</v>
      </c>
      <c r="M52" s="46">
        <v>2.2160000000000002</v>
      </c>
      <c r="N52" s="46">
        <v>2.036</v>
      </c>
      <c r="O52" s="46">
        <v>1.8720000000000001</v>
      </c>
      <c r="P52" s="46">
        <v>1.7230000000000001</v>
      </c>
      <c r="Q52" s="46">
        <v>1.5860000000000001</v>
      </c>
      <c r="R52" s="46">
        <v>1.46</v>
      </c>
      <c r="S52" s="46">
        <v>1.345</v>
      </c>
      <c r="T52" s="46">
        <v>1.2390000000000001</v>
      </c>
      <c r="U52" s="46">
        <v>1.141</v>
      </c>
      <c r="V52" s="46">
        <v>1.052</v>
      </c>
      <c r="W52" s="46">
        <v>0.96899999999999997</v>
      </c>
      <c r="X52" s="46">
        <v>0.89300000000000002</v>
      </c>
      <c r="Y52" s="46">
        <v>0.82199999999999995</v>
      </c>
      <c r="Z52" s="46">
        <v>0.75800000000000001</v>
      </c>
      <c r="AA52" s="46">
        <v>0.69799999999999995</v>
      </c>
      <c r="AB52" s="46">
        <v>0.64300000000000002</v>
      </c>
      <c r="AC52" s="46">
        <v>0.59299999999999997</v>
      </c>
      <c r="AD52" s="46">
        <v>0.54600000000000004</v>
      </c>
      <c r="AE52" s="46">
        <v>0.504</v>
      </c>
    </row>
    <row r="53" spans="1:31" x14ac:dyDescent="0.2">
      <c r="A53" s="44">
        <v>46</v>
      </c>
      <c r="B53" s="46">
        <v>6.3079999999999998</v>
      </c>
      <c r="C53" s="46">
        <v>5.7359999999999998</v>
      </c>
      <c r="D53" s="46">
        <v>5.22</v>
      </c>
      <c r="E53" s="46">
        <v>4.7539999999999996</v>
      </c>
      <c r="F53" s="46">
        <v>4.3330000000000002</v>
      </c>
      <c r="G53" s="46">
        <v>3.9540000000000002</v>
      </c>
      <c r="H53" s="46">
        <v>3.61</v>
      </c>
      <c r="I53" s="46">
        <v>3.2989999999999999</v>
      </c>
      <c r="J53" s="46">
        <v>3.0179999999999998</v>
      </c>
      <c r="K53" s="46">
        <v>2.7629999999999999</v>
      </c>
      <c r="L53" s="46">
        <v>2.5310000000000001</v>
      </c>
      <c r="M53" s="46">
        <v>2.3210000000000002</v>
      </c>
      <c r="N53" s="46">
        <v>2.129</v>
      </c>
      <c r="O53" s="46">
        <v>1.9550000000000001</v>
      </c>
      <c r="P53" s="46">
        <v>1.796</v>
      </c>
      <c r="Q53" s="46">
        <v>1.651</v>
      </c>
      <c r="R53" s="46">
        <v>1.518</v>
      </c>
      <c r="S53" s="46">
        <v>1.3959999999999999</v>
      </c>
      <c r="T53" s="46">
        <v>1.2849999999999999</v>
      </c>
      <c r="U53" s="46">
        <v>1.1819999999999999</v>
      </c>
      <c r="V53" s="46">
        <v>1.0880000000000001</v>
      </c>
      <c r="W53" s="46">
        <v>1.0009999999999999</v>
      </c>
      <c r="X53" s="46">
        <v>0.92200000000000004</v>
      </c>
      <c r="Y53" s="46">
        <v>0.84799999999999998</v>
      </c>
      <c r="Z53" s="46">
        <v>0.78100000000000003</v>
      </c>
      <c r="AA53" s="46">
        <v>0.71899999999999997</v>
      </c>
      <c r="AB53" s="46">
        <v>0.66200000000000003</v>
      </c>
      <c r="AC53" s="46">
        <v>0.60899999999999999</v>
      </c>
      <c r="AD53" s="46">
        <v>0.56100000000000005</v>
      </c>
      <c r="AE53" s="46">
        <v>0.51700000000000002</v>
      </c>
    </row>
    <row r="54" spans="1:31" x14ac:dyDescent="0.2">
      <c r="A54" s="44">
        <v>47</v>
      </c>
      <c r="B54" s="46">
        <v>6.7549999999999999</v>
      </c>
      <c r="C54" s="46">
        <v>6.1319999999999997</v>
      </c>
      <c r="D54" s="46">
        <v>5.57</v>
      </c>
      <c r="E54" s="46">
        <v>5.0640000000000001</v>
      </c>
      <c r="F54" s="46">
        <v>4.6070000000000002</v>
      </c>
      <c r="G54" s="46">
        <v>4.1950000000000003</v>
      </c>
      <c r="H54" s="46">
        <v>3.8239999999999998</v>
      </c>
      <c r="I54" s="46">
        <v>3.488</v>
      </c>
      <c r="J54" s="46">
        <v>3.1840000000000002</v>
      </c>
      <c r="K54" s="46">
        <v>2.91</v>
      </c>
      <c r="L54" s="46">
        <v>2.661</v>
      </c>
      <c r="M54" s="46">
        <v>2.4350000000000001</v>
      </c>
      <c r="N54" s="46">
        <v>2.2309999999999999</v>
      </c>
      <c r="O54" s="46">
        <v>2.0449999999999999</v>
      </c>
      <c r="P54" s="46">
        <v>1.875</v>
      </c>
      <c r="Q54" s="46">
        <v>1.7210000000000001</v>
      </c>
      <c r="R54" s="46">
        <v>1.58</v>
      </c>
      <c r="S54" s="46">
        <v>1.452</v>
      </c>
      <c r="T54" s="46">
        <v>1.3340000000000001</v>
      </c>
      <c r="U54" s="46">
        <v>1.226</v>
      </c>
      <c r="V54" s="46">
        <v>1.127</v>
      </c>
      <c r="W54" s="46">
        <v>1.036</v>
      </c>
      <c r="X54" s="46">
        <v>0.95299999999999996</v>
      </c>
      <c r="Y54" s="46">
        <v>0.876</v>
      </c>
      <c r="Z54" s="46">
        <v>0.80600000000000005</v>
      </c>
      <c r="AA54" s="46">
        <v>0.74099999999999999</v>
      </c>
      <c r="AB54" s="46">
        <v>0.68200000000000005</v>
      </c>
      <c r="AC54" s="46">
        <v>0.627</v>
      </c>
      <c r="AD54" s="46">
        <v>0.57699999999999996</v>
      </c>
      <c r="AE54" s="46">
        <v>0.53100000000000003</v>
      </c>
    </row>
    <row r="55" spans="1:31" x14ac:dyDescent="0.2">
      <c r="A55" s="44">
        <v>48</v>
      </c>
      <c r="B55" s="46">
        <v>7.25</v>
      </c>
      <c r="C55" s="46">
        <v>6.57</v>
      </c>
      <c r="D55" s="46">
        <v>5.9580000000000002</v>
      </c>
      <c r="E55" s="46">
        <v>5.407</v>
      </c>
      <c r="F55" s="46">
        <v>4.91</v>
      </c>
      <c r="G55" s="46">
        <v>4.4619999999999997</v>
      </c>
      <c r="H55" s="46">
        <v>4.0590000000000002</v>
      </c>
      <c r="I55" s="46">
        <v>3.6949999999999998</v>
      </c>
      <c r="J55" s="46">
        <v>3.367</v>
      </c>
      <c r="K55" s="46">
        <v>3.0710000000000002</v>
      </c>
      <c r="L55" s="46">
        <v>2.8029999999999999</v>
      </c>
      <c r="M55" s="46">
        <v>2.5609999999999999</v>
      </c>
      <c r="N55" s="46">
        <v>2.3420000000000001</v>
      </c>
      <c r="O55" s="46">
        <v>2.1429999999999998</v>
      </c>
      <c r="P55" s="46">
        <v>1.962</v>
      </c>
      <c r="Q55" s="46">
        <v>1.798</v>
      </c>
      <c r="R55" s="46">
        <v>1.6479999999999999</v>
      </c>
      <c r="S55" s="46">
        <v>1.512</v>
      </c>
      <c r="T55" s="46">
        <v>1.3879999999999999</v>
      </c>
      <c r="U55" s="46">
        <v>1.274</v>
      </c>
      <c r="V55" s="46">
        <v>1.169</v>
      </c>
      <c r="W55" s="46">
        <v>1.0740000000000001</v>
      </c>
      <c r="X55" s="46">
        <v>0.98599999999999999</v>
      </c>
      <c r="Y55" s="46">
        <v>0.90600000000000003</v>
      </c>
      <c r="Z55" s="46">
        <v>0.83199999999999996</v>
      </c>
      <c r="AA55" s="46">
        <v>0.76500000000000001</v>
      </c>
      <c r="AB55" s="46">
        <v>0.70299999999999996</v>
      </c>
      <c r="AC55" s="46">
        <v>0.64600000000000002</v>
      </c>
      <c r="AD55" s="46">
        <v>0.59399999999999997</v>
      </c>
      <c r="AE55" s="46">
        <v>0.54700000000000004</v>
      </c>
    </row>
    <row r="56" spans="1:31" x14ac:dyDescent="0.2">
      <c r="A56" s="44">
        <v>49</v>
      </c>
      <c r="B56" s="46">
        <v>7.7969999999999997</v>
      </c>
      <c r="C56" s="46">
        <v>7.0549999999999997</v>
      </c>
      <c r="D56" s="46">
        <v>6.3869999999999996</v>
      </c>
      <c r="E56" s="46">
        <v>5.7859999999999996</v>
      </c>
      <c r="F56" s="46">
        <v>5.2450000000000001</v>
      </c>
      <c r="G56" s="46">
        <v>4.758</v>
      </c>
      <c r="H56" s="46">
        <v>4.319</v>
      </c>
      <c r="I56" s="46">
        <v>3.9239999999999999</v>
      </c>
      <c r="J56" s="46">
        <v>3.569</v>
      </c>
      <c r="K56" s="46">
        <v>3.2490000000000001</v>
      </c>
      <c r="L56" s="46">
        <v>2.96</v>
      </c>
      <c r="M56" s="46">
        <v>2.6989999999999998</v>
      </c>
      <c r="N56" s="46">
        <v>2.4630000000000001</v>
      </c>
      <c r="O56" s="46">
        <v>2.25</v>
      </c>
      <c r="P56" s="46">
        <v>2.0569999999999999</v>
      </c>
      <c r="Q56" s="46">
        <v>1.881</v>
      </c>
      <c r="R56" s="46">
        <v>1.722</v>
      </c>
      <c r="S56" s="46">
        <v>1.5780000000000001</v>
      </c>
      <c r="T56" s="46">
        <v>1.446</v>
      </c>
      <c r="U56" s="46">
        <v>1.325</v>
      </c>
      <c r="V56" s="46">
        <v>1.2150000000000001</v>
      </c>
      <c r="W56" s="46">
        <v>1.1140000000000001</v>
      </c>
      <c r="X56" s="46">
        <v>1.022</v>
      </c>
      <c r="Y56" s="46">
        <v>0.93799999999999994</v>
      </c>
      <c r="Z56" s="46">
        <v>0.86099999999999999</v>
      </c>
      <c r="AA56" s="46">
        <v>0.79</v>
      </c>
      <c r="AB56" s="46">
        <v>0.72499999999999998</v>
      </c>
      <c r="AC56" s="46">
        <v>0.66600000000000004</v>
      </c>
      <c r="AD56" s="46">
        <v>0.61199999999999999</v>
      </c>
      <c r="AE56" s="46">
        <v>0.56299999999999994</v>
      </c>
    </row>
    <row r="57" spans="1:31" x14ac:dyDescent="0.2">
      <c r="A57" s="44">
        <v>50</v>
      </c>
      <c r="B57" s="46">
        <v>8.4030000000000005</v>
      </c>
      <c r="C57" s="46">
        <v>7.593</v>
      </c>
      <c r="D57" s="46">
        <v>6.8630000000000004</v>
      </c>
      <c r="E57" s="46">
        <v>6.2060000000000004</v>
      </c>
      <c r="F57" s="46">
        <v>5.6159999999999997</v>
      </c>
      <c r="G57" s="46">
        <v>5.0839999999999996</v>
      </c>
      <c r="H57" s="46">
        <v>4.6070000000000002</v>
      </c>
      <c r="I57" s="46">
        <v>4.1779999999999999</v>
      </c>
      <c r="J57" s="46">
        <v>3.7919999999999998</v>
      </c>
      <c r="K57" s="46">
        <v>3.4449999999999998</v>
      </c>
      <c r="L57" s="46">
        <v>3.1320000000000001</v>
      </c>
      <c r="M57" s="46">
        <v>2.851</v>
      </c>
      <c r="N57" s="46">
        <v>2.597</v>
      </c>
      <c r="O57" s="46">
        <v>2.367</v>
      </c>
      <c r="P57" s="46">
        <v>2.16</v>
      </c>
      <c r="Q57" s="46">
        <v>1.9730000000000001</v>
      </c>
      <c r="R57" s="46">
        <v>1.8029999999999999</v>
      </c>
      <c r="S57" s="46">
        <v>1.649</v>
      </c>
      <c r="T57" s="46">
        <v>1.5089999999999999</v>
      </c>
      <c r="U57" s="46">
        <v>1.381</v>
      </c>
      <c r="V57" s="46">
        <v>1.264</v>
      </c>
      <c r="W57" s="46">
        <v>1.1579999999999999</v>
      </c>
      <c r="X57" s="46">
        <v>1.0609999999999999</v>
      </c>
      <c r="Y57" s="46">
        <v>0.97199999999999998</v>
      </c>
      <c r="Z57" s="46">
        <v>0.89100000000000001</v>
      </c>
      <c r="AA57" s="46">
        <v>0.81699999999999995</v>
      </c>
      <c r="AB57" s="46">
        <v>0.75</v>
      </c>
      <c r="AC57" s="46">
        <v>0.68799999999999994</v>
      </c>
      <c r="AD57" s="46">
        <v>0.63200000000000001</v>
      </c>
      <c r="AE57" s="46">
        <v>0.57999999999999996</v>
      </c>
    </row>
    <row r="58" spans="1:31" x14ac:dyDescent="0.2">
      <c r="A58" s="44">
        <v>51</v>
      </c>
      <c r="B58" s="46">
        <v>9.0749999999999993</v>
      </c>
      <c r="C58" s="46">
        <v>8.19</v>
      </c>
      <c r="D58" s="46">
        <v>7.391</v>
      </c>
      <c r="E58" s="46">
        <v>6.673</v>
      </c>
      <c r="F58" s="46">
        <v>6.0270000000000001</v>
      </c>
      <c r="G58" s="46">
        <v>5.4470000000000001</v>
      </c>
      <c r="H58" s="46">
        <v>4.9260000000000002</v>
      </c>
      <c r="I58" s="46">
        <v>4.4589999999999996</v>
      </c>
      <c r="J58" s="46">
        <v>4.0389999999999997</v>
      </c>
      <c r="K58" s="46">
        <v>3.6619999999999999</v>
      </c>
      <c r="L58" s="46">
        <v>3.323</v>
      </c>
      <c r="M58" s="46">
        <v>3.0179999999999998</v>
      </c>
      <c r="N58" s="46">
        <v>2.7440000000000002</v>
      </c>
      <c r="O58" s="46">
        <v>2.4969999999999999</v>
      </c>
      <c r="P58" s="46">
        <v>2.274</v>
      </c>
      <c r="Q58" s="46">
        <v>2.073</v>
      </c>
      <c r="R58" s="46">
        <v>1.891</v>
      </c>
      <c r="S58" s="46">
        <v>1.7270000000000001</v>
      </c>
      <c r="T58" s="46">
        <v>1.577</v>
      </c>
      <c r="U58" s="46">
        <v>1.4419999999999999</v>
      </c>
      <c r="V58" s="46">
        <v>1.3180000000000001</v>
      </c>
      <c r="W58" s="46">
        <v>1.2050000000000001</v>
      </c>
      <c r="X58" s="46">
        <v>1.103</v>
      </c>
      <c r="Y58" s="46">
        <v>1.01</v>
      </c>
      <c r="Z58" s="46">
        <v>0.92400000000000004</v>
      </c>
      <c r="AA58" s="46">
        <v>0.84699999999999998</v>
      </c>
      <c r="AB58" s="46">
        <v>0.77600000000000002</v>
      </c>
      <c r="AC58" s="46">
        <v>0.71099999999999997</v>
      </c>
      <c r="AD58" s="46">
        <v>0.65200000000000002</v>
      </c>
      <c r="AE58" s="46">
        <v>0.59899999999999998</v>
      </c>
    </row>
    <row r="59" spans="1:31" x14ac:dyDescent="0.2">
      <c r="A59" s="44">
        <v>52</v>
      </c>
      <c r="B59" s="46">
        <v>9.82</v>
      </c>
      <c r="C59" s="46">
        <v>8.8520000000000003</v>
      </c>
      <c r="D59" s="46">
        <v>7.9779999999999998</v>
      </c>
      <c r="E59" s="46">
        <v>7.1920000000000002</v>
      </c>
      <c r="F59" s="46">
        <v>6.4850000000000003</v>
      </c>
      <c r="G59" s="46">
        <v>5.85</v>
      </c>
      <c r="H59" s="46">
        <v>5.2809999999999997</v>
      </c>
      <c r="I59" s="46">
        <v>4.7699999999999996</v>
      </c>
      <c r="J59" s="46">
        <v>4.3120000000000003</v>
      </c>
      <c r="K59" s="46">
        <v>3.9020000000000001</v>
      </c>
      <c r="L59" s="46">
        <v>3.5329999999999999</v>
      </c>
      <c r="M59" s="46">
        <v>3.2029999999999998</v>
      </c>
      <c r="N59" s="46">
        <v>2.9060000000000001</v>
      </c>
      <c r="O59" s="46">
        <v>2.6389999999999998</v>
      </c>
      <c r="P59" s="46">
        <v>2.399</v>
      </c>
      <c r="Q59" s="46">
        <v>2.1829999999999998</v>
      </c>
      <c r="R59" s="46">
        <v>1.988</v>
      </c>
      <c r="S59" s="46">
        <v>1.8120000000000001</v>
      </c>
      <c r="T59" s="46">
        <v>1.653</v>
      </c>
      <c r="U59" s="46">
        <v>1.508</v>
      </c>
      <c r="V59" s="46">
        <v>1.377</v>
      </c>
      <c r="W59" s="46">
        <v>1.2569999999999999</v>
      </c>
      <c r="X59" s="46">
        <v>1.149</v>
      </c>
      <c r="Y59" s="46">
        <v>1.05</v>
      </c>
      <c r="Z59" s="46">
        <v>0.96</v>
      </c>
      <c r="AA59" s="46">
        <v>0.878</v>
      </c>
      <c r="AB59" s="46">
        <v>0.80400000000000005</v>
      </c>
      <c r="AC59" s="46">
        <v>0.73599999999999999</v>
      </c>
      <c r="AD59" s="46">
        <v>0.67500000000000004</v>
      </c>
      <c r="AE59" s="46">
        <v>0.61899999999999999</v>
      </c>
    </row>
    <row r="60" spans="1:31" x14ac:dyDescent="0.2">
      <c r="A60" s="44">
        <v>53</v>
      </c>
      <c r="B60" s="46">
        <v>10.647</v>
      </c>
      <c r="C60" s="46">
        <v>9.5869999999999997</v>
      </c>
      <c r="D60" s="46">
        <v>8.6300000000000008</v>
      </c>
      <c r="E60" s="46">
        <v>7.7690000000000001</v>
      </c>
      <c r="F60" s="46">
        <v>6.9939999999999998</v>
      </c>
      <c r="G60" s="46">
        <v>6.2990000000000004</v>
      </c>
      <c r="H60" s="46">
        <v>5.6760000000000002</v>
      </c>
      <c r="I60" s="46">
        <v>5.117</v>
      </c>
      <c r="J60" s="46">
        <v>4.617</v>
      </c>
      <c r="K60" s="46">
        <v>4.1680000000000001</v>
      </c>
      <c r="L60" s="46">
        <v>3.7669999999999999</v>
      </c>
      <c r="M60" s="46">
        <v>3.4079999999999999</v>
      </c>
      <c r="N60" s="46">
        <v>3.085</v>
      </c>
      <c r="O60" s="46">
        <v>2.7959999999999998</v>
      </c>
      <c r="P60" s="46">
        <v>2.5369999999999999</v>
      </c>
      <c r="Q60" s="46">
        <v>2.3039999999999998</v>
      </c>
      <c r="R60" s="46">
        <v>2.0950000000000002</v>
      </c>
      <c r="S60" s="46">
        <v>1.9059999999999999</v>
      </c>
      <c r="T60" s="46">
        <v>1.7350000000000001</v>
      </c>
      <c r="U60" s="46">
        <v>1.58</v>
      </c>
      <c r="V60" s="46">
        <v>1.44</v>
      </c>
      <c r="W60" s="46">
        <v>1.3129999999999999</v>
      </c>
      <c r="X60" s="46">
        <v>1.198</v>
      </c>
      <c r="Y60" s="46">
        <v>1.0940000000000001</v>
      </c>
      <c r="Z60" s="46">
        <v>0.999</v>
      </c>
      <c r="AA60" s="46">
        <v>0.91300000000000003</v>
      </c>
      <c r="AB60" s="46">
        <v>0.83499999999999996</v>
      </c>
      <c r="AC60" s="46">
        <v>0.76300000000000001</v>
      </c>
      <c r="AD60" s="46">
        <v>0.69899999999999995</v>
      </c>
      <c r="AE60" s="46">
        <v>0.64</v>
      </c>
    </row>
    <row r="61" spans="1:31" x14ac:dyDescent="0.2">
      <c r="A61" s="44">
        <v>54</v>
      </c>
      <c r="B61" s="46">
        <v>11.564</v>
      </c>
      <c r="C61" s="46">
        <v>10.404</v>
      </c>
      <c r="D61" s="46">
        <v>9.3550000000000004</v>
      </c>
      <c r="E61" s="46">
        <v>8.4109999999999996</v>
      </c>
      <c r="F61" s="46">
        <v>7.5609999999999999</v>
      </c>
      <c r="G61" s="46">
        <v>6.7990000000000004</v>
      </c>
      <c r="H61" s="46">
        <v>6.1150000000000002</v>
      </c>
      <c r="I61" s="46">
        <v>5.5030000000000001</v>
      </c>
      <c r="J61" s="46">
        <v>4.9550000000000001</v>
      </c>
      <c r="K61" s="46">
        <v>4.4649999999999999</v>
      </c>
      <c r="L61" s="46">
        <v>4.0270000000000001</v>
      </c>
      <c r="M61" s="46">
        <v>3.6349999999999998</v>
      </c>
      <c r="N61" s="46">
        <v>3.2839999999999998</v>
      </c>
      <c r="O61" s="46">
        <v>2.9710000000000001</v>
      </c>
      <c r="P61" s="46">
        <v>2.69</v>
      </c>
      <c r="Q61" s="46">
        <v>2.4380000000000002</v>
      </c>
      <c r="R61" s="46">
        <v>2.2120000000000002</v>
      </c>
      <c r="S61" s="46">
        <v>2.0089999999999999</v>
      </c>
      <c r="T61" s="46">
        <v>1.825</v>
      </c>
      <c r="U61" s="46">
        <v>1.66</v>
      </c>
      <c r="V61" s="46">
        <v>1.51</v>
      </c>
      <c r="W61" s="46">
        <v>1.375</v>
      </c>
      <c r="X61" s="46">
        <v>1.2529999999999999</v>
      </c>
      <c r="Y61" s="46">
        <v>1.1419999999999999</v>
      </c>
      <c r="Z61" s="46">
        <v>1.0409999999999999</v>
      </c>
      <c r="AA61" s="46">
        <v>0.95</v>
      </c>
      <c r="AB61" s="46">
        <v>0.86799999999999999</v>
      </c>
      <c r="AC61" s="46">
        <v>0.79300000000000004</v>
      </c>
      <c r="AD61" s="46">
        <v>0.72499999999999998</v>
      </c>
      <c r="AE61" s="46">
        <v>0.66300000000000003</v>
      </c>
    </row>
    <row r="62" spans="1:31" x14ac:dyDescent="0.2">
      <c r="A62" s="44">
        <v>55</v>
      </c>
      <c r="B62" s="46">
        <v>12.583</v>
      </c>
      <c r="C62" s="46">
        <v>11.311999999999999</v>
      </c>
      <c r="D62" s="46">
        <v>10.163</v>
      </c>
      <c r="E62" s="46">
        <v>9.1259999999999994</v>
      </c>
      <c r="F62" s="46">
        <v>8.1940000000000008</v>
      </c>
      <c r="G62" s="46">
        <v>7.3559999999999999</v>
      </c>
      <c r="H62" s="46">
        <v>6.6050000000000004</v>
      </c>
      <c r="I62" s="46">
        <v>5.9329999999999998</v>
      </c>
      <c r="J62" s="46">
        <v>5.3330000000000002</v>
      </c>
      <c r="K62" s="46">
        <v>4.7960000000000003</v>
      </c>
      <c r="L62" s="46">
        <v>4.3159999999999998</v>
      </c>
      <c r="M62" s="46">
        <v>3.8879999999999999</v>
      </c>
      <c r="N62" s="46">
        <v>3.5059999999999998</v>
      </c>
      <c r="O62" s="46">
        <v>3.1640000000000001</v>
      </c>
      <c r="P62" s="46">
        <v>2.859</v>
      </c>
      <c r="Q62" s="46">
        <v>2.5859999999999999</v>
      </c>
      <c r="R62" s="46">
        <v>2.3420000000000001</v>
      </c>
      <c r="S62" s="46">
        <v>2.1219999999999999</v>
      </c>
      <c r="T62" s="46">
        <v>1.925</v>
      </c>
      <c r="U62" s="46">
        <v>1.7470000000000001</v>
      </c>
      <c r="V62" s="46">
        <v>1.587</v>
      </c>
      <c r="W62" s="46">
        <v>1.4419999999999999</v>
      </c>
      <c r="X62" s="46">
        <v>1.3120000000000001</v>
      </c>
      <c r="Y62" s="46">
        <v>1.194</v>
      </c>
      <c r="Z62" s="46">
        <v>1.087</v>
      </c>
      <c r="AA62" s="46">
        <v>0.99099999999999999</v>
      </c>
      <c r="AB62" s="46">
        <v>0.90400000000000003</v>
      </c>
      <c r="AC62" s="46">
        <v>0.82499999999999996</v>
      </c>
      <c r="AD62" s="46">
        <v>0.753</v>
      </c>
      <c r="AE62" s="46">
        <v>0.68799999999999994</v>
      </c>
    </row>
    <row r="63" spans="1:31" x14ac:dyDescent="0.2">
      <c r="A63" s="44">
        <v>56</v>
      </c>
      <c r="B63" s="46">
        <v>13.712999999999999</v>
      </c>
      <c r="C63" s="46">
        <v>12.321</v>
      </c>
      <c r="D63" s="46">
        <v>11.061</v>
      </c>
      <c r="E63" s="46">
        <v>9.923</v>
      </c>
      <c r="F63" s="46">
        <v>8.8989999999999991</v>
      </c>
      <c r="G63" s="46">
        <v>7.9779999999999998</v>
      </c>
      <c r="H63" s="46">
        <v>7.1529999999999996</v>
      </c>
      <c r="I63" s="46">
        <v>6.4139999999999997</v>
      </c>
      <c r="J63" s="46">
        <v>5.7539999999999996</v>
      </c>
      <c r="K63" s="46">
        <v>5.165</v>
      </c>
      <c r="L63" s="46">
        <v>4.6390000000000002</v>
      </c>
      <c r="M63" s="46">
        <v>4.17</v>
      </c>
      <c r="N63" s="46">
        <v>3.7519999999999998</v>
      </c>
      <c r="O63" s="46">
        <v>3.379</v>
      </c>
      <c r="P63" s="46">
        <v>3.0470000000000002</v>
      </c>
      <c r="Q63" s="46">
        <v>2.75</v>
      </c>
      <c r="R63" s="46">
        <v>2.4849999999999999</v>
      </c>
      <c r="S63" s="46">
        <v>2.2480000000000002</v>
      </c>
      <c r="T63" s="46">
        <v>2.0350000000000001</v>
      </c>
      <c r="U63" s="46">
        <v>1.843</v>
      </c>
      <c r="V63" s="46">
        <v>1.671</v>
      </c>
      <c r="W63" s="46">
        <v>1.516</v>
      </c>
      <c r="X63" s="46">
        <v>1.377</v>
      </c>
      <c r="Y63" s="46">
        <v>1.2509999999999999</v>
      </c>
      <c r="Z63" s="46">
        <v>1.1379999999999999</v>
      </c>
      <c r="AA63" s="46">
        <v>1.0349999999999999</v>
      </c>
      <c r="AB63" s="46">
        <v>0.94299999999999995</v>
      </c>
      <c r="AC63" s="46">
        <v>0.85899999999999999</v>
      </c>
      <c r="AD63" s="46">
        <v>0.78400000000000003</v>
      </c>
      <c r="AE63" s="46">
        <v>0.71599999999999997</v>
      </c>
    </row>
    <row r="64" spans="1:31" x14ac:dyDescent="0.2">
      <c r="A64" s="44">
        <v>57</v>
      </c>
      <c r="B64" s="46">
        <v>14.968999999999999</v>
      </c>
      <c r="C64" s="46">
        <v>13.444000000000001</v>
      </c>
      <c r="D64" s="46">
        <v>12.061999999999999</v>
      </c>
      <c r="E64" s="46">
        <v>10.811999999999999</v>
      </c>
      <c r="F64" s="46">
        <v>9.6859999999999999</v>
      </c>
      <c r="G64" s="46">
        <v>8.673</v>
      </c>
      <c r="H64" s="46">
        <v>7.7640000000000002</v>
      </c>
      <c r="I64" s="46">
        <v>6.9509999999999996</v>
      </c>
      <c r="J64" s="46">
        <v>6.2249999999999996</v>
      </c>
      <c r="K64" s="46">
        <v>5.577</v>
      </c>
      <c r="L64" s="46">
        <v>4.9989999999999997</v>
      </c>
      <c r="M64" s="46">
        <v>4.4850000000000003</v>
      </c>
      <c r="N64" s="46">
        <v>4.0259999999999998</v>
      </c>
      <c r="O64" s="46">
        <v>3.6190000000000002</v>
      </c>
      <c r="P64" s="46">
        <v>3.2559999999999998</v>
      </c>
      <c r="Q64" s="46">
        <v>2.9329999999999998</v>
      </c>
      <c r="R64" s="46">
        <v>2.6440000000000001</v>
      </c>
      <c r="S64" s="46">
        <v>2.387</v>
      </c>
      <c r="T64" s="46">
        <v>2.1560000000000001</v>
      </c>
      <c r="U64" s="46">
        <v>1.95</v>
      </c>
      <c r="V64" s="46">
        <v>1.764</v>
      </c>
      <c r="W64" s="46">
        <v>1.5980000000000001</v>
      </c>
      <c r="X64" s="46">
        <v>1.448</v>
      </c>
      <c r="Y64" s="46">
        <v>1.3140000000000001</v>
      </c>
      <c r="Z64" s="46">
        <v>1.1930000000000001</v>
      </c>
      <c r="AA64" s="46">
        <v>1.083</v>
      </c>
      <c r="AB64" s="46">
        <v>0.98499999999999999</v>
      </c>
      <c r="AC64" s="46">
        <v>0.89700000000000002</v>
      </c>
      <c r="AD64" s="46">
        <v>0.81699999999999995</v>
      </c>
      <c r="AE64" s="46">
        <v>0.745</v>
      </c>
    </row>
    <row r="65" spans="1:31" x14ac:dyDescent="0.2">
      <c r="A65" s="44">
        <v>58</v>
      </c>
      <c r="B65" s="46">
        <v>16.363</v>
      </c>
      <c r="C65" s="46">
        <v>14.694000000000001</v>
      </c>
      <c r="D65" s="46">
        <v>13.177</v>
      </c>
      <c r="E65" s="46">
        <v>11.804</v>
      </c>
      <c r="F65" s="46">
        <v>10.565</v>
      </c>
      <c r="G65" s="46">
        <v>9.4499999999999993</v>
      </c>
      <c r="H65" s="46">
        <v>8.4489999999999998</v>
      </c>
      <c r="I65" s="46">
        <v>7.5529999999999999</v>
      </c>
      <c r="J65" s="46">
        <v>6.7519999999999998</v>
      </c>
      <c r="K65" s="46">
        <v>6.0380000000000003</v>
      </c>
      <c r="L65" s="46">
        <v>5.4029999999999996</v>
      </c>
      <c r="M65" s="46">
        <v>4.8369999999999997</v>
      </c>
      <c r="N65" s="46">
        <v>4.3330000000000002</v>
      </c>
      <c r="O65" s="46">
        <v>3.8860000000000001</v>
      </c>
      <c r="P65" s="46">
        <v>3.4889999999999999</v>
      </c>
      <c r="Q65" s="46">
        <v>3.1360000000000001</v>
      </c>
      <c r="R65" s="46">
        <v>2.8210000000000002</v>
      </c>
      <c r="S65" s="46">
        <v>2.5409999999999999</v>
      </c>
      <c r="T65" s="46">
        <v>2.2909999999999999</v>
      </c>
      <c r="U65" s="46">
        <v>2.0670000000000002</v>
      </c>
      <c r="V65" s="46">
        <v>1.867</v>
      </c>
      <c r="W65" s="46">
        <v>1.6870000000000001</v>
      </c>
      <c r="X65" s="46">
        <v>1.526</v>
      </c>
      <c r="Y65" s="46">
        <v>1.3819999999999999</v>
      </c>
      <c r="Z65" s="46">
        <v>1.2529999999999999</v>
      </c>
      <c r="AA65" s="46">
        <v>1.1359999999999999</v>
      </c>
      <c r="AB65" s="46">
        <v>1.032</v>
      </c>
      <c r="AC65" s="46">
        <v>0.93799999999999994</v>
      </c>
      <c r="AD65" s="46">
        <v>0.85299999999999998</v>
      </c>
      <c r="AE65" s="46">
        <v>0.77700000000000002</v>
      </c>
    </row>
    <row r="66" spans="1:31" x14ac:dyDescent="0.2">
      <c r="A66" s="44">
        <v>59</v>
      </c>
      <c r="B66" s="46">
        <v>17.913</v>
      </c>
      <c r="C66" s="46">
        <v>16.084</v>
      </c>
      <c r="D66" s="46">
        <v>14.42</v>
      </c>
      <c r="E66" s="46">
        <v>12.911</v>
      </c>
      <c r="F66" s="46">
        <v>11.547000000000001</v>
      </c>
      <c r="G66" s="46">
        <v>10.318</v>
      </c>
      <c r="H66" s="46">
        <v>9.2149999999999999</v>
      </c>
      <c r="I66" s="46">
        <v>8.2260000000000009</v>
      </c>
      <c r="J66" s="46">
        <v>7.343</v>
      </c>
      <c r="K66" s="46">
        <v>6.5549999999999997</v>
      </c>
      <c r="L66" s="46">
        <v>5.8540000000000001</v>
      </c>
      <c r="M66" s="46">
        <v>5.2309999999999999</v>
      </c>
      <c r="N66" s="46">
        <v>4.6769999999999996</v>
      </c>
      <c r="O66" s="46">
        <v>4.1849999999999996</v>
      </c>
      <c r="P66" s="46">
        <v>3.7490000000000001</v>
      </c>
      <c r="Q66" s="46">
        <v>3.3620000000000001</v>
      </c>
      <c r="R66" s="46">
        <v>3.0190000000000001</v>
      </c>
      <c r="S66" s="46">
        <v>2.7130000000000001</v>
      </c>
      <c r="T66" s="46">
        <v>2.4409999999999998</v>
      </c>
      <c r="U66" s="46">
        <v>2.198</v>
      </c>
      <c r="V66" s="46">
        <v>1.9810000000000001</v>
      </c>
      <c r="W66" s="46">
        <v>1.786</v>
      </c>
      <c r="X66" s="46">
        <v>1.613</v>
      </c>
      <c r="Y66" s="46">
        <v>1.458</v>
      </c>
      <c r="Z66" s="46">
        <v>1.319</v>
      </c>
      <c r="AA66" s="46">
        <v>1.194</v>
      </c>
      <c r="AB66" s="46">
        <v>1.083</v>
      </c>
      <c r="AC66" s="46">
        <v>0.98199999999999998</v>
      </c>
      <c r="AD66" s="46">
        <v>0.89200000000000002</v>
      </c>
      <c r="AE66" s="46">
        <v>0.81200000000000006</v>
      </c>
    </row>
    <row r="67" spans="1:31" x14ac:dyDescent="0.2">
      <c r="A67" s="44">
        <v>60</v>
      </c>
      <c r="B67" s="46">
        <v>19.635000000000002</v>
      </c>
      <c r="C67" s="46">
        <v>17.632000000000001</v>
      </c>
      <c r="D67" s="46">
        <v>15.805999999999999</v>
      </c>
      <c r="E67" s="46">
        <v>14.147</v>
      </c>
      <c r="F67" s="46">
        <v>12.645</v>
      </c>
      <c r="G67" s="46">
        <v>11.291</v>
      </c>
      <c r="H67" s="46">
        <v>10.073</v>
      </c>
      <c r="I67" s="46">
        <v>8.9809999999999999</v>
      </c>
      <c r="J67" s="46">
        <v>8.0050000000000008</v>
      </c>
      <c r="K67" s="46">
        <v>7.1349999999999998</v>
      </c>
      <c r="L67" s="46">
        <v>6.3609999999999998</v>
      </c>
      <c r="M67" s="46">
        <v>5.673</v>
      </c>
      <c r="N67" s="46">
        <v>5.0620000000000003</v>
      </c>
      <c r="O67" s="46">
        <v>4.5199999999999996</v>
      </c>
      <c r="P67" s="46">
        <v>4.0410000000000004</v>
      </c>
      <c r="Q67" s="46">
        <v>3.6160000000000001</v>
      </c>
      <c r="R67" s="46">
        <v>3.2389999999999999</v>
      </c>
      <c r="S67" s="46">
        <v>2.9049999999999998</v>
      </c>
      <c r="T67" s="46">
        <v>2.6070000000000002</v>
      </c>
      <c r="U67" s="46">
        <v>2.343</v>
      </c>
      <c r="V67" s="46">
        <v>2.1070000000000002</v>
      </c>
      <c r="W67" s="46">
        <v>1.8959999999999999</v>
      </c>
      <c r="X67" s="46">
        <v>1.7090000000000001</v>
      </c>
      <c r="Y67" s="46">
        <v>1.542</v>
      </c>
      <c r="Z67" s="46">
        <v>1.3919999999999999</v>
      </c>
      <c r="AA67" s="46">
        <v>1.258</v>
      </c>
      <c r="AB67" s="46">
        <v>1.139</v>
      </c>
      <c r="AC67" s="46">
        <v>1.0309999999999999</v>
      </c>
      <c r="AD67" s="46">
        <v>0.93500000000000005</v>
      </c>
      <c r="AE67" s="46">
        <v>0.85</v>
      </c>
    </row>
    <row r="68" spans="1:31" x14ac:dyDescent="0.2">
      <c r="A68" s="44">
        <v>61</v>
      </c>
      <c r="B68" s="46">
        <v>21.548999999999999</v>
      </c>
      <c r="C68" s="46">
        <v>19.355</v>
      </c>
      <c r="D68" s="46">
        <v>17.350999999999999</v>
      </c>
      <c r="E68" s="46">
        <v>15.526999999999999</v>
      </c>
      <c r="F68" s="46">
        <v>13.872999999999999</v>
      </c>
      <c r="G68" s="46">
        <v>12.379</v>
      </c>
      <c r="H68" s="46">
        <v>11.034000000000001</v>
      </c>
      <c r="I68" s="46">
        <v>9.8279999999999994</v>
      </c>
      <c r="J68" s="46">
        <v>8.7490000000000006</v>
      </c>
      <c r="K68" s="46">
        <v>7.7869999999999999</v>
      </c>
      <c r="L68" s="46">
        <v>6.93</v>
      </c>
      <c r="M68" s="46">
        <v>6.1689999999999996</v>
      </c>
      <c r="N68" s="46">
        <v>5.4939999999999998</v>
      </c>
      <c r="O68" s="46">
        <v>4.8959999999999999</v>
      </c>
      <c r="P68" s="46">
        <v>4.3680000000000003</v>
      </c>
      <c r="Q68" s="46">
        <v>3.9</v>
      </c>
      <c r="R68" s="46">
        <v>3.4860000000000002</v>
      </c>
      <c r="S68" s="46">
        <v>3.1190000000000002</v>
      </c>
      <c r="T68" s="46">
        <v>2.7930000000000001</v>
      </c>
      <c r="U68" s="46">
        <v>2.504</v>
      </c>
      <c r="V68" s="46">
        <v>2.2469999999999999</v>
      </c>
      <c r="W68" s="46">
        <v>2.0179999999999998</v>
      </c>
      <c r="X68" s="46">
        <v>1.8149999999999999</v>
      </c>
      <c r="Y68" s="46">
        <v>1.6339999999999999</v>
      </c>
      <c r="Z68" s="46">
        <v>1.4730000000000001</v>
      </c>
      <c r="AA68" s="46">
        <v>1.3280000000000001</v>
      </c>
      <c r="AB68" s="46">
        <v>1.2</v>
      </c>
      <c r="AC68" s="46">
        <v>1.085</v>
      </c>
      <c r="AD68" s="46">
        <v>0.98299999999999998</v>
      </c>
      <c r="AE68" s="46">
        <v>0.89100000000000001</v>
      </c>
    </row>
    <row r="69" spans="1:31" x14ac:dyDescent="0.2">
      <c r="A69" s="44">
        <v>62</v>
      </c>
      <c r="B69" s="46">
        <v>23.678000000000001</v>
      </c>
      <c r="C69" s="46">
        <v>21.274999999999999</v>
      </c>
      <c r="D69" s="46">
        <v>19.076000000000001</v>
      </c>
      <c r="E69" s="46">
        <v>17.07</v>
      </c>
      <c r="F69" s="46">
        <v>15.247999999999999</v>
      </c>
      <c r="G69" s="46">
        <v>13.599</v>
      </c>
      <c r="H69" s="46">
        <v>12.113</v>
      </c>
      <c r="I69" s="46">
        <v>10.779</v>
      </c>
      <c r="J69" s="46">
        <v>9.5850000000000009</v>
      </c>
      <c r="K69" s="46">
        <v>8.5190000000000001</v>
      </c>
      <c r="L69" s="46">
        <v>7.57</v>
      </c>
      <c r="M69" s="46">
        <v>6.7270000000000003</v>
      </c>
      <c r="N69" s="46">
        <v>5.98</v>
      </c>
      <c r="O69" s="46">
        <v>5.319</v>
      </c>
      <c r="P69" s="46">
        <v>4.7350000000000003</v>
      </c>
      <c r="Q69" s="46">
        <v>4.218</v>
      </c>
      <c r="R69" s="46">
        <v>3.762</v>
      </c>
      <c r="S69" s="46">
        <v>3.359</v>
      </c>
      <c r="T69" s="46">
        <v>3.0009999999999999</v>
      </c>
      <c r="U69" s="46">
        <v>2.6850000000000001</v>
      </c>
      <c r="V69" s="46">
        <v>2.4039999999999999</v>
      </c>
      <c r="W69" s="46">
        <v>2.1539999999999999</v>
      </c>
      <c r="X69" s="46">
        <v>1.9330000000000001</v>
      </c>
      <c r="Y69" s="46">
        <v>1.736</v>
      </c>
      <c r="Z69" s="46">
        <v>1.5620000000000001</v>
      </c>
      <c r="AA69" s="46">
        <v>1.4059999999999999</v>
      </c>
      <c r="AB69" s="46">
        <v>1.268</v>
      </c>
      <c r="AC69" s="46">
        <v>1.1439999999999999</v>
      </c>
      <c r="AD69" s="46">
        <v>1.0349999999999999</v>
      </c>
      <c r="AE69" s="46">
        <v>0.93700000000000006</v>
      </c>
    </row>
    <row r="70" spans="1:31" x14ac:dyDescent="0.2">
      <c r="A70" s="44">
        <v>63</v>
      </c>
      <c r="B70" s="46">
        <v>26.047000000000001</v>
      </c>
      <c r="C70" s="46">
        <v>23.414999999999999</v>
      </c>
      <c r="D70" s="46">
        <v>21.001000000000001</v>
      </c>
      <c r="E70" s="46">
        <v>18.794</v>
      </c>
      <c r="F70" s="46">
        <v>16.786000000000001</v>
      </c>
      <c r="G70" s="46">
        <v>14.967000000000001</v>
      </c>
      <c r="H70" s="46">
        <v>13.324</v>
      </c>
      <c r="I70" s="46">
        <v>11.847</v>
      </c>
      <c r="J70" s="46">
        <v>10.523999999999999</v>
      </c>
      <c r="K70" s="46">
        <v>9.3420000000000005</v>
      </c>
      <c r="L70" s="46">
        <v>8.2899999999999991</v>
      </c>
      <c r="M70" s="46">
        <v>7.3550000000000004</v>
      </c>
      <c r="N70" s="46">
        <v>6.5270000000000001</v>
      </c>
      <c r="O70" s="46">
        <v>5.7939999999999996</v>
      </c>
      <c r="P70" s="46">
        <v>5.1470000000000002</v>
      </c>
      <c r="Q70" s="46">
        <v>4.577</v>
      </c>
      <c r="R70" s="46">
        <v>4.0730000000000004</v>
      </c>
      <c r="S70" s="46">
        <v>3.6280000000000001</v>
      </c>
      <c r="T70" s="46">
        <v>3.2349999999999999</v>
      </c>
      <c r="U70" s="46">
        <v>2.887</v>
      </c>
      <c r="V70" s="46">
        <v>2.5779999999999998</v>
      </c>
      <c r="W70" s="46">
        <v>2.3050000000000002</v>
      </c>
      <c r="X70" s="46">
        <v>2.0640000000000001</v>
      </c>
      <c r="Y70" s="46">
        <v>1.85</v>
      </c>
      <c r="Z70" s="46">
        <v>1.661</v>
      </c>
      <c r="AA70" s="46">
        <v>1.492</v>
      </c>
      <c r="AB70" s="46">
        <v>1.343</v>
      </c>
      <c r="AC70" s="46">
        <v>1.21</v>
      </c>
      <c r="AD70" s="46">
        <v>1.0920000000000001</v>
      </c>
      <c r="AE70" s="46">
        <v>0.98699999999999999</v>
      </c>
    </row>
    <row r="71" spans="1:31" x14ac:dyDescent="0.2">
      <c r="A71" s="44">
        <v>64</v>
      </c>
      <c r="B71" s="46">
        <v>28.684000000000001</v>
      </c>
      <c r="C71" s="46">
        <v>25.800999999999998</v>
      </c>
      <c r="D71" s="46">
        <v>23.151</v>
      </c>
      <c r="E71" s="46">
        <v>20.722999999999999</v>
      </c>
      <c r="F71" s="46">
        <v>18.510000000000002</v>
      </c>
      <c r="G71" s="46">
        <v>16.5</v>
      </c>
      <c r="H71" s="46">
        <v>14.683</v>
      </c>
      <c r="I71" s="46">
        <v>13.047000000000001</v>
      </c>
      <c r="J71" s="46">
        <v>11.581</v>
      </c>
      <c r="K71" s="46">
        <v>10.27</v>
      </c>
      <c r="L71" s="46">
        <v>9.1020000000000003</v>
      </c>
      <c r="M71" s="46">
        <v>8.0630000000000006</v>
      </c>
      <c r="N71" s="46">
        <v>7.1429999999999998</v>
      </c>
      <c r="O71" s="46">
        <v>6.33</v>
      </c>
      <c r="P71" s="46">
        <v>5.6120000000000001</v>
      </c>
      <c r="Q71" s="46">
        <v>4.9800000000000004</v>
      </c>
      <c r="R71" s="46">
        <v>4.4219999999999997</v>
      </c>
      <c r="S71" s="46">
        <v>3.93</v>
      </c>
      <c r="T71" s="46">
        <v>3.496</v>
      </c>
      <c r="U71" s="46">
        <v>3.113</v>
      </c>
      <c r="V71" s="46">
        <v>2.774</v>
      </c>
      <c r="W71" s="46">
        <v>2.4750000000000001</v>
      </c>
      <c r="X71" s="46">
        <v>2.21</v>
      </c>
      <c r="Y71" s="46">
        <v>1.9770000000000001</v>
      </c>
      <c r="Z71" s="46">
        <v>1.77</v>
      </c>
      <c r="AA71" s="46">
        <v>1.587</v>
      </c>
      <c r="AB71" s="46">
        <v>1.4259999999999999</v>
      </c>
      <c r="AC71" s="46">
        <v>1.282</v>
      </c>
      <c r="AD71" s="46">
        <v>1.1539999999999999</v>
      </c>
      <c r="AE71" s="46">
        <v>1.042</v>
      </c>
    </row>
    <row r="72" spans="1:31" x14ac:dyDescent="0.2">
      <c r="A72" s="44">
        <v>65</v>
      </c>
      <c r="B72" s="46">
        <v>31.623999999999999</v>
      </c>
      <c r="C72" s="46">
        <v>28.465</v>
      </c>
      <c r="D72" s="46">
        <v>25.553999999999998</v>
      </c>
      <c r="E72" s="46">
        <v>22.884</v>
      </c>
      <c r="F72" s="46">
        <v>20.443000000000001</v>
      </c>
      <c r="G72" s="46">
        <v>18.222999999999999</v>
      </c>
      <c r="H72" s="46">
        <v>16.212</v>
      </c>
      <c r="I72" s="46">
        <v>14.398999999999999</v>
      </c>
      <c r="J72" s="46">
        <v>12.771000000000001</v>
      </c>
      <c r="K72" s="46">
        <v>11.315</v>
      </c>
      <c r="L72" s="46">
        <v>10.016999999999999</v>
      </c>
      <c r="M72" s="46">
        <v>8.8620000000000001</v>
      </c>
      <c r="N72" s="46">
        <v>7.8390000000000004</v>
      </c>
      <c r="O72" s="46">
        <v>6.9349999999999996</v>
      </c>
      <c r="P72" s="46">
        <v>6.1369999999999996</v>
      </c>
      <c r="Q72" s="46">
        <v>5.4349999999999996</v>
      </c>
      <c r="R72" s="46">
        <v>4.8170000000000002</v>
      </c>
      <c r="S72" s="46">
        <v>4.2720000000000002</v>
      </c>
      <c r="T72" s="46">
        <v>3.7909999999999999</v>
      </c>
      <c r="U72" s="46">
        <v>3.3679999999999999</v>
      </c>
      <c r="V72" s="46">
        <v>2.9940000000000002</v>
      </c>
      <c r="W72" s="46">
        <v>2.665</v>
      </c>
      <c r="X72" s="46">
        <v>2.3740000000000001</v>
      </c>
      <c r="Y72" s="46">
        <v>2.1190000000000002</v>
      </c>
      <c r="Z72" s="46">
        <v>1.893</v>
      </c>
      <c r="AA72" s="46">
        <v>1.694</v>
      </c>
      <c r="AB72" s="46">
        <v>1.518</v>
      </c>
      <c r="AC72" s="46">
        <v>1.3620000000000001</v>
      </c>
      <c r="AD72" s="46">
        <v>1.224</v>
      </c>
      <c r="AE72" s="46">
        <v>1.103</v>
      </c>
    </row>
    <row r="73" spans="1:31" x14ac:dyDescent="0.2">
      <c r="A73" s="44">
        <v>66</v>
      </c>
      <c r="B73" s="46">
        <v>34.906999999999996</v>
      </c>
      <c r="C73" s="46">
        <v>31.443999999999999</v>
      </c>
      <c r="D73" s="46">
        <v>28.245999999999999</v>
      </c>
      <c r="E73" s="46">
        <v>25.306000000000001</v>
      </c>
      <c r="F73" s="46">
        <v>22.613</v>
      </c>
      <c r="G73" s="46">
        <v>20.16</v>
      </c>
      <c r="H73" s="46">
        <v>17.933</v>
      </c>
      <c r="I73" s="46">
        <v>15.922000000000001</v>
      </c>
      <c r="J73" s="46">
        <v>14.115</v>
      </c>
      <c r="K73" s="46">
        <v>12.496</v>
      </c>
      <c r="L73" s="46">
        <v>11.051</v>
      </c>
      <c r="M73" s="46">
        <v>9.766</v>
      </c>
      <c r="N73" s="46">
        <v>8.6259999999999994</v>
      </c>
      <c r="O73" s="46">
        <v>7.6189999999999998</v>
      </c>
      <c r="P73" s="46">
        <v>6.7309999999999999</v>
      </c>
      <c r="Q73" s="46">
        <v>5.95</v>
      </c>
      <c r="R73" s="46">
        <v>5.2619999999999996</v>
      </c>
      <c r="S73" s="46">
        <v>4.657</v>
      </c>
      <c r="T73" s="46">
        <v>4.1239999999999997</v>
      </c>
      <c r="U73" s="46">
        <v>3.6549999999999998</v>
      </c>
      <c r="V73" s="46">
        <v>3.242</v>
      </c>
      <c r="W73" s="46">
        <v>2.8780000000000001</v>
      </c>
      <c r="X73" s="46">
        <v>2.5590000000000002</v>
      </c>
      <c r="Y73" s="46">
        <v>2.278</v>
      </c>
      <c r="Z73" s="46">
        <v>2.0299999999999998</v>
      </c>
      <c r="AA73" s="46">
        <v>1.8120000000000001</v>
      </c>
      <c r="AB73" s="46">
        <v>1.62</v>
      </c>
      <c r="AC73" s="46">
        <v>1.4510000000000001</v>
      </c>
      <c r="AD73" s="46">
        <v>1.3009999999999999</v>
      </c>
      <c r="AE73" s="46">
        <v>1.17</v>
      </c>
    </row>
    <row r="74" spans="1:31" x14ac:dyDescent="0.2">
      <c r="A74" s="44">
        <v>67</v>
      </c>
      <c r="B74" s="46">
        <v>38.576999999999998</v>
      </c>
      <c r="C74" s="46">
        <v>34.779000000000003</v>
      </c>
      <c r="D74" s="46">
        <v>31.265000000000001</v>
      </c>
      <c r="E74" s="46">
        <v>28.026</v>
      </c>
      <c r="F74" s="46">
        <v>25.053999999999998</v>
      </c>
      <c r="G74" s="46">
        <v>22.341000000000001</v>
      </c>
      <c r="H74" s="46">
        <v>19.873000000000001</v>
      </c>
      <c r="I74" s="46">
        <v>17.641999999999999</v>
      </c>
      <c r="J74" s="46">
        <v>15.632999999999999</v>
      </c>
      <c r="K74" s="46">
        <v>13.831</v>
      </c>
      <c r="L74" s="46">
        <v>12.222</v>
      </c>
      <c r="M74" s="46">
        <v>10.789</v>
      </c>
      <c r="N74" s="46">
        <v>9.5180000000000007</v>
      </c>
      <c r="O74" s="46">
        <v>8.3949999999999996</v>
      </c>
      <c r="P74" s="46">
        <v>7.4050000000000002</v>
      </c>
      <c r="Q74" s="46">
        <v>6.5330000000000004</v>
      </c>
      <c r="R74" s="46">
        <v>5.7670000000000003</v>
      </c>
      <c r="S74" s="46">
        <v>5.093</v>
      </c>
      <c r="T74" s="46">
        <v>4.5010000000000003</v>
      </c>
      <c r="U74" s="46">
        <v>3.98</v>
      </c>
      <c r="V74" s="46">
        <v>3.5219999999999998</v>
      </c>
      <c r="W74" s="46">
        <v>3.1190000000000002</v>
      </c>
      <c r="X74" s="46">
        <v>2.766</v>
      </c>
      <c r="Y74" s="46">
        <v>2.4569999999999999</v>
      </c>
      <c r="Z74" s="46">
        <v>2.1840000000000002</v>
      </c>
      <c r="AA74" s="46">
        <v>1.9450000000000001</v>
      </c>
      <c r="AB74" s="46">
        <v>1.7350000000000001</v>
      </c>
      <c r="AC74" s="46">
        <v>1.55</v>
      </c>
      <c r="AD74" s="46">
        <v>1.387</v>
      </c>
      <c r="AE74" s="46">
        <v>1.2450000000000001</v>
      </c>
    </row>
    <row r="75" spans="1:31" x14ac:dyDescent="0.2">
      <c r="A75" s="44">
        <v>68</v>
      </c>
      <c r="B75" s="46">
        <v>42.689</v>
      </c>
      <c r="C75" s="46">
        <v>38.520000000000003</v>
      </c>
      <c r="D75" s="46">
        <v>34.655000000000001</v>
      </c>
      <c r="E75" s="46">
        <v>31.085999999999999</v>
      </c>
      <c r="F75" s="46">
        <v>27.803000000000001</v>
      </c>
      <c r="G75" s="46">
        <v>24.8</v>
      </c>
      <c r="H75" s="46">
        <v>22.064</v>
      </c>
      <c r="I75" s="46">
        <v>19.585000000000001</v>
      </c>
      <c r="J75" s="46">
        <v>17.350000000000001</v>
      </c>
      <c r="K75" s="46">
        <v>15.343</v>
      </c>
      <c r="L75" s="46">
        <v>13.548999999999999</v>
      </c>
      <c r="M75" s="46">
        <v>11.949</v>
      </c>
      <c r="N75" s="46">
        <v>10.53</v>
      </c>
      <c r="O75" s="46">
        <v>9.2750000000000004</v>
      </c>
      <c r="P75" s="46">
        <v>8.1690000000000005</v>
      </c>
      <c r="Q75" s="46">
        <v>7.1959999999999997</v>
      </c>
      <c r="R75" s="46">
        <v>6.3410000000000002</v>
      </c>
      <c r="S75" s="46">
        <v>5.5890000000000004</v>
      </c>
      <c r="T75" s="46">
        <v>4.9279999999999999</v>
      </c>
      <c r="U75" s="46">
        <v>4.3479999999999999</v>
      </c>
      <c r="V75" s="46">
        <v>3.839</v>
      </c>
      <c r="W75" s="46">
        <v>3.3919999999999999</v>
      </c>
      <c r="X75" s="46">
        <v>3.0009999999999999</v>
      </c>
      <c r="Y75" s="46">
        <v>2.6579999999999999</v>
      </c>
      <c r="Z75" s="46">
        <v>2.3580000000000001</v>
      </c>
      <c r="AA75" s="46">
        <v>2.0939999999999999</v>
      </c>
      <c r="AB75" s="46">
        <v>1.8640000000000001</v>
      </c>
      <c r="AC75" s="46">
        <v>1.661</v>
      </c>
      <c r="AD75" s="46">
        <v>1.484</v>
      </c>
      <c r="AE75" s="46">
        <v>1.3280000000000001</v>
      </c>
    </row>
    <row r="76" spans="1:31" x14ac:dyDescent="0.2">
      <c r="A76" s="44">
        <v>69</v>
      </c>
      <c r="B76" s="46">
        <v>47.305999999999997</v>
      </c>
      <c r="C76" s="46">
        <v>42.726999999999997</v>
      </c>
      <c r="D76" s="46">
        <v>38.472000000000001</v>
      </c>
      <c r="E76" s="46">
        <v>34.534999999999997</v>
      </c>
      <c r="F76" s="46">
        <v>30.905000000000001</v>
      </c>
      <c r="G76" s="46">
        <v>27.579000000000001</v>
      </c>
      <c r="H76" s="46">
        <v>24.542000000000002</v>
      </c>
      <c r="I76" s="46">
        <v>21.786000000000001</v>
      </c>
      <c r="J76" s="46">
        <v>19.297999999999998</v>
      </c>
      <c r="K76" s="46">
        <v>17.059000000000001</v>
      </c>
      <c r="L76" s="46">
        <v>15.055999999999999</v>
      </c>
      <c r="M76" s="46">
        <v>13.268000000000001</v>
      </c>
      <c r="N76" s="46">
        <v>11.680999999999999</v>
      </c>
      <c r="O76" s="46">
        <v>10.276999999999999</v>
      </c>
      <c r="P76" s="46">
        <v>9.0389999999999997</v>
      </c>
      <c r="Q76" s="46">
        <v>7.95</v>
      </c>
      <c r="R76" s="46">
        <v>6.9939999999999998</v>
      </c>
      <c r="S76" s="46">
        <v>6.1529999999999996</v>
      </c>
      <c r="T76" s="46">
        <v>5.415</v>
      </c>
      <c r="U76" s="46">
        <v>4.7670000000000003</v>
      </c>
      <c r="V76" s="46">
        <v>4.1989999999999998</v>
      </c>
      <c r="W76" s="46">
        <v>3.702</v>
      </c>
      <c r="X76" s="46">
        <v>3.2669999999999999</v>
      </c>
      <c r="Y76" s="46">
        <v>2.887</v>
      </c>
      <c r="Z76" s="46">
        <v>2.5539999999999998</v>
      </c>
      <c r="AA76" s="46">
        <v>2.2629999999999999</v>
      </c>
      <c r="AB76" s="46">
        <v>2.0089999999999999</v>
      </c>
      <c r="AC76" s="46">
        <v>1.786</v>
      </c>
      <c r="AD76" s="46">
        <v>1.5920000000000001</v>
      </c>
      <c r="AE76" s="46">
        <v>1.4219999999999999</v>
      </c>
    </row>
    <row r="77" spans="1:31" x14ac:dyDescent="0.2">
      <c r="A77" s="44">
        <v>70</v>
      </c>
      <c r="B77" s="46">
        <v>52.499000000000002</v>
      </c>
      <c r="C77" s="46">
        <v>47.462000000000003</v>
      </c>
      <c r="D77" s="46">
        <v>42.774000000000001</v>
      </c>
      <c r="E77" s="46">
        <v>38.426000000000002</v>
      </c>
      <c r="F77" s="46">
        <v>34.409999999999997</v>
      </c>
      <c r="G77" s="46">
        <v>30.722000000000001</v>
      </c>
      <c r="H77" s="46">
        <v>27.349</v>
      </c>
      <c r="I77" s="46">
        <v>24.282</v>
      </c>
      <c r="J77" s="46">
        <v>21.507999999999999</v>
      </c>
      <c r="K77" s="46">
        <v>19.009</v>
      </c>
      <c r="L77" s="46">
        <v>16.77</v>
      </c>
      <c r="M77" s="46">
        <v>14.769</v>
      </c>
      <c r="N77" s="46">
        <v>12.991</v>
      </c>
      <c r="O77" s="46">
        <v>11.417999999999999</v>
      </c>
      <c r="P77" s="46">
        <v>10.031000000000001</v>
      </c>
      <c r="Q77" s="46">
        <v>8.81</v>
      </c>
      <c r="R77" s="46">
        <v>7.7380000000000004</v>
      </c>
      <c r="S77" s="46">
        <v>6.7960000000000003</v>
      </c>
      <c r="T77" s="46">
        <v>5.9690000000000003</v>
      </c>
      <c r="U77" s="46">
        <v>5.2450000000000001</v>
      </c>
      <c r="V77" s="46">
        <v>4.6100000000000003</v>
      </c>
      <c r="W77" s="46">
        <v>4.0540000000000003</v>
      </c>
      <c r="X77" s="46">
        <v>3.569</v>
      </c>
      <c r="Y77" s="46">
        <v>3.1459999999999999</v>
      </c>
      <c r="Z77" s="46">
        <v>2.7759999999999998</v>
      </c>
      <c r="AA77" s="46">
        <v>2.4540000000000002</v>
      </c>
      <c r="AB77" s="46">
        <v>2.173</v>
      </c>
      <c r="AC77" s="46">
        <v>1.927</v>
      </c>
      <c r="AD77" s="46">
        <v>1.7130000000000001</v>
      </c>
      <c r="AE77" s="46">
        <v>1.5269999999999999</v>
      </c>
    </row>
    <row r="78" spans="1:31" x14ac:dyDescent="0.2">
      <c r="A78" s="44">
        <v>71</v>
      </c>
      <c r="B78" s="46">
        <v>58.344000000000001</v>
      </c>
      <c r="C78" s="46">
        <v>52.798999999999999</v>
      </c>
      <c r="D78" s="46">
        <v>47.627000000000002</v>
      </c>
      <c r="E78" s="46">
        <v>42.822000000000003</v>
      </c>
      <c r="F78" s="46">
        <v>38.374000000000002</v>
      </c>
      <c r="G78" s="46">
        <v>34.280999999999999</v>
      </c>
      <c r="H78" s="46">
        <v>30.53</v>
      </c>
      <c r="I78" s="46">
        <v>27.114000000000001</v>
      </c>
      <c r="J78" s="46">
        <v>24.018000000000001</v>
      </c>
      <c r="K78" s="46">
        <v>21.225000000000001</v>
      </c>
      <c r="L78" s="46">
        <v>18.719000000000001</v>
      </c>
      <c r="M78" s="46">
        <v>16.478000000000002</v>
      </c>
      <c r="N78" s="46">
        <v>14.484</v>
      </c>
      <c r="O78" s="46">
        <v>12.718999999999999</v>
      </c>
      <c r="P78" s="46">
        <v>11.162000000000001</v>
      </c>
      <c r="Q78" s="46">
        <v>9.7910000000000004</v>
      </c>
      <c r="R78" s="46">
        <v>8.5869999999999997</v>
      </c>
      <c r="S78" s="46">
        <v>7.53</v>
      </c>
      <c r="T78" s="46">
        <v>6.6020000000000003</v>
      </c>
      <c r="U78" s="46">
        <v>5.7889999999999997</v>
      </c>
      <c r="V78" s="46">
        <v>5.077</v>
      </c>
      <c r="W78" s="46">
        <v>4.4550000000000001</v>
      </c>
      <c r="X78" s="46">
        <v>3.9119999999999999</v>
      </c>
      <c r="Y78" s="46">
        <v>3.44</v>
      </c>
      <c r="Z78" s="46">
        <v>3.0289999999999999</v>
      </c>
      <c r="AA78" s="46">
        <v>2.67</v>
      </c>
      <c r="AB78" s="46">
        <v>2.3580000000000001</v>
      </c>
      <c r="AC78" s="46">
        <v>2.0870000000000002</v>
      </c>
      <c r="AD78" s="46">
        <v>1.85</v>
      </c>
      <c r="AE78" s="46">
        <v>1.645</v>
      </c>
    </row>
    <row r="79" spans="1:31" x14ac:dyDescent="0.2">
      <c r="A79" s="44">
        <v>72</v>
      </c>
      <c r="B79" s="46">
        <v>64.938000000000002</v>
      </c>
      <c r="C79" s="46">
        <v>58.823999999999998</v>
      </c>
      <c r="D79" s="46">
        <v>53.113</v>
      </c>
      <c r="E79" s="46">
        <v>47.795000000000002</v>
      </c>
      <c r="F79" s="46">
        <v>42.863</v>
      </c>
      <c r="G79" s="46">
        <v>38.317</v>
      </c>
      <c r="H79" s="46">
        <v>34.140999999999998</v>
      </c>
      <c r="I79" s="46">
        <v>30.331</v>
      </c>
      <c r="J79" s="46">
        <v>26.873000000000001</v>
      </c>
      <c r="K79" s="46">
        <v>23.748999999999999</v>
      </c>
      <c r="L79" s="46">
        <v>20.940999999999999</v>
      </c>
      <c r="M79" s="46">
        <v>18.427</v>
      </c>
      <c r="N79" s="46">
        <v>16.187999999999999</v>
      </c>
      <c r="O79" s="46">
        <v>14.205</v>
      </c>
      <c r="P79" s="46">
        <v>12.454000000000001</v>
      </c>
      <c r="Q79" s="46">
        <v>10.913</v>
      </c>
      <c r="R79" s="46">
        <v>9.5579999999999998</v>
      </c>
      <c r="S79" s="46">
        <v>8.3689999999999998</v>
      </c>
      <c r="T79" s="46">
        <v>7.3250000000000002</v>
      </c>
      <c r="U79" s="46">
        <v>6.4119999999999999</v>
      </c>
      <c r="V79" s="46">
        <v>5.6120000000000001</v>
      </c>
      <c r="W79" s="46">
        <v>4.9130000000000003</v>
      </c>
      <c r="X79" s="46">
        <v>4.3049999999999997</v>
      </c>
      <c r="Y79" s="46">
        <v>3.7759999999999998</v>
      </c>
      <c r="Z79" s="46">
        <v>3.3159999999999998</v>
      </c>
      <c r="AA79" s="46">
        <v>2.9159999999999999</v>
      </c>
      <c r="AB79" s="46">
        <v>2.569</v>
      </c>
      <c r="AC79" s="46">
        <v>2.2669999999999999</v>
      </c>
      <c r="AD79" s="46">
        <v>2.0049999999999999</v>
      </c>
      <c r="AE79" s="46">
        <v>1.778</v>
      </c>
    </row>
    <row r="80" spans="1:31" x14ac:dyDescent="0.2">
      <c r="A80" s="44">
        <v>73</v>
      </c>
      <c r="B80" s="46">
        <v>72.397999999999996</v>
      </c>
      <c r="C80" s="46">
        <v>65.647999999999996</v>
      </c>
      <c r="D80" s="46">
        <v>59.331000000000003</v>
      </c>
      <c r="E80" s="46">
        <v>53.439</v>
      </c>
      <c r="F80" s="46">
        <v>47.963000000000001</v>
      </c>
      <c r="G80" s="46">
        <v>42.905000000000001</v>
      </c>
      <c r="H80" s="46">
        <v>38.250999999999998</v>
      </c>
      <c r="I80" s="46">
        <v>33.996000000000002</v>
      </c>
      <c r="J80" s="46">
        <v>30.128</v>
      </c>
      <c r="K80" s="46">
        <v>26.628</v>
      </c>
      <c r="L80" s="46">
        <v>23.478999999999999</v>
      </c>
      <c r="M80" s="46">
        <v>20.654</v>
      </c>
      <c r="N80" s="46">
        <v>18.137</v>
      </c>
      <c r="O80" s="46">
        <v>15.904999999999999</v>
      </c>
      <c r="P80" s="46">
        <v>13.933</v>
      </c>
      <c r="Q80" s="46">
        <v>12.196999999999999</v>
      </c>
      <c r="R80" s="46">
        <v>10.672000000000001</v>
      </c>
      <c r="S80" s="46">
        <v>9.3309999999999995</v>
      </c>
      <c r="T80" s="46">
        <v>8.1549999999999994</v>
      </c>
      <c r="U80" s="46">
        <v>7.125</v>
      </c>
      <c r="V80" s="46">
        <v>6.2240000000000002</v>
      </c>
      <c r="W80" s="46">
        <v>5.4370000000000003</v>
      </c>
      <c r="X80" s="46">
        <v>4.7530000000000001</v>
      </c>
      <c r="Y80" s="46">
        <v>4.16</v>
      </c>
      <c r="Z80" s="46">
        <v>3.6440000000000001</v>
      </c>
      <c r="AA80" s="46">
        <v>3.1960000000000002</v>
      </c>
      <c r="AB80" s="46">
        <v>2.8090000000000002</v>
      </c>
      <c r="AC80" s="46">
        <v>2.472</v>
      </c>
      <c r="AD80" s="46">
        <v>2.181</v>
      </c>
      <c r="AE80" s="46">
        <v>1.929</v>
      </c>
    </row>
    <row r="81" spans="1:31" x14ac:dyDescent="0.2">
      <c r="A81" s="44">
        <v>74</v>
      </c>
      <c r="B81" s="46">
        <v>80.87</v>
      </c>
      <c r="C81" s="46">
        <v>73.403999999999996</v>
      </c>
      <c r="D81" s="46">
        <v>66.405000000000001</v>
      </c>
      <c r="E81" s="46">
        <v>59.865000000000002</v>
      </c>
      <c r="F81" s="46">
        <v>53.774999999999999</v>
      </c>
      <c r="G81" s="46">
        <v>48.14</v>
      </c>
      <c r="H81" s="46">
        <v>42.944000000000003</v>
      </c>
      <c r="I81" s="46">
        <v>38.185000000000002</v>
      </c>
      <c r="J81" s="46">
        <v>33.853000000000002</v>
      </c>
      <c r="K81" s="46">
        <v>29.925999999999998</v>
      </c>
      <c r="L81" s="46">
        <v>26.385999999999999</v>
      </c>
      <c r="M81" s="46">
        <v>23.209</v>
      </c>
      <c r="N81" s="46">
        <v>20.373000000000001</v>
      </c>
      <c r="O81" s="46">
        <v>17.856999999999999</v>
      </c>
      <c r="P81" s="46">
        <v>15.632999999999999</v>
      </c>
      <c r="Q81" s="46">
        <v>13.673999999999999</v>
      </c>
      <c r="R81" s="46">
        <v>11.952</v>
      </c>
      <c r="S81" s="46">
        <v>10.436999999999999</v>
      </c>
      <c r="T81" s="46">
        <v>9.109</v>
      </c>
      <c r="U81" s="46">
        <v>7.9459999999999997</v>
      </c>
      <c r="V81" s="46">
        <v>6.9290000000000003</v>
      </c>
      <c r="W81" s="46">
        <v>6.0410000000000004</v>
      </c>
      <c r="X81" s="46">
        <v>5.2690000000000001</v>
      </c>
      <c r="Y81" s="46">
        <v>4.5999999999999996</v>
      </c>
      <c r="Z81" s="46">
        <v>4.0199999999999996</v>
      </c>
      <c r="AA81" s="46">
        <v>3.5169999999999999</v>
      </c>
      <c r="AB81" s="46">
        <v>3.0830000000000002</v>
      </c>
      <c r="AC81" s="46">
        <v>2.7069999999999999</v>
      </c>
      <c r="AD81" s="46">
        <v>2.3820000000000001</v>
      </c>
      <c r="AE81" s="46">
        <v>2.101</v>
      </c>
    </row>
    <row r="82" spans="1:31" x14ac:dyDescent="0.2">
      <c r="A82" s="44">
        <v>75</v>
      </c>
      <c r="B82" s="46">
        <v>90.513999999999996</v>
      </c>
      <c r="C82" s="46">
        <v>82.239000000000004</v>
      </c>
      <c r="D82" s="46">
        <v>74.47</v>
      </c>
      <c r="E82" s="46">
        <v>67.198999999999998</v>
      </c>
      <c r="F82" s="46">
        <v>60.414000000000001</v>
      </c>
      <c r="G82" s="46">
        <v>54.124000000000002</v>
      </c>
      <c r="H82" s="46">
        <v>48.314</v>
      </c>
      <c r="I82" s="46">
        <v>42.982999999999997</v>
      </c>
      <c r="J82" s="46">
        <v>38.121000000000002</v>
      </c>
      <c r="K82" s="46">
        <v>33.707999999999998</v>
      </c>
      <c r="L82" s="46">
        <v>29.725000000000001</v>
      </c>
      <c r="M82" s="46">
        <v>26.143000000000001</v>
      </c>
      <c r="N82" s="46">
        <v>22.943999999999999</v>
      </c>
      <c r="O82" s="46">
        <v>20.103000000000002</v>
      </c>
      <c r="P82" s="46">
        <v>17.59</v>
      </c>
      <c r="Q82" s="46">
        <v>15.375</v>
      </c>
      <c r="R82" s="46">
        <v>13.427</v>
      </c>
      <c r="S82" s="46">
        <v>11.712999999999999</v>
      </c>
      <c r="T82" s="46">
        <v>10.210000000000001</v>
      </c>
      <c r="U82" s="46">
        <v>8.8930000000000007</v>
      </c>
      <c r="V82" s="46">
        <v>7.7409999999999997</v>
      </c>
      <c r="W82" s="46">
        <v>6.7359999999999998</v>
      </c>
      <c r="X82" s="46">
        <v>5.8630000000000004</v>
      </c>
      <c r="Y82" s="46">
        <v>5.1070000000000002</v>
      </c>
      <c r="Z82" s="46">
        <v>4.452</v>
      </c>
      <c r="AA82" s="46">
        <v>3.8860000000000001</v>
      </c>
      <c r="AB82" s="46">
        <v>3.3969999999999998</v>
      </c>
      <c r="AC82" s="46">
        <v>2.9750000000000001</v>
      </c>
      <c r="AD82" s="46">
        <v>2.6110000000000002</v>
      </c>
      <c r="AE82" s="46">
        <v>2.298</v>
      </c>
    </row>
    <row r="83" spans="1:31" x14ac:dyDescent="0.2">
      <c r="A83" s="44">
        <v>76</v>
      </c>
      <c r="B83" s="46">
        <v>101.52800000000001</v>
      </c>
      <c r="C83" s="46">
        <v>92.337999999999994</v>
      </c>
      <c r="D83" s="46">
        <v>83.695999999999998</v>
      </c>
      <c r="E83" s="46">
        <v>75.593999999999994</v>
      </c>
      <c r="F83" s="46">
        <v>68.021000000000001</v>
      </c>
      <c r="G83" s="46">
        <v>60.987000000000002</v>
      </c>
      <c r="H83" s="46">
        <v>54.476999999999997</v>
      </c>
      <c r="I83" s="46">
        <v>48.494</v>
      </c>
      <c r="J83" s="46">
        <v>43.027999999999999</v>
      </c>
      <c r="K83" s="46">
        <v>38.058999999999997</v>
      </c>
      <c r="L83" s="46">
        <v>33.567999999999998</v>
      </c>
      <c r="M83" s="46">
        <v>29.523</v>
      </c>
      <c r="N83" s="46">
        <v>25.907</v>
      </c>
      <c r="O83" s="46">
        <v>22.693000000000001</v>
      </c>
      <c r="P83" s="46">
        <v>19.847999999999999</v>
      </c>
      <c r="Q83" s="46">
        <v>17.338999999999999</v>
      </c>
      <c r="R83" s="46">
        <v>15.131</v>
      </c>
      <c r="S83" s="46">
        <v>13.186999999999999</v>
      </c>
      <c r="T83" s="46">
        <v>11.481999999999999</v>
      </c>
      <c r="U83" s="46">
        <v>9.9879999999999995</v>
      </c>
      <c r="V83" s="46">
        <v>8.68</v>
      </c>
      <c r="W83" s="46">
        <v>7.5389999999999997</v>
      </c>
      <c r="X83" s="46">
        <v>6.5490000000000004</v>
      </c>
      <c r="Y83" s="46">
        <v>5.6920000000000002</v>
      </c>
      <c r="Z83" s="46">
        <v>4.9509999999999996</v>
      </c>
      <c r="AA83" s="46">
        <v>4.3099999999999996</v>
      </c>
      <c r="AB83" s="46">
        <v>3.7589999999999999</v>
      </c>
      <c r="AC83" s="46">
        <v>3.2839999999999998</v>
      </c>
      <c r="AD83" s="46">
        <v>2.8740000000000001</v>
      </c>
      <c r="AE83" s="46">
        <v>2.5230000000000001</v>
      </c>
    </row>
    <row r="84" spans="1:31" x14ac:dyDescent="0.2">
      <c r="A84" s="44">
        <v>77</v>
      </c>
      <c r="B84" s="46">
        <v>114.14700000000001</v>
      </c>
      <c r="C84" s="46">
        <v>103.916</v>
      </c>
      <c r="D84" s="46">
        <v>94.281999999999996</v>
      </c>
      <c r="E84" s="46">
        <v>85.234999999999999</v>
      </c>
      <c r="F84" s="46">
        <v>76.763000000000005</v>
      </c>
      <c r="G84" s="46">
        <v>68.88</v>
      </c>
      <c r="H84" s="46">
        <v>61.572000000000003</v>
      </c>
      <c r="I84" s="46">
        <v>54.841999999999999</v>
      </c>
      <c r="J84" s="46">
        <v>48.685000000000002</v>
      </c>
      <c r="K84" s="46">
        <v>43.078000000000003</v>
      </c>
      <c r="L84" s="46">
        <v>38.003</v>
      </c>
      <c r="M84" s="46">
        <v>33.427999999999997</v>
      </c>
      <c r="N84" s="46">
        <v>29.332000000000001</v>
      </c>
      <c r="O84" s="46">
        <v>25.687999999999999</v>
      </c>
      <c r="P84" s="46">
        <v>22.46</v>
      </c>
      <c r="Q84" s="46">
        <v>19.613</v>
      </c>
      <c r="R84" s="46">
        <v>17.105</v>
      </c>
      <c r="S84" s="46">
        <v>14.896000000000001</v>
      </c>
      <c r="T84" s="46">
        <v>12.957000000000001</v>
      </c>
      <c r="U84" s="46">
        <v>11.257</v>
      </c>
      <c r="V84" s="46">
        <v>9.7690000000000001</v>
      </c>
      <c r="W84" s="46">
        <v>8.4700000000000006</v>
      </c>
      <c r="X84" s="46">
        <v>7.3440000000000003</v>
      </c>
      <c r="Y84" s="46">
        <v>6.37</v>
      </c>
      <c r="Z84" s="46">
        <v>5.5279999999999996</v>
      </c>
      <c r="AA84" s="46">
        <v>4.8010000000000002</v>
      </c>
      <c r="AB84" s="46">
        <v>4.1769999999999996</v>
      </c>
      <c r="AC84" s="46">
        <v>3.64</v>
      </c>
      <c r="AD84" s="46">
        <v>3.1779999999999999</v>
      </c>
      <c r="AE84" s="46">
        <v>2.782</v>
      </c>
    </row>
    <row r="85" spans="1:31" x14ac:dyDescent="0.2">
      <c r="A85" s="44">
        <v>78</v>
      </c>
      <c r="B85" s="46">
        <v>128.62700000000001</v>
      </c>
      <c r="C85" s="46">
        <v>117.21</v>
      </c>
      <c r="D85" s="46">
        <v>106.446</v>
      </c>
      <c r="E85" s="46">
        <v>96.320999999999998</v>
      </c>
      <c r="F85" s="46">
        <v>86.822999999999993</v>
      </c>
      <c r="G85" s="46">
        <v>77.971000000000004</v>
      </c>
      <c r="H85" s="46">
        <v>69.748000000000005</v>
      </c>
      <c r="I85" s="46">
        <v>62.162999999999997</v>
      </c>
      <c r="J85" s="46">
        <v>55.213000000000001</v>
      </c>
      <c r="K85" s="46">
        <v>48.874000000000002</v>
      </c>
      <c r="L85" s="46">
        <v>43.128999999999998</v>
      </c>
      <c r="M85" s="46">
        <v>37.942</v>
      </c>
      <c r="N85" s="46">
        <v>33.293999999999997</v>
      </c>
      <c r="O85" s="46">
        <v>29.155000000000001</v>
      </c>
      <c r="P85" s="46">
        <v>25.486000000000001</v>
      </c>
      <c r="Q85" s="46">
        <v>22.247</v>
      </c>
      <c r="R85" s="46">
        <v>19.393999999999998</v>
      </c>
      <c r="S85" s="46">
        <v>16.879000000000001</v>
      </c>
      <c r="T85" s="46">
        <v>14.669</v>
      </c>
      <c r="U85" s="46">
        <v>12.731</v>
      </c>
      <c r="V85" s="46">
        <v>11.032999999999999</v>
      </c>
      <c r="W85" s="46">
        <v>9.5519999999999996</v>
      </c>
      <c r="X85" s="46">
        <v>8.266</v>
      </c>
      <c r="Y85" s="46">
        <v>7.1559999999999997</v>
      </c>
      <c r="Z85" s="46">
        <v>6.1959999999999997</v>
      </c>
      <c r="AA85" s="46">
        <v>5.37</v>
      </c>
      <c r="AB85" s="46">
        <v>4.6609999999999996</v>
      </c>
      <c r="AC85" s="46">
        <v>4.0510000000000002</v>
      </c>
      <c r="AD85" s="46">
        <v>3.528</v>
      </c>
      <c r="AE85" s="46">
        <v>3.08</v>
      </c>
    </row>
    <row r="86" spans="1:31" x14ac:dyDescent="0.2">
      <c r="A86" s="44">
        <v>79</v>
      </c>
      <c r="B86" s="46">
        <v>145.26499999999999</v>
      </c>
      <c r="C86" s="46">
        <v>132.495</v>
      </c>
      <c r="D86" s="46">
        <v>120.44</v>
      </c>
      <c r="E86" s="46">
        <v>109.086</v>
      </c>
      <c r="F86" s="46">
        <v>98.415000000000006</v>
      </c>
      <c r="G86" s="46">
        <v>88.453000000000003</v>
      </c>
      <c r="H86" s="46">
        <v>79.182000000000002</v>
      </c>
      <c r="I86" s="46">
        <v>70.617000000000004</v>
      </c>
      <c r="J86" s="46">
        <v>62.756</v>
      </c>
      <c r="K86" s="46">
        <v>55.575000000000003</v>
      </c>
      <c r="L86" s="46">
        <v>49.058999999999997</v>
      </c>
      <c r="M86" s="46">
        <v>43.167000000000002</v>
      </c>
      <c r="N86" s="46">
        <v>37.881</v>
      </c>
      <c r="O86" s="46">
        <v>33.170999999999999</v>
      </c>
      <c r="P86" s="46">
        <v>28.994</v>
      </c>
      <c r="Q86" s="46">
        <v>25.303000000000001</v>
      </c>
      <c r="R86" s="46">
        <v>22.05</v>
      </c>
      <c r="S86" s="46">
        <v>19.18</v>
      </c>
      <c r="T86" s="46">
        <v>16.658000000000001</v>
      </c>
      <c r="U86" s="46">
        <v>14.443</v>
      </c>
      <c r="V86" s="46">
        <v>12.503</v>
      </c>
      <c r="W86" s="46">
        <v>10.808</v>
      </c>
      <c r="X86" s="46">
        <v>9.3379999999999992</v>
      </c>
      <c r="Y86" s="46">
        <v>8.0679999999999996</v>
      </c>
      <c r="Z86" s="46">
        <v>6.9720000000000004</v>
      </c>
      <c r="AA86" s="46">
        <v>6.0279999999999996</v>
      </c>
      <c r="AB86" s="46">
        <v>5.22</v>
      </c>
      <c r="AC86" s="46">
        <v>4.5259999999999998</v>
      </c>
      <c r="AD86" s="46">
        <v>3.9319999999999999</v>
      </c>
      <c r="AE86" s="46">
        <v>3.4239999999999999</v>
      </c>
    </row>
    <row r="87" spans="1:31" x14ac:dyDescent="0.2">
      <c r="A87" s="44">
        <v>80</v>
      </c>
      <c r="B87" s="46">
        <v>164.398</v>
      </c>
      <c r="C87" s="46">
        <v>150.083</v>
      </c>
      <c r="D87" s="46">
        <v>136.55500000000001</v>
      </c>
      <c r="E87" s="46">
        <v>123.794</v>
      </c>
      <c r="F87" s="46">
        <v>111.782</v>
      </c>
      <c r="G87" s="46">
        <v>100.54900000000001</v>
      </c>
      <c r="H87" s="46">
        <v>90.075999999999993</v>
      </c>
      <c r="I87" s="46">
        <v>80.384</v>
      </c>
      <c r="J87" s="46">
        <v>71.475999999999999</v>
      </c>
      <c r="K87" s="46">
        <v>63.326000000000001</v>
      </c>
      <c r="L87" s="46">
        <v>55.920999999999999</v>
      </c>
      <c r="M87" s="46">
        <v>49.216000000000001</v>
      </c>
      <c r="N87" s="46">
        <v>43.195</v>
      </c>
      <c r="O87" s="46">
        <v>37.826000000000001</v>
      </c>
      <c r="P87" s="46">
        <v>33.06</v>
      </c>
      <c r="Q87" s="46">
        <v>28.847999999999999</v>
      </c>
      <c r="R87" s="46">
        <v>25.132999999999999</v>
      </c>
      <c r="S87" s="46">
        <v>21.853999999999999</v>
      </c>
      <c r="T87" s="46">
        <v>18.968</v>
      </c>
      <c r="U87" s="46">
        <v>16.433</v>
      </c>
      <c r="V87" s="46">
        <v>14.21</v>
      </c>
      <c r="W87" s="46">
        <v>12.268000000000001</v>
      </c>
      <c r="X87" s="46">
        <v>10.583</v>
      </c>
      <c r="Y87" s="46">
        <v>9.1280000000000001</v>
      </c>
      <c r="Z87" s="46">
        <v>7.8719999999999999</v>
      </c>
      <c r="AA87" s="46">
        <v>6.7919999999999998</v>
      </c>
      <c r="AB87" s="46">
        <v>5.8689999999999998</v>
      </c>
      <c r="AC87" s="46">
        <v>5.077</v>
      </c>
      <c r="AD87" s="46">
        <v>4.399</v>
      </c>
      <c r="AE87" s="46">
        <v>3.8210000000000002</v>
      </c>
    </row>
    <row r="88" spans="1:31" x14ac:dyDescent="0.2">
      <c r="A88" s="44">
        <v>81</v>
      </c>
      <c r="B88" s="46">
        <v>186.38399999999999</v>
      </c>
      <c r="C88" s="46">
        <v>170.303</v>
      </c>
      <c r="D88" s="46">
        <v>155.09200000000001</v>
      </c>
      <c r="E88" s="46">
        <v>140.726</v>
      </c>
      <c r="F88" s="46">
        <v>127.18</v>
      </c>
      <c r="G88" s="46">
        <v>114.492</v>
      </c>
      <c r="H88" s="46">
        <v>102.643</v>
      </c>
      <c r="I88" s="46">
        <v>91.658000000000001</v>
      </c>
      <c r="J88" s="46">
        <v>81.546000000000006</v>
      </c>
      <c r="K88" s="46">
        <v>72.281999999999996</v>
      </c>
      <c r="L88" s="46">
        <v>63.851999999999997</v>
      </c>
      <c r="M88" s="46">
        <v>56.210999999999999</v>
      </c>
      <c r="N88" s="46">
        <v>49.341999999999999</v>
      </c>
      <c r="O88" s="46">
        <v>43.212000000000003</v>
      </c>
      <c r="P88" s="46">
        <v>37.768000000000001</v>
      </c>
      <c r="Q88" s="46">
        <v>32.954999999999998</v>
      </c>
      <c r="R88" s="46">
        <v>28.707000000000001</v>
      </c>
      <c r="S88" s="46">
        <v>24.954000000000001</v>
      </c>
      <c r="T88" s="46">
        <v>21.649000000000001</v>
      </c>
      <c r="U88" s="46">
        <v>18.744</v>
      </c>
      <c r="V88" s="46">
        <v>16.193000000000001</v>
      </c>
      <c r="W88" s="46">
        <v>13.962999999999999</v>
      </c>
      <c r="X88" s="46">
        <v>12.026999999999999</v>
      </c>
      <c r="Y88" s="46">
        <v>10.356999999999999</v>
      </c>
      <c r="Z88" s="46">
        <v>8.9160000000000004</v>
      </c>
      <c r="AA88" s="46">
        <v>7.6769999999999996</v>
      </c>
      <c r="AB88" s="46">
        <v>6.62</v>
      </c>
      <c r="AC88" s="46">
        <v>5.7130000000000001</v>
      </c>
      <c r="AD88" s="46">
        <v>4.9400000000000004</v>
      </c>
      <c r="AE88" s="46">
        <v>4.28</v>
      </c>
    </row>
    <row r="89" spans="1:31" x14ac:dyDescent="0.2">
      <c r="A89" s="44">
        <v>82</v>
      </c>
      <c r="B89" s="46">
        <v>211.649</v>
      </c>
      <c r="C89" s="46">
        <v>193.55199999999999</v>
      </c>
      <c r="D89" s="46">
        <v>176.41900000000001</v>
      </c>
      <c r="E89" s="46">
        <v>160.21899999999999</v>
      </c>
      <c r="F89" s="46">
        <v>144.91900000000001</v>
      </c>
      <c r="G89" s="46">
        <v>130.56700000000001</v>
      </c>
      <c r="H89" s="46">
        <v>117.139</v>
      </c>
      <c r="I89" s="46">
        <v>104.67</v>
      </c>
      <c r="J89" s="46">
        <v>93.174999999999997</v>
      </c>
      <c r="K89" s="46">
        <v>82.629000000000005</v>
      </c>
      <c r="L89" s="46">
        <v>73.021000000000001</v>
      </c>
      <c r="M89" s="46">
        <v>64.299000000000007</v>
      </c>
      <c r="N89" s="46">
        <v>56.451000000000001</v>
      </c>
      <c r="O89" s="46">
        <v>49.444000000000003</v>
      </c>
      <c r="P89" s="46">
        <v>43.218000000000004</v>
      </c>
      <c r="Q89" s="46">
        <v>37.710999999999999</v>
      </c>
      <c r="R89" s="46">
        <v>32.847999999999999</v>
      </c>
      <c r="S89" s="46">
        <v>28.548999999999999</v>
      </c>
      <c r="T89" s="46">
        <v>24.759</v>
      </c>
      <c r="U89" s="46">
        <v>21.423999999999999</v>
      </c>
      <c r="V89" s="46">
        <v>18.495000000000001</v>
      </c>
      <c r="W89" s="46">
        <v>15.93</v>
      </c>
      <c r="X89" s="46">
        <v>13.704000000000001</v>
      </c>
      <c r="Y89" s="46">
        <v>11.782</v>
      </c>
      <c r="Z89" s="46">
        <v>10.125999999999999</v>
      </c>
      <c r="AA89" s="46">
        <v>8.7029999999999994</v>
      </c>
      <c r="AB89" s="46">
        <v>7.4889999999999999</v>
      </c>
      <c r="AC89" s="46">
        <v>6.45</v>
      </c>
      <c r="AD89" s="46">
        <v>5.5640000000000001</v>
      </c>
      <c r="AE89" s="46">
        <v>4.8090000000000002</v>
      </c>
    </row>
    <row r="90" spans="1:31" x14ac:dyDescent="0.2">
      <c r="A90" s="44">
        <v>83</v>
      </c>
      <c r="B90" s="46">
        <v>240.73</v>
      </c>
      <c r="C90" s="46">
        <v>220.322</v>
      </c>
      <c r="D90" s="46">
        <v>200.99100000000001</v>
      </c>
      <c r="E90" s="46">
        <v>182.691</v>
      </c>
      <c r="F90" s="46">
        <v>165.38300000000001</v>
      </c>
      <c r="G90" s="46">
        <v>149.124</v>
      </c>
      <c r="H90" s="46">
        <v>133.88300000000001</v>
      </c>
      <c r="I90" s="46">
        <v>119.71</v>
      </c>
      <c r="J90" s="46">
        <v>106.623</v>
      </c>
      <c r="K90" s="46">
        <v>94.599000000000004</v>
      </c>
      <c r="L90" s="46">
        <v>83.631</v>
      </c>
      <c r="M90" s="46">
        <v>73.662000000000006</v>
      </c>
      <c r="N90" s="46">
        <v>64.683999999999997</v>
      </c>
      <c r="O90" s="46">
        <v>56.662999999999997</v>
      </c>
      <c r="P90" s="46">
        <v>49.531999999999996</v>
      </c>
      <c r="Q90" s="46">
        <v>43.223999999999997</v>
      </c>
      <c r="R90" s="46">
        <v>37.651000000000003</v>
      </c>
      <c r="S90" s="46">
        <v>32.72</v>
      </c>
      <c r="T90" s="46">
        <v>28.370999999999999</v>
      </c>
      <c r="U90" s="46">
        <v>24.539000000000001</v>
      </c>
      <c r="V90" s="46">
        <v>21.169</v>
      </c>
      <c r="W90" s="46">
        <v>18.216000000000001</v>
      </c>
      <c r="X90" s="46">
        <v>15.651</v>
      </c>
      <c r="Y90" s="46">
        <v>13.438000000000001</v>
      </c>
      <c r="Z90" s="46">
        <v>11.53</v>
      </c>
      <c r="AA90" s="46">
        <v>9.8919999999999995</v>
      </c>
      <c r="AB90" s="46">
        <v>8.4969999999999999</v>
      </c>
      <c r="AC90" s="46">
        <v>7.3019999999999996</v>
      </c>
      <c r="AD90" s="46">
        <v>6.2859999999999996</v>
      </c>
      <c r="AE90" s="46">
        <v>5.4210000000000003</v>
      </c>
    </row>
    <row r="91" spans="1:31" x14ac:dyDescent="0.2">
      <c r="A91" s="44">
        <v>84</v>
      </c>
      <c r="B91" s="46">
        <v>274.26299999999998</v>
      </c>
      <c r="C91" s="46">
        <v>251.20400000000001</v>
      </c>
      <c r="D91" s="46">
        <v>229.35</v>
      </c>
      <c r="E91" s="46">
        <v>208.64400000000001</v>
      </c>
      <c r="F91" s="46">
        <v>189.03200000000001</v>
      </c>
      <c r="G91" s="46">
        <v>170.58199999999999</v>
      </c>
      <c r="H91" s="46">
        <v>153.25800000000001</v>
      </c>
      <c r="I91" s="46">
        <v>137.12100000000001</v>
      </c>
      <c r="J91" s="46">
        <v>122.2</v>
      </c>
      <c r="K91" s="46">
        <v>108.47</v>
      </c>
      <c r="L91" s="46">
        <v>95.930999999999997</v>
      </c>
      <c r="M91" s="46">
        <v>84.518000000000001</v>
      </c>
      <c r="N91" s="46">
        <v>74.230999999999995</v>
      </c>
      <c r="O91" s="46">
        <v>65.036000000000001</v>
      </c>
      <c r="P91" s="46">
        <v>56.859000000000002</v>
      </c>
      <c r="Q91" s="46">
        <v>49.622999999999998</v>
      </c>
      <c r="R91" s="46">
        <v>43.228999999999999</v>
      </c>
      <c r="S91" s="46">
        <v>37.567999999999998</v>
      </c>
      <c r="T91" s="46">
        <v>32.57</v>
      </c>
      <c r="U91" s="46">
        <v>28.161000000000001</v>
      </c>
      <c r="V91" s="46">
        <v>24.280999999999999</v>
      </c>
      <c r="W91" s="46">
        <v>20.876000000000001</v>
      </c>
      <c r="X91" s="46">
        <v>17.917000000000002</v>
      </c>
      <c r="Y91" s="46">
        <v>15.363</v>
      </c>
      <c r="Z91" s="46">
        <v>13.162000000000001</v>
      </c>
      <c r="AA91" s="46">
        <v>11.273</v>
      </c>
      <c r="AB91" s="46">
        <v>9.6660000000000004</v>
      </c>
      <c r="AC91" s="46">
        <v>8.2919999999999998</v>
      </c>
      <c r="AD91" s="46">
        <v>7.1230000000000002</v>
      </c>
      <c r="AE91" s="46">
        <v>6.13</v>
      </c>
    </row>
    <row r="92" spans="1:31" x14ac:dyDescent="0.2">
      <c r="A92" s="44">
        <v>85</v>
      </c>
      <c r="B92" s="46">
        <v>312.97000000000003</v>
      </c>
      <c r="C92" s="46">
        <v>286.86200000000002</v>
      </c>
      <c r="D92" s="46">
        <v>262.11099999999999</v>
      </c>
      <c r="E92" s="46">
        <v>238.64099999999999</v>
      </c>
      <c r="F92" s="46">
        <v>216.38200000000001</v>
      </c>
      <c r="G92" s="46">
        <v>195.41399999999999</v>
      </c>
      <c r="H92" s="46">
        <v>175.69200000000001</v>
      </c>
      <c r="I92" s="46">
        <v>157.29300000000001</v>
      </c>
      <c r="J92" s="46">
        <v>140.255</v>
      </c>
      <c r="K92" s="46">
        <v>124.55500000000001</v>
      </c>
      <c r="L92" s="46">
        <v>110.19799999999999</v>
      </c>
      <c r="M92" s="46">
        <v>97.114000000000004</v>
      </c>
      <c r="N92" s="46">
        <v>85.31</v>
      </c>
      <c r="O92" s="46">
        <v>74.754000000000005</v>
      </c>
      <c r="P92" s="46">
        <v>65.364999999999995</v>
      </c>
      <c r="Q92" s="46">
        <v>57.055</v>
      </c>
      <c r="R92" s="46">
        <v>49.710999999999999</v>
      </c>
      <c r="S92" s="46">
        <v>43.204000000000001</v>
      </c>
      <c r="T92" s="46">
        <v>37.454000000000001</v>
      </c>
      <c r="U92" s="46">
        <v>32.377000000000002</v>
      </c>
      <c r="V92" s="46">
        <v>27.902999999999999</v>
      </c>
      <c r="W92" s="46">
        <v>23.972000000000001</v>
      </c>
      <c r="X92" s="46">
        <v>20.553999999999998</v>
      </c>
      <c r="Y92" s="46">
        <v>17.603000000000002</v>
      </c>
      <c r="Z92" s="46">
        <v>15.06</v>
      </c>
      <c r="AA92" s="46">
        <v>12.879</v>
      </c>
      <c r="AB92" s="46">
        <v>11.025</v>
      </c>
      <c r="AC92" s="46">
        <v>9.44</v>
      </c>
      <c r="AD92" s="46">
        <v>8.0939999999999994</v>
      </c>
      <c r="AE92" s="46">
        <v>6.9509999999999996</v>
      </c>
    </row>
  </sheetData>
  <sheetProtection algorithmName="SHA-512" hashValue="M/QQb1AQxFnW01u98PbZH1WBFzIVoGBscN5LCn4IadcIN1VxdOHHZA6MW8XIIEhkth4tFAIV/yVw9ZsexpX+uA==" saltValue="KnDu/4iOJdjRw19QZufzkQ==" spinCount="100000" sheet="1" objects="1" scenarios="1"/>
  <conditionalFormatting sqref="A6:A21">
    <cfRule type="expression" dxfId="71" priority="1" stopIfTrue="1">
      <formula>MOD(ROW(),2)=0</formula>
    </cfRule>
    <cfRule type="expression" dxfId="70" priority="2" stopIfTrue="1">
      <formula>MOD(ROW(),2)&lt;&gt;0</formula>
    </cfRule>
  </conditionalFormatting>
  <conditionalFormatting sqref="A26:A92">
    <cfRule type="expression" dxfId="69" priority="5" stopIfTrue="1">
      <formula>MOD(ROW(),2)=0</formula>
    </cfRule>
    <cfRule type="expression" dxfId="68" priority="6" stopIfTrue="1">
      <formula>MOD(ROW(),2)&lt;&gt;0</formula>
    </cfRule>
  </conditionalFormatting>
  <conditionalFormatting sqref="B6:M21">
    <cfRule type="expression" dxfId="67" priority="3" stopIfTrue="1">
      <formula>MOD(ROW(),2)=0</formula>
    </cfRule>
    <cfRule type="expression" dxfId="66" priority="4" stopIfTrue="1">
      <formula>MOD(ROW(),2)&lt;&gt;0</formula>
    </cfRule>
  </conditionalFormatting>
  <conditionalFormatting sqref="B26:AE92">
    <cfRule type="expression" dxfId="65" priority="7" stopIfTrue="1">
      <formula>MOD(ROW(),2)=0</formula>
    </cfRule>
    <cfRule type="expression" dxfId="64" priority="8" stopIfTrue="1">
      <formula>MOD(ROW(),2)&lt;&gt;0</formula>
    </cfRule>
  </conditionalFormatting>
  <pageMargins left="0.7" right="0.7" top="0.75" bottom="0.75" header="0.3" footer="0.3"/>
  <tableParts count="1">
    <tablePart r:id="rId1"/>
  </tablePart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A5EE3-3EC1-4A26-B434-C98B777B1FCB}">
  <sheetPr codeName="Sheet115"/>
  <dimension ref="A1:AE92"/>
  <sheetViews>
    <sheetView showGridLines="0" workbookViewId="0">
      <selection activeCell="A6" sqref="A6"/>
    </sheetView>
  </sheetViews>
  <sheetFormatPr defaultRowHeight="12.75" x14ac:dyDescent="0.2"/>
  <cols>
    <col min="1" max="1" width="31.5703125" customWidth="1"/>
    <col min="2" max="2" width="22.5703125" customWidth="1"/>
    <col min="3" max="3" width="10.28515625" customWidth="1"/>
    <col min="4" max="4" width="10" customWidth="1"/>
  </cols>
  <sheetData>
    <row r="1" spans="1:13" s="1" customFormat="1" ht="20.25" x14ac:dyDescent="0.3">
      <c r="A1" s="2" t="s">
        <v>0</v>
      </c>
    </row>
    <row r="2" spans="1:13" s="1" customFormat="1" ht="15.75" x14ac:dyDescent="0.25">
      <c r="A2" s="30" t="s">
        <v>1</v>
      </c>
      <c r="B2" s="3" t="str">
        <f>wb_title</f>
        <v>PCSPS_EW - Consolidated Factor Spreadsheet</v>
      </c>
    </row>
    <row r="3" spans="1:13" s="1" customFormat="1" ht="15.75" x14ac:dyDescent="0.25">
      <c r="A3" s="30" t="s">
        <v>2</v>
      </c>
      <c r="B3" s="3" t="str">
        <f>TABLE_FACTOR_TYPE_1 &amp; " - x-" &amp; TABLE_SERIES_NUMBER_1</f>
        <v>Allocation - x-808</v>
      </c>
    </row>
    <row r="6" spans="1:13" x14ac:dyDescent="0.2">
      <c r="A6" s="41" t="s">
        <v>540</v>
      </c>
      <c r="B6" s="49" t="s">
        <v>541</v>
      </c>
      <c r="C6" s="49"/>
      <c r="D6" s="49"/>
      <c r="E6" s="49"/>
      <c r="F6" s="49"/>
      <c r="G6" s="49"/>
      <c r="H6" s="49"/>
      <c r="I6" s="49"/>
      <c r="J6" s="49"/>
      <c r="K6" s="49"/>
      <c r="L6" s="49"/>
      <c r="M6" s="49"/>
    </row>
    <row r="7" spans="1:13" x14ac:dyDescent="0.2">
      <c r="A7" s="41" t="s">
        <v>542</v>
      </c>
      <c r="B7" s="49" t="s">
        <v>32</v>
      </c>
      <c r="C7" s="49"/>
      <c r="D7" s="49"/>
      <c r="E7" s="49"/>
      <c r="F7" s="49"/>
      <c r="G7" s="49"/>
      <c r="H7" s="49"/>
      <c r="I7" s="49"/>
      <c r="J7" s="49"/>
      <c r="K7" s="49"/>
      <c r="L7" s="49"/>
      <c r="M7" s="49"/>
    </row>
    <row r="8" spans="1:13" x14ac:dyDescent="0.2">
      <c r="A8" s="41" t="s">
        <v>112</v>
      </c>
      <c r="B8" s="49" t="s">
        <v>444</v>
      </c>
      <c r="C8" s="49"/>
      <c r="D8" s="49"/>
      <c r="E8" s="49"/>
      <c r="F8" s="49"/>
      <c r="G8" s="49"/>
      <c r="H8" s="49"/>
      <c r="I8" s="49"/>
      <c r="J8" s="49"/>
      <c r="K8" s="49"/>
      <c r="L8" s="49"/>
      <c r="M8" s="49"/>
    </row>
    <row r="9" spans="1:13" x14ac:dyDescent="0.2">
      <c r="A9" s="41" t="s">
        <v>113</v>
      </c>
      <c r="B9" s="49" t="s">
        <v>488</v>
      </c>
      <c r="C9" s="49"/>
      <c r="D9" s="49"/>
      <c r="E9" s="49"/>
      <c r="F9" s="49"/>
      <c r="G9" s="49"/>
      <c r="H9" s="49"/>
      <c r="I9" s="49"/>
      <c r="J9" s="49"/>
      <c r="K9" s="49"/>
      <c r="L9" s="49"/>
      <c r="M9" s="49"/>
    </row>
    <row r="10" spans="1:13" x14ac:dyDescent="0.2">
      <c r="A10" s="41" t="s">
        <v>6</v>
      </c>
      <c r="B10" s="49" t="s">
        <v>511</v>
      </c>
      <c r="C10" s="49"/>
      <c r="D10" s="49"/>
      <c r="E10" s="49"/>
      <c r="F10" s="49"/>
      <c r="G10" s="49"/>
      <c r="H10" s="49"/>
      <c r="I10" s="49"/>
      <c r="J10" s="49"/>
      <c r="K10" s="49"/>
      <c r="L10" s="49"/>
      <c r="M10" s="49"/>
    </row>
    <row r="11" spans="1:13" x14ac:dyDescent="0.2">
      <c r="A11" s="41" t="s">
        <v>114</v>
      </c>
      <c r="B11" s="49" t="s">
        <v>210</v>
      </c>
      <c r="C11" s="49"/>
      <c r="D11" s="49"/>
      <c r="E11" s="49"/>
      <c r="F11" s="49"/>
      <c r="G11" s="49"/>
      <c r="H11" s="49"/>
      <c r="I11" s="49"/>
      <c r="J11" s="49"/>
      <c r="K11" s="49"/>
      <c r="L11" s="49"/>
      <c r="M11" s="49"/>
    </row>
    <row r="12" spans="1:13" x14ac:dyDescent="0.2">
      <c r="A12" s="41" t="s">
        <v>115</v>
      </c>
      <c r="B12" s="49" t="s">
        <v>490</v>
      </c>
      <c r="C12" s="49"/>
      <c r="D12" s="49"/>
      <c r="E12" s="49"/>
      <c r="F12" s="49"/>
      <c r="G12" s="49"/>
      <c r="H12" s="49"/>
      <c r="I12" s="49"/>
      <c r="J12" s="49"/>
      <c r="K12" s="49"/>
      <c r="L12" s="49"/>
      <c r="M12" s="49"/>
    </row>
    <row r="13" spans="1:13" x14ac:dyDescent="0.2">
      <c r="A13" s="41" t="s">
        <v>543</v>
      </c>
      <c r="B13" s="49">
        <v>1</v>
      </c>
      <c r="C13" s="49"/>
      <c r="D13" s="49"/>
      <c r="E13" s="49"/>
      <c r="F13" s="49"/>
      <c r="G13" s="49"/>
      <c r="H13" s="49"/>
      <c r="I13" s="49"/>
      <c r="J13" s="49"/>
      <c r="K13" s="49"/>
      <c r="L13" s="49"/>
      <c r="M13" s="49"/>
    </row>
    <row r="14" spans="1:13" x14ac:dyDescent="0.2">
      <c r="A14" s="41" t="s">
        <v>117</v>
      </c>
      <c r="B14" s="49">
        <v>808</v>
      </c>
      <c r="C14" s="49"/>
      <c r="D14" s="49"/>
      <c r="E14" s="49"/>
      <c r="F14" s="49"/>
      <c r="G14" s="49"/>
      <c r="H14" s="49"/>
      <c r="I14" s="49"/>
      <c r="J14" s="49"/>
      <c r="K14" s="49"/>
      <c r="L14" s="49"/>
      <c r="M14" s="49"/>
    </row>
    <row r="15" spans="1:13" x14ac:dyDescent="0.2">
      <c r="A15" s="41" t="s">
        <v>544</v>
      </c>
      <c r="B15" s="49" t="s">
        <v>512</v>
      </c>
      <c r="C15" s="49"/>
      <c r="D15" s="49"/>
      <c r="E15" s="49"/>
      <c r="F15" s="49"/>
      <c r="G15" s="49"/>
      <c r="H15" s="49"/>
      <c r="I15" s="49"/>
      <c r="J15" s="49"/>
      <c r="K15" s="49"/>
      <c r="L15" s="49"/>
      <c r="M15" s="49"/>
    </row>
    <row r="16" spans="1:13" x14ac:dyDescent="0.2">
      <c r="A16" s="41" t="s">
        <v>119</v>
      </c>
      <c r="B16" s="49" t="s">
        <v>513</v>
      </c>
      <c r="C16" s="49"/>
      <c r="D16" s="49"/>
      <c r="E16" s="49"/>
      <c r="F16" s="49"/>
      <c r="G16" s="49"/>
      <c r="H16" s="49"/>
      <c r="I16" s="49"/>
      <c r="J16" s="49"/>
      <c r="K16" s="49"/>
      <c r="L16" s="49"/>
      <c r="M16" s="49"/>
    </row>
    <row r="17" spans="1:31" x14ac:dyDescent="0.2">
      <c r="A17" s="42" t="s">
        <v>545</v>
      </c>
      <c r="B17" s="49"/>
      <c r="C17" s="49"/>
      <c r="D17" s="49"/>
      <c r="E17" s="49"/>
      <c r="F17" s="49"/>
      <c r="G17" s="49"/>
      <c r="H17" s="49"/>
      <c r="I17" s="49"/>
      <c r="J17" s="49"/>
      <c r="K17" s="49"/>
      <c r="L17" s="49"/>
      <c r="M17" s="49"/>
    </row>
    <row r="18" spans="1:31" x14ac:dyDescent="0.2">
      <c r="A18" s="41" t="s">
        <v>121</v>
      </c>
      <c r="B18" s="50">
        <v>45184</v>
      </c>
      <c r="C18" s="50"/>
      <c r="D18" s="50"/>
      <c r="E18" s="50"/>
      <c r="F18" s="50"/>
      <c r="G18" s="50"/>
      <c r="H18" s="50"/>
      <c r="I18" s="50"/>
      <c r="J18" s="50"/>
      <c r="K18" s="50"/>
      <c r="L18" s="50"/>
      <c r="M18" s="50"/>
    </row>
    <row r="19" spans="1:31" x14ac:dyDescent="0.2">
      <c r="A19" s="41" t="s">
        <v>122</v>
      </c>
      <c r="B19" s="49"/>
      <c r="C19" s="49"/>
      <c r="D19" s="49"/>
      <c r="E19" s="49"/>
      <c r="F19" s="49"/>
      <c r="G19" s="49"/>
      <c r="H19" s="49"/>
      <c r="I19" s="49"/>
      <c r="J19" s="49"/>
      <c r="K19" s="49"/>
      <c r="L19" s="49"/>
      <c r="M19" s="49"/>
    </row>
    <row r="20" spans="1:31" x14ac:dyDescent="0.2">
      <c r="A20" s="41" t="s">
        <v>123</v>
      </c>
      <c r="B20" s="49" t="s">
        <v>132</v>
      </c>
      <c r="C20" s="49"/>
      <c r="D20" s="49"/>
      <c r="E20" s="49"/>
      <c r="F20" s="49"/>
      <c r="G20" s="49"/>
      <c r="H20" s="49"/>
      <c r="I20" s="49"/>
      <c r="J20" s="49"/>
      <c r="K20" s="49"/>
      <c r="L20" s="49"/>
      <c r="M20" s="49"/>
    </row>
    <row r="21" spans="1:31" x14ac:dyDescent="0.2">
      <c r="A21" s="41" t="s">
        <v>546</v>
      </c>
      <c r="B21" s="49" t="s">
        <v>46</v>
      </c>
      <c r="C21" s="49"/>
      <c r="D21" s="49"/>
      <c r="E21" s="49"/>
      <c r="F21" s="49"/>
      <c r="G21" s="49"/>
      <c r="H21" s="49"/>
      <c r="I21" s="49"/>
      <c r="J21" s="49"/>
      <c r="K21" s="49"/>
      <c r="L21" s="49"/>
      <c r="M21" s="49"/>
    </row>
    <row r="23" spans="1:31" x14ac:dyDescent="0.2">
      <c r="A23" s="23" t="str">
        <f>HYPERLINK("#'Factor List'!A1", "Back to Factor List")</f>
        <v>Back to Factor List</v>
      </c>
      <c r="B23" s="23" t="str">
        <f>HYPERLINK("#'Assumptions'!A1", "Assumptions")</f>
        <v>Assumptions</v>
      </c>
    </row>
    <row r="26" spans="1:31" s="55" customFormat="1" ht="25.5" x14ac:dyDescent="0.2">
      <c r="A26" s="56" t="s">
        <v>711</v>
      </c>
      <c r="B26" s="54">
        <v>50</v>
      </c>
      <c r="C26" s="54">
        <v>51</v>
      </c>
      <c r="D26" s="54">
        <v>52</v>
      </c>
      <c r="E26" s="54">
        <v>53</v>
      </c>
      <c r="F26" s="54">
        <v>54</v>
      </c>
      <c r="G26" s="54">
        <v>55</v>
      </c>
      <c r="H26" s="54">
        <v>56</v>
      </c>
      <c r="I26" s="54">
        <v>57</v>
      </c>
      <c r="J26" s="54">
        <v>58</v>
      </c>
      <c r="K26" s="54">
        <v>59</v>
      </c>
      <c r="L26" s="54">
        <v>60</v>
      </c>
      <c r="M26" s="54">
        <v>61</v>
      </c>
      <c r="N26" s="54">
        <v>62</v>
      </c>
      <c r="O26" s="54">
        <v>63</v>
      </c>
      <c r="P26" s="54">
        <v>64</v>
      </c>
      <c r="Q26" s="54">
        <v>65</v>
      </c>
      <c r="R26" s="54">
        <v>66</v>
      </c>
      <c r="S26" s="54">
        <v>67</v>
      </c>
      <c r="T26" s="54">
        <v>68</v>
      </c>
      <c r="U26" s="54">
        <v>69</v>
      </c>
      <c r="V26" s="54">
        <v>70</v>
      </c>
      <c r="W26" s="54">
        <v>71</v>
      </c>
      <c r="X26" s="54">
        <v>72</v>
      </c>
      <c r="Y26" s="54">
        <v>73</v>
      </c>
      <c r="Z26" s="54">
        <v>74</v>
      </c>
      <c r="AA26" s="54">
        <v>75</v>
      </c>
      <c r="AB26" s="54">
        <v>76</v>
      </c>
      <c r="AC26" s="54">
        <v>77</v>
      </c>
      <c r="AD26" s="54">
        <v>78</v>
      </c>
      <c r="AE26" s="54">
        <v>79</v>
      </c>
    </row>
    <row r="27" spans="1:31" x14ac:dyDescent="0.2">
      <c r="A27" s="44">
        <v>20</v>
      </c>
      <c r="B27" s="46">
        <v>2.145</v>
      </c>
      <c r="C27" s="46">
        <v>2.02</v>
      </c>
      <c r="D27" s="46">
        <v>1.9019999999999999</v>
      </c>
      <c r="E27" s="46">
        <v>1.7909999999999999</v>
      </c>
      <c r="F27" s="46">
        <v>1.6870000000000001</v>
      </c>
      <c r="G27" s="46">
        <v>1.589</v>
      </c>
      <c r="H27" s="46">
        <v>1.4970000000000001</v>
      </c>
      <c r="I27" s="46">
        <v>1.41</v>
      </c>
      <c r="J27" s="46">
        <v>1.3280000000000001</v>
      </c>
      <c r="K27" s="46">
        <v>1.2509999999999999</v>
      </c>
      <c r="L27" s="46">
        <v>1.177</v>
      </c>
      <c r="M27" s="46">
        <v>1.1080000000000001</v>
      </c>
      <c r="N27" s="46">
        <v>1.0429999999999999</v>
      </c>
      <c r="O27" s="46">
        <v>0.98099999999999998</v>
      </c>
      <c r="P27" s="46">
        <v>0.92300000000000004</v>
      </c>
      <c r="Q27" s="46">
        <v>0.86699999999999999</v>
      </c>
      <c r="R27" s="46">
        <v>0.81399999999999995</v>
      </c>
      <c r="S27" s="46">
        <v>0.76400000000000001</v>
      </c>
      <c r="T27" s="46">
        <v>0.71699999999999997</v>
      </c>
      <c r="U27" s="46">
        <v>0.67200000000000004</v>
      </c>
      <c r="V27" s="46">
        <v>0.629</v>
      </c>
      <c r="W27" s="46">
        <v>0.58899999999999997</v>
      </c>
      <c r="X27" s="46">
        <v>0.55100000000000005</v>
      </c>
      <c r="Y27" s="46">
        <v>0.51500000000000001</v>
      </c>
      <c r="Z27" s="46">
        <v>0.48099999999999998</v>
      </c>
      <c r="AA27" s="46">
        <v>0.44900000000000001</v>
      </c>
      <c r="AB27" s="46">
        <v>0.41899999999999998</v>
      </c>
      <c r="AC27" s="46">
        <v>0.39</v>
      </c>
      <c r="AD27" s="46">
        <v>0.36399999999999999</v>
      </c>
      <c r="AE27" s="46">
        <v>0.33900000000000002</v>
      </c>
    </row>
    <row r="28" spans="1:31" x14ac:dyDescent="0.2">
      <c r="A28" s="44">
        <v>21</v>
      </c>
      <c r="B28" s="46">
        <v>2.2000000000000002</v>
      </c>
      <c r="C28" s="46">
        <v>2.069</v>
      </c>
      <c r="D28" s="46">
        <v>1.9470000000000001</v>
      </c>
      <c r="E28" s="46">
        <v>1.8320000000000001</v>
      </c>
      <c r="F28" s="46">
        <v>1.724</v>
      </c>
      <c r="G28" s="46">
        <v>1.623</v>
      </c>
      <c r="H28" s="46">
        <v>1.528</v>
      </c>
      <c r="I28" s="46">
        <v>1.4379999999999999</v>
      </c>
      <c r="J28" s="46">
        <v>1.3540000000000001</v>
      </c>
      <c r="K28" s="46">
        <v>1.274</v>
      </c>
      <c r="L28" s="46">
        <v>1.1990000000000001</v>
      </c>
      <c r="M28" s="46">
        <v>1.1279999999999999</v>
      </c>
      <c r="N28" s="46">
        <v>1.0609999999999999</v>
      </c>
      <c r="O28" s="46">
        <v>0.998</v>
      </c>
      <c r="P28" s="46">
        <v>0.93799999999999994</v>
      </c>
      <c r="Q28" s="46">
        <v>0.88100000000000001</v>
      </c>
      <c r="R28" s="46">
        <v>0.82699999999999996</v>
      </c>
      <c r="S28" s="46">
        <v>0.77600000000000002</v>
      </c>
      <c r="T28" s="46">
        <v>0.72699999999999998</v>
      </c>
      <c r="U28" s="46">
        <v>0.68200000000000005</v>
      </c>
      <c r="V28" s="46">
        <v>0.63800000000000001</v>
      </c>
      <c r="W28" s="46">
        <v>0.59699999999999998</v>
      </c>
      <c r="X28" s="46">
        <v>0.55800000000000005</v>
      </c>
      <c r="Y28" s="46">
        <v>0.52100000000000002</v>
      </c>
      <c r="Z28" s="46">
        <v>0.48699999999999999</v>
      </c>
      <c r="AA28" s="46">
        <v>0.45400000000000001</v>
      </c>
      <c r="AB28" s="46">
        <v>0.42399999999999999</v>
      </c>
      <c r="AC28" s="46">
        <v>0.39500000000000002</v>
      </c>
      <c r="AD28" s="46">
        <v>0.36799999999999999</v>
      </c>
      <c r="AE28" s="46">
        <v>0.34300000000000003</v>
      </c>
    </row>
    <row r="29" spans="1:31" x14ac:dyDescent="0.2">
      <c r="A29" s="44">
        <v>22</v>
      </c>
      <c r="B29" s="46">
        <v>2.258</v>
      </c>
      <c r="C29" s="46">
        <v>2.1219999999999999</v>
      </c>
      <c r="D29" s="46">
        <v>1.9950000000000001</v>
      </c>
      <c r="E29" s="46">
        <v>1.8759999999999999</v>
      </c>
      <c r="F29" s="46">
        <v>1.764</v>
      </c>
      <c r="G29" s="46">
        <v>1.659</v>
      </c>
      <c r="H29" s="46">
        <v>1.5609999999999999</v>
      </c>
      <c r="I29" s="46">
        <v>1.468</v>
      </c>
      <c r="J29" s="46">
        <v>1.381</v>
      </c>
      <c r="K29" s="46">
        <v>1.2989999999999999</v>
      </c>
      <c r="L29" s="46">
        <v>1.2210000000000001</v>
      </c>
      <c r="M29" s="46">
        <v>1.149</v>
      </c>
      <c r="N29" s="46">
        <v>1.08</v>
      </c>
      <c r="O29" s="46">
        <v>1.0149999999999999</v>
      </c>
      <c r="P29" s="46">
        <v>0.95299999999999996</v>
      </c>
      <c r="Q29" s="46">
        <v>0.89500000000000002</v>
      </c>
      <c r="R29" s="46">
        <v>0.84</v>
      </c>
      <c r="S29" s="46">
        <v>0.78800000000000003</v>
      </c>
      <c r="T29" s="46">
        <v>0.73799999999999999</v>
      </c>
      <c r="U29" s="46">
        <v>0.69199999999999995</v>
      </c>
      <c r="V29" s="46">
        <v>0.64700000000000002</v>
      </c>
      <c r="W29" s="46">
        <v>0.60499999999999998</v>
      </c>
      <c r="X29" s="46">
        <v>0.56599999999999995</v>
      </c>
      <c r="Y29" s="46">
        <v>0.52800000000000002</v>
      </c>
      <c r="Z29" s="46">
        <v>0.49299999999999999</v>
      </c>
      <c r="AA29" s="46">
        <v>0.46</v>
      </c>
      <c r="AB29" s="46">
        <v>0.42899999999999999</v>
      </c>
      <c r="AC29" s="46">
        <v>0.4</v>
      </c>
      <c r="AD29" s="46">
        <v>0.373</v>
      </c>
      <c r="AE29" s="46">
        <v>0.34699999999999998</v>
      </c>
    </row>
    <row r="30" spans="1:31" x14ac:dyDescent="0.2">
      <c r="A30" s="44">
        <v>23</v>
      </c>
      <c r="B30" s="46">
        <v>2.319</v>
      </c>
      <c r="C30" s="46">
        <v>2.1779999999999999</v>
      </c>
      <c r="D30" s="46">
        <v>2.0449999999999999</v>
      </c>
      <c r="E30" s="46">
        <v>1.9219999999999999</v>
      </c>
      <c r="F30" s="46">
        <v>1.806</v>
      </c>
      <c r="G30" s="46">
        <v>1.6970000000000001</v>
      </c>
      <c r="H30" s="46">
        <v>1.595</v>
      </c>
      <c r="I30" s="46">
        <v>1.4990000000000001</v>
      </c>
      <c r="J30" s="46">
        <v>1.41</v>
      </c>
      <c r="K30" s="46">
        <v>1.325</v>
      </c>
      <c r="L30" s="46">
        <v>1.2450000000000001</v>
      </c>
      <c r="M30" s="46">
        <v>1.17</v>
      </c>
      <c r="N30" s="46">
        <v>1.1000000000000001</v>
      </c>
      <c r="O30" s="46">
        <v>1.0329999999999999</v>
      </c>
      <c r="P30" s="46">
        <v>0.97</v>
      </c>
      <c r="Q30" s="46">
        <v>0.91</v>
      </c>
      <c r="R30" s="46">
        <v>0.85399999999999998</v>
      </c>
      <c r="S30" s="46">
        <v>0.80100000000000005</v>
      </c>
      <c r="T30" s="46">
        <v>0.75</v>
      </c>
      <c r="U30" s="46">
        <v>0.70199999999999996</v>
      </c>
      <c r="V30" s="46">
        <v>0.65700000000000003</v>
      </c>
      <c r="W30" s="46">
        <v>0.61399999999999999</v>
      </c>
      <c r="X30" s="46">
        <v>0.57299999999999995</v>
      </c>
      <c r="Y30" s="46">
        <v>0.53600000000000003</v>
      </c>
      <c r="Z30" s="46">
        <v>0.5</v>
      </c>
      <c r="AA30" s="46">
        <v>0.46600000000000003</v>
      </c>
      <c r="AB30" s="46">
        <v>0.434</v>
      </c>
      <c r="AC30" s="46">
        <v>0.40500000000000003</v>
      </c>
      <c r="AD30" s="46">
        <v>0.377</v>
      </c>
      <c r="AE30" s="46">
        <v>0.35099999999999998</v>
      </c>
    </row>
    <row r="31" spans="1:31" x14ac:dyDescent="0.2">
      <c r="A31" s="44">
        <v>24</v>
      </c>
      <c r="B31" s="46">
        <v>2.3849999999999998</v>
      </c>
      <c r="C31" s="46">
        <v>2.2370000000000001</v>
      </c>
      <c r="D31" s="46">
        <v>2.0990000000000002</v>
      </c>
      <c r="E31" s="46">
        <v>1.9710000000000001</v>
      </c>
      <c r="F31" s="46">
        <v>1.85</v>
      </c>
      <c r="G31" s="46">
        <v>1.7370000000000001</v>
      </c>
      <c r="H31" s="46">
        <v>1.6319999999999999</v>
      </c>
      <c r="I31" s="46">
        <v>1.5329999999999999</v>
      </c>
      <c r="J31" s="46">
        <v>1.44</v>
      </c>
      <c r="K31" s="46">
        <v>1.353</v>
      </c>
      <c r="L31" s="46">
        <v>1.27</v>
      </c>
      <c r="M31" s="46">
        <v>1.1930000000000001</v>
      </c>
      <c r="N31" s="46">
        <v>1.121</v>
      </c>
      <c r="O31" s="46">
        <v>1.052</v>
      </c>
      <c r="P31" s="46">
        <v>0.98699999999999999</v>
      </c>
      <c r="Q31" s="46">
        <v>0.92600000000000005</v>
      </c>
      <c r="R31" s="46">
        <v>0.86799999999999999</v>
      </c>
      <c r="S31" s="46">
        <v>0.81399999999999995</v>
      </c>
      <c r="T31" s="46">
        <v>0.76200000000000001</v>
      </c>
      <c r="U31" s="46">
        <v>0.71299999999999997</v>
      </c>
      <c r="V31" s="46">
        <v>0.66700000000000004</v>
      </c>
      <c r="W31" s="46">
        <v>0.623</v>
      </c>
      <c r="X31" s="46">
        <v>0.58199999999999996</v>
      </c>
      <c r="Y31" s="46">
        <v>0.54300000000000004</v>
      </c>
      <c r="Z31" s="46">
        <v>0.50700000000000001</v>
      </c>
      <c r="AA31" s="46">
        <v>0.47199999999999998</v>
      </c>
      <c r="AB31" s="46">
        <v>0.44</v>
      </c>
      <c r="AC31" s="46">
        <v>0.41</v>
      </c>
      <c r="AD31" s="46">
        <v>0.38200000000000001</v>
      </c>
      <c r="AE31" s="46">
        <v>0.35599999999999998</v>
      </c>
    </row>
    <row r="32" spans="1:31" x14ac:dyDescent="0.2">
      <c r="A32" s="44">
        <v>25</v>
      </c>
      <c r="B32" s="46">
        <v>2.456</v>
      </c>
      <c r="C32" s="46">
        <v>2.3010000000000002</v>
      </c>
      <c r="D32" s="46">
        <v>2.157</v>
      </c>
      <c r="E32" s="46">
        <v>2.0230000000000001</v>
      </c>
      <c r="F32" s="46">
        <v>1.897</v>
      </c>
      <c r="G32" s="46">
        <v>1.78</v>
      </c>
      <c r="H32" s="46">
        <v>1.671</v>
      </c>
      <c r="I32" s="46">
        <v>1.5680000000000001</v>
      </c>
      <c r="J32" s="46">
        <v>1.472</v>
      </c>
      <c r="K32" s="46">
        <v>1.3819999999999999</v>
      </c>
      <c r="L32" s="46">
        <v>1.2969999999999999</v>
      </c>
      <c r="M32" s="46">
        <v>1.2170000000000001</v>
      </c>
      <c r="N32" s="46">
        <v>1.143</v>
      </c>
      <c r="O32" s="46">
        <v>1.0720000000000001</v>
      </c>
      <c r="P32" s="46">
        <v>1.006</v>
      </c>
      <c r="Q32" s="46">
        <v>0.94299999999999995</v>
      </c>
      <c r="R32" s="46">
        <v>0.88400000000000001</v>
      </c>
      <c r="S32" s="46">
        <v>0.82799999999999996</v>
      </c>
      <c r="T32" s="46">
        <v>0.77500000000000002</v>
      </c>
      <c r="U32" s="46">
        <v>0.72499999999999998</v>
      </c>
      <c r="V32" s="46">
        <v>0.67700000000000005</v>
      </c>
      <c r="W32" s="46">
        <v>0.63200000000000001</v>
      </c>
      <c r="X32" s="46">
        <v>0.59099999999999997</v>
      </c>
      <c r="Y32" s="46">
        <v>0.55100000000000005</v>
      </c>
      <c r="Z32" s="46">
        <v>0.51400000000000001</v>
      </c>
      <c r="AA32" s="46">
        <v>0.47899999999999998</v>
      </c>
      <c r="AB32" s="46">
        <v>0.44600000000000001</v>
      </c>
      <c r="AC32" s="46">
        <v>0.41599999999999998</v>
      </c>
      <c r="AD32" s="46">
        <v>0.38700000000000001</v>
      </c>
      <c r="AE32" s="46">
        <v>0.36</v>
      </c>
    </row>
    <row r="33" spans="1:31" x14ac:dyDescent="0.2">
      <c r="A33" s="44">
        <v>26</v>
      </c>
      <c r="B33" s="46">
        <v>2.532</v>
      </c>
      <c r="C33" s="46">
        <v>2.3690000000000002</v>
      </c>
      <c r="D33" s="46">
        <v>2.2189999999999999</v>
      </c>
      <c r="E33" s="46">
        <v>2.0779999999999998</v>
      </c>
      <c r="F33" s="46">
        <v>1.948</v>
      </c>
      <c r="G33" s="46">
        <v>1.8260000000000001</v>
      </c>
      <c r="H33" s="46">
        <v>1.712</v>
      </c>
      <c r="I33" s="46">
        <v>1.6060000000000001</v>
      </c>
      <c r="J33" s="46">
        <v>1.506</v>
      </c>
      <c r="K33" s="46">
        <v>1.413</v>
      </c>
      <c r="L33" s="46">
        <v>1.325</v>
      </c>
      <c r="M33" s="46">
        <v>1.2430000000000001</v>
      </c>
      <c r="N33" s="46">
        <v>1.1659999999999999</v>
      </c>
      <c r="O33" s="46">
        <v>1.093</v>
      </c>
      <c r="P33" s="46">
        <v>1.0249999999999999</v>
      </c>
      <c r="Q33" s="46">
        <v>0.96</v>
      </c>
      <c r="R33" s="46">
        <v>0.9</v>
      </c>
      <c r="S33" s="46">
        <v>0.84199999999999997</v>
      </c>
      <c r="T33" s="46">
        <v>0.78800000000000003</v>
      </c>
      <c r="U33" s="46">
        <v>0.73699999999999999</v>
      </c>
      <c r="V33" s="46">
        <v>0.68799999999999994</v>
      </c>
      <c r="W33" s="46">
        <v>0.64200000000000002</v>
      </c>
      <c r="X33" s="46">
        <v>0.6</v>
      </c>
      <c r="Y33" s="46">
        <v>0.55900000000000005</v>
      </c>
      <c r="Z33" s="46">
        <v>0.52100000000000002</v>
      </c>
      <c r="AA33" s="46">
        <v>0.48599999999999999</v>
      </c>
      <c r="AB33" s="46">
        <v>0.45300000000000001</v>
      </c>
      <c r="AC33" s="46">
        <v>0.42099999999999999</v>
      </c>
      <c r="AD33" s="46">
        <v>0.39200000000000002</v>
      </c>
      <c r="AE33" s="46">
        <v>0.36499999999999999</v>
      </c>
    </row>
    <row r="34" spans="1:31" x14ac:dyDescent="0.2">
      <c r="A34" s="44">
        <v>27</v>
      </c>
      <c r="B34" s="46">
        <v>2.613</v>
      </c>
      <c r="C34" s="46">
        <v>2.4430000000000001</v>
      </c>
      <c r="D34" s="46">
        <v>2.2850000000000001</v>
      </c>
      <c r="E34" s="46">
        <v>2.1379999999999999</v>
      </c>
      <c r="F34" s="46">
        <v>2.0019999999999998</v>
      </c>
      <c r="G34" s="46">
        <v>1.875</v>
      </c>
      <c r="H34" s="46">
        <v>1.756</v>
      </c>
      <c r="I34" s="46">
        <v>1.645</v>
      </c>
      <c r="J34" s="46">
        <v>1.542</v>
      </c>
      <c r="K34" s="46">
        <v>1.4450000000000001</v>
      </c>
      <c r="L34" s="46">
        <v>1.355</v>
      </c>
      <c r="M34" s="46">
        <v>1.27</v>
      </c>
      <c r="N34" s="46">
        <v>1.19</v>
      </c>
      <c r="O34" s="46">
        <v>1.1160000000000001</v>
      </c>
      <c r="P34" s="46">
        <v>1.0449999999999999</v>
      </c>
      <c r="Q34" s="46">
        <v>0.97899999999999998</v>
      </c>
      <c r="R34" s="46">
        <v>0.91600000000000004</v>
      </c>
      <c r="S34" s="46">
        <v>0.85699999999999998</v>
      </c>
      <c r="T34" s="46">
        <v>0.80200000000000005</v>
      </c>
      <c r="U34" s="46">
        <v>0.749</v>
      </c>
      <c r="V34" s="46">
        <v>0.7</v>
      </c>
      <c r="W34" s="46">
        <v>0.65300000000000002</v>
      </c>
      <c r="X34" s="46">
        <v>0.60899999999999999</v>
      </c>
      <c r="Y34" s="46">
        <v>0.56799999999999995</v>
      </c>
      <c r="Z34" s="46">
        <v>0.52900000000000003</v>
      </c>
      <c r="AA34" s="46">
        <v>0.49299999999999999</v>
      </c>
      <c r="AB34" s="46">
        <v>0.45900000000000002</v>
      </c>
      <c r="AC34" s="46">
        <v>0.42699999999999999</v>
      </c>
      <c r="AD34" s="46">
        <v>0.39800000000000002</v>
      </c>
      <c r="AE34" s="46">
        <v>0.37</v>
      </c>
    </row>
    <row r="35" spans="1:31" x14ac:dyDescent="0.2">
      <c r="A35" s="44">
        <v>28</v>
      </c>
      <c r="B35" s="46">
        <v>2.7010000000000001</v>
      </c>
      <c r="C35" s="46">
        <v>2.5209999999999999</v>
      </c>
      <c r="D35" s="46">
        <v>2.355</v>
      </c>
      <c r="E35" s="46">
        <v>2.202</v>
      </c>
      <c r="F35" s="46">
        <v>2.0590000000000002</v>
      </c>
      <c r="G35" s="46">
        <v>1.9259999999999999</v>
      </c>
      <c r="H35" s="46">
        <v>1.8029999999999999</v>
      </c>
      <c r="I35" s="46">
        <v>1.6879999999999999</v>
      </c>
      <c r="J35" s="46">
        <v>1.58</v>
      </c>
      <c r="K35" s="46">
        <v>1.48</v>
      </c>
      <c r="L35" s="46">
        <v>1.3859999999999999</v>
      </c>
      <c r="M35" s="46">
        <v>1.2989999999999999</v>
      </c>
      <c r="N35" s="46">
        <v>1.216</v>
      </c>
      <c r="O35" s="46">
        <v>1.139</v>
      </c>
      <c r="P35" s="46">
        <v>1.0669999999999999</v>
      </c>
      <c r="Q35" s="46">
        <v>0.998</v>
      </c>
      <c r="R35" s="46">
        <v>0.93400000000000005</v>
      </c>
      <c r="S35" s="46">
        <v>0.874</v>
      </c>
      <c r="T35" s="46">
        <v>0.81599999999999995</v>
      </c>
      <c r="U35" s="46">
        <v>0.76300000000000001</v>
      </c>
      <c r="V35" s="46">
        <v>0.71199999999999997</v>
      </c>
      <c r="W35" s="46">
        <v>0.66400000000000003</v>
      </c>
      <c r="X35" s="46">
        <v>0.61899999999999999</v>
      </c>
      <c r="Y35" s="46">
        <v>0.57699999999999996</v>
      </c>
      <c r="Z35" s="46">
        <v>0.53800000000000003</v>
      </c>
      <c r="AA35" s="46">
        <v>0.501</v>
      </c>
      <c r="AB35" s="46">
        <v>0.46600000000000003</v>
      </c>
      <c r="AC35" s="46">
        <v>0.434</v>
      </c>
      <c r="AD35" s="46">
        <v>0.40300000000000002</v>
      </c>
      <c r="AE35" s="46">
        <v>0.375</v>
      </c>
    </row>
    <row r="36" spans="1:31" x14ac:dyDescent="0.2">
      <c r="A36" s="44">
        <v>29</v>
      </c>
      <c r="B36" s="46">
        <v>2.7949999999999999</v>
      </c>
      <c r="C36" s="46">
        <v>2.6059999999999999</v>
      </c>
      <c r="D36" s="46">
        <v>2.431</v>
      </c>
      <c r="E36" s="46">
        <v>2.27</v>
      </c>
      <c r="F36" s="46">
        <v>2.121</v>
      </c>
      <c r="G36" s="46">
        <v>1.982</v>
      </c>
      <c r="H36" s="46">
        <v>1.853</v>
      </c>
      <c r="I36" s="46">
        <v>1.7330000000000001</v>
      </c>
      <c r="J36" s="46">
        <v>1.621</v>
      </c>
      <c r="K36" s="46">
        <v>1.5169999999999999</v>
      </c>
      <c r="L36" s="46">
        <v>1.42</v>
      </c>
      <c r="M36" s="46">
        <v>1.329</v>
      </c>
      <c r="N36" s="46">
        <v>1.244</v>
      </c>
      <c r="O36" s="46">
        <v>1.1639999999999999</v>
      </c>
      <c r="P36" s="46">
        <v>1.089</v>
      </c>
      <c r="Q36" s="46">
        <v>1.0189999999999999</v>
      </c>
      <c r="R36" s="46">
        <v>0.95299999999999996</v>
      </c>
      <c r="S36" s="46">
        <v>0.89100000000000001</v>
      </c>
      <c r="T36" s="46">
        <v>0.83199999999999996</v>
      </c>
      <c r="U36" s="46">
        <v>0.77700000000000002</v>
      </c>
      <c r="V36" s="46">
        <v>0.72499999999999998</v>
      </c>
      <c r="W36" s="46">
        <v>0.67600000000000005</v>
      </c>
      <c r="X36" s="46">
        <v>0.63</v>
      </c>
      <c r="Y36" s="46">
        <v>0.58699999999999997</v>
      </c>
      <c r="Z36" s="46">
        <v>0.54600000000000004</v>
      </c>
      <c r="AA36" s="46">
        <v>0.50900000000000001</v>
      </c>
      <c r="AB36" s="46">
        <v>0.47299999999999998</v>
      </c>
      <c r="AC36" s="46">
        <v>0.44</v>
      </c>
      <c r="AD36" s="46">
        <v>0.40899999999999997</v>
      </c>
      <c r="AE36" s="46">
        <v>0.38100000000000001</v>
      </c>
    </row>
    <row r="37" spans="1:31" x14ac:dyDescent="0.2">
      <c r="A37" s="44">
        <v>30</v>
      </c>
      <c r="B37" s="46">
        <v>2.8969999999999998</v>
      </c>
      <c r="C37" s="46">
        <v>2.6970000000000001</v>
      </c>
      <c r="D37" s="46">
        <v>2.5129999999999999</v>
      </c>
      <c r="E37" s="46">
        <v>2.343</v>
      </c>
      <c r="F37" s="46">
        <v>2.1859999999999999</v>
      </c>
      <c r="G37" s="46">
        <v>2.0409999999999999</v>
      </c>
      <c r="H37" s="46">
        <v>1.9059999999999999</v>
      </c>
      <c r="I37" s="46">
        <v>1.7809999999999999</v>
      </c>
      <c r="J37" s="46">
        <v>1.665</v>
      </c>
      <c r="K37" s="46">
        <v>1.556</v>
      </c>
      <c r="L37" s="46">
        <v>1.4550000000000001</v>
      </c>
      <c r="M37" s="46">
        <v>1.361</v>
      </c>
      <c r="N37" s="46">
        <v>1.2729999999999999</v>
      </c>
      <c r="O37" s="46">
        <v>1.1910000000000001</v>
      </c>
      <c r="P37" s="46">
        <v>1.113</v>
      </c>
      <c r="Q37" s="46">
        <v>1.0409999999999999</v>
      </c>
      <c r="R37" s="46">
        <v>0.97299999999999998</v>
      </c>
      <c r="S37" s="46">
        <v>0.90800000000000003</v>
      </c>
      <c r="T37" s="46">
        <v>0.84799999999999998</v>
      </c>
      <c r="U37" s="46">
        <v>0.79100000000000004</v>
      </c>
      <c r="V37" s="46">
        <v>0.73799999999999999</v>
      </c>
      <c r="W37" s="46">
        <v>0.68799999999999994</v>
      </c>
      <c r="X37" s="46">
        <v>0.64100000000000001</v>
      </c>
      <c r="Y37" s="46">
        <v>0.59699999999999998</v>
      </c>
      <c r="Z37" s="46">
        <v>0.55600000000000005</v>
      </c>
      <c r="AA37" s="46">
        <v>0.51700000000000002</v>
      </c>
      <c r="AB37" s="46">
        <v>0.48099999999999998</v>
      </c>
      <c r="AC37" s="46">
        <v>0.44700000000000001</v>
      </c>
      <c r="AD37" s="46">
        <v>0.41599999999999998</v>
      </c>
      <c r="AE37" s="46">
        <v>0.38700000000000001</v>
      </c>
    </row>
    <row r="38" spans="1:31" x14ac:dyDescent="0.2">
      <c r="A38" s="44">
        <v>31</v>
      </c>
      <c r="B38" s="46">
        <v>3.0070000000000001</v>
      </c>
      <c r="C38" s="46">
        <v>2.7949999999999999</v>
      </c>
      <c r="D38" s="46">
        <v>2.601</v>
      </c>
      <c r="E38" s="46">
        <v>2.4220000000000002</v>
      </c>
      <c r="F38" s="46">
        <v>2.2570000000000001</v>
      </c>
      <c r="G38" s="46">
        <v>2.105</v>
      </c>
      <c r="H38" s="46">
        <v>1.964</v>
      </c>
      <c r="I38" s="46">
        <v>1.833</v>
      </c>
      <c r="J38" s="46">
        <v>1.7110000000000001</v>
      </c>
      <c r="K38" s="46">
        <v>1.5980000000000001</v>
      </c>
      <c r="L38" s="46">
        <v>1.4930000000000001</v>
      </c>
      <c r="M38" s="46">
        <v>1.395</v>
      </c>
      <c r="N38" s="46">
        <v>1.304</v>
      </c>
      <c r="O38" s="46">
        <v>1.2190000000000001</v>
      </c>
      <c r="P38" s="46">
        <v>1.139</v>
      </c>
      <c r="Q38" s="46">
        <v>1.0640000000000001</v>
      </c>
      <c r="R38" s="46">
        <v>0.99299999999999999</v>
      </c>
      <c r="S38" s="46">
        <v>0.92700000000000005</v>
      </c>
      <c r="T38" s="46">
        <v>0.86499999999999999</v>
      </c>
      <c r="U38" s="46">
        <v>0.80700000000000005</v>
      </c>
      <c r="V38" s="46">
        <v>0.752</v>
      </c>
      <c r="W38" s="46">
        <v>0.7</v>
      </c>
      <c r="X38" s="46">
        <v>0.65200000000000002</v>
      </c>
      <c r="Y38" s="46">
        <v>0.60699999999999998</v>
      </c>
      <c r="Z38" s="46">
        <v>0.56499999999999995</v>
      </c>
      <c r="AA38" s="46">
        <v>0.52600000000000002</v>
      </c>
      <c r="AB38" s="46">
        <v>0.48899999999999999</v>
      </c>
      <c r="AC38" s="46">
        <v>0.45400000000000001</v>
      </c>
      <c r="AD38" s="46">
        <v>0.42199999999999999</v>
      </c>
      <c r="AE38" s="46">
        <v>0.39200000000000002</v>
      </c>
    </row>
    <row r="39" spans="1:31" x14ac:dyDescent="0.2">
      <c r="A39" s="44">
        <v>32</v>
      </c>
      <c r="B39" s="46">
        <v>3.1259999999999999</v>
      </c>
      <c r="C39" s="46">
        <v>2.9020000000000001</v>
      </c>
      <c r="D39" s="46">
        <v>2.6960000000000002</v>
      </c>
      <c r="E39" s="46">
        <v>2.5070000000000001</v>
      </c>
      <c r="F39" s="46">
        <v>2.3330000000000002</v>
      </c>
      <c r="G39" s="46">
        <v>2.173</v>
      </c>
      <c r="H39" s="46">
        <v>2.0249999999999999</v>
      </c>
      <c r="I39" s="46">
        <v>1.8879999999999999</v>
      </c>
      <c r="J39" s="46">
        <v>1.7609999999999999</v>
      </c>
      <c r="K39" s="46">
        <v>1.643</v>
      </c>
      <c r="L39" s="46">
        <v>1.534</v>
      </c>
      <c r="M39" s="46">
        <v>1.4319999999999999</v>
      </c>
      <c r="N39" s="46">
        <v>1.337</v>
      </c>
      <c r="O39" s="46">
        <v>1.248</v>
      </c>
      <c r="P39" s="46">
        <v>1.1659999999999999</v>
      </c>
      <c r="Q39" s="46">
        <v>1.0880000000000001</v>
      </c>
      <c r="R39" s="46">
        <v>1.016</v>
      </c>
      <c r="S39" s="46">
        <v>0.94699999999999995</v>
      </c>
      <c r="T39" s="46">
        <v>0.88300000000000001</v>
      </c>
      <c r="U39" s="46">
        <v>0.82299999999999995</v>
      </c>
      <c r="V39" s="46">
        <v>0.76700000000000002</v>
      </c>
      <c r="W39" s="46">
        <v>0.71399999999999997</v>
      </c>
      <c r="X39" s="46">
        <v>0.66500000000000004</v>
      </c>
      <c r="Y39" s="46">
        <v>0.61799999999999999</v>
      </c>
      <c r="Z39" s="46">
        <v>0.57499999999999996</v>
      </c>
      <c r="AA39" s="46">
        <v>0.53500000000000003</v>
      </c>
      <c r="AB39" s="46">
        <v>0.497</v>
      </c>
      <c r="AC39" s="46">
        <v>0.46200000000000002</v>
      </c>
      <c r="AD39" s="46">
        <v>0.42899999999999999</v>
      </c>
      <c r="AE39" s="46">
        <v>0.39900000000000002</v>
      </c>
    </row>
    <row r="40" spans="1:31" x14ac:dyDescent="0.2">
      <c r="A40" s="44">
        <v>33</v>
      </c>
      <c r="B40" s="46">
        <v>3.2559999999999998</v>
      </c>
      <c r="C40" s="46">
        <v>3.0179999999999998</v>
      </c>
      <c r="D40" s="46">
        <v>2.7989999999999999</v>
      </c>
      <c r="E40" s="46">
        <v>2.5990000000000002</v>
      </c>
      <c r="F40" s="46">
        <v>2.4159999999999999</v>
      </c>
      <c r="G40" s="46">
        <v>2.2469999999999999</v>
      </c>
      <c r="H40" s="46">
        <v>2.0910000000000002</v>
      </c>
      <c r="I40" s="46">
        <v>1.9470000000000001</v>
      </c>
      <c r="J40" s="46">
        <v>1.8140000000000001</v>
      </c>
      <c r="K40" s="46">
        <v>1.6910000000000001</v>
      </c>
      <c r="L40" s="46">
        <v>1.577</v>
      </c>
      <c r="M40" s="46">
        <v>1.4710000000000001</v>
      </c>
      <c r="N40" s="46">
        <v>1.3720000000000001</v>
      </c>
      <c r="O40" s="46">
        <v>1.28</v>
      </c>
      <c r="P40" s="46">
        <v>1.194</v>
      </c>
      <c r="Q40" s="46">
        <v>1.1140000000000001</v>
      </c>
      <c r="R40" s="46">
        <v>1.0389999999999999</v>
      </c>
      <c r="S40" s="46">
        <v>0.96799999999999997</v>
      </c>
      <c r="T40" s="46">
        <v>0.90300000000000002</v>
      </c>
      <c r="U40" s="46">
        <v>0.84099999999999997</v>
      </c>
      <c r="V40" s="46">
        <v>0.78300000000000003</v>
      </c>
      <c r="W40" s="46">
        <v>0.72799999999999998</v>
      </c>
      <c r="X40" s="46">
        <v>0.67700000000000005</v>
      </c>
      <c r="Y40" s="46">
        <v>0.63</v>
      </c>
      <c r="Z40" s="46">
        <v>0.58599999999999997</v>
      </c>
      <c r="AA40" s="46">
        <v>0.54400000000000004</v>
      </c>
      <c r="AB40" s="46">
        <v>0.50600000000000001</v>
      </c>
      <c r="AC40" s="46">
        <v>0.47</v>
      </c>
      <c r="AD40" s="46">
        <v>0.436</v>
      </c>
      <c r="AE40" s="46">
        <v>0.40500000000000003</v>
      </c>
    </row>
    <row r="41" spans="1:31" x14ac:dyDescent="0.2">
      <c r="A41" s="44">
        <v>34</v>
      </c>
      <c r="B41" s="46">
        <v>3.3969999999999998</v>
      </c>
      <c r="C41" s="46">
        <v>3.1429999999999998</v>
      </c>
      <c r="D41" s="46">
        <v>2.911</v>
      </c>
      <c r="E41" s="46">
        <v>2.6989999999999998</v>
      </c>
      <c r="F41" s="46">
        <v>2.504</v>
      </c>
      <c r="G41" s="46">
        <v>2.3260000000000001</v>
      </c>
      <c r="H41" s="46">
        <v>2.1619999999999999</v>
      </c>
      <c r="I41" s="46">
        <v>2.0099999999999998</v>
      </c>
      <c r="J41" s="46">
        <v>1.871</v>
      </c>
      <c r="K41" s="46">
        <v>1.742</v>
      </c>
      <c r="L41" s="46">
        <v>1.623</v>
      </c>
      <c r="M41" s="46">
        <v>1.512</v>
      </c>
      <c r="N41" s="46">
        <v>1.409</v>
      </c>
      <c r="O41" s="46">
        <v>1.3140000000000001</v>
      </c>
      <c r="P41" s="46">
        <v>1.224</v>
      </c>
      <c r="Q41" s="46">
        <v>1.141</v>
      </c>
      <c r="R41" s="46">
        <v>1.0640000000000001</v>
      </c>
      <c r="S41" s="46">
        <v>0.99099999999999999</v>
      </c>
      <c r="T41" s="46">
        <v>0.92300000000000004</v>
      </c>
      <c r="U41" s="46">
        <v>0.85899999999999999</v>
      </c>
      <c r="V41" s="46">
        <v>0.79900000000000004</v>
      </c>
      <c r="W41" s="46">
        <v>0.74299999999999999</v>
      </c>
      <c r="X41" s="46">
        <v>0.69099999999999995</v>
      </c>
      <c r="Y41" s="46">
        <v>0.64200000000000002</v>
      </c>
      <c r="Z41" s="46">
        <v>0.59699999999999998</v>
      </c>
      <c r="AA41" s="46">
        <v>0.55400000000000005</v>
      </c>
      <c r="AB41" s="46">
        <v>0.51500000000000001</v>
      </c>
      <c r="AC41" s="46">
        <v>0.47799999999999998</v>
      </c>
      <c r="AD41" s="46">
        <v>0.44400000000000001</v>
      </c>
      <c r="AE41" s="46">
        <v>0.41199999999999998</v>
      </c>
    </row>
    <row r="42" spans="1:31" x14ac:dyDescent="0.2">
      <c r="A42" s="44">
        <v>35</v>
      </c>
      <c r="B42" s="46">
        <v>3.5510000000000002</v>
      </c>
      <c r="C42" s="46">
        <v>3.28</v>
      </c>
      <c r="D42" s="46">
        <v>3.032</v>
      </c>
      <c r="E42" s="46">
        <v>2.8069999999999999</v>
      </c>
      <c r="F42" s="46">
        <v>2.6</v>
      </c>
      <c r="G42" s="46">
        <v>2.411</v>
      </c>
      <c r="H42" s="46">
        <v>2.238</v>
      </c>
      <c r="I42" s="46">
        <v>2.0790000000000002</v>
      </c>
      <c r="J42" s="46">
        <v>1.9319999999999999</v>
      </c>
      <c r="K42" s="46">
        <v>1.7969999999999999</v>
      </c>
      <c r="L42" s="46">
        <v>1.6719999999999999</v>
      </c>
      <c r="M42" s="46">
        <v>1.556</v>
      </c>
      <c r="N42" s="46">
        <v>1.4490000000000001</v>
      </c>
      <c r="O42" s="46">
        <v>1.349</v>
      </c>
      <c r="P42" s="46">
        <v>1.2569999999999999</v>
      </c>
      <c r="Q42" s="46">
        <v>1.17</v>
      </c>
      <c r="R42" s="46">
        <v>1.0900000000000001</v>
      </c>
      <c r="S42" s="46">
        <v>1.0149999999999999</v>
      </c>
      <c r="T42" s="46">
        <v>0.94399999999999995</v>
      </c>
      <c r="U42" s="46">
        <v>0.878</v>
      </c>
      <c r="V42" s="46">
        <v>0.81699999999999995</v>
      </c>
      <c r="W42" s="46">
        <v>0.75900000000000001</v>
      </c>
      <c r="X42" s="46">
        <v>0.70499999999999996</v>
      </c>
      <c r="Y42" s="46">
        <v>0.65500000000000003</v>
      </c>
      <c r="Z42" s="46">
        <v>0.60799999999999998</v>
      </c>
      <c r="AA42" s="46">
        <v>0.56499999999999995</v>
      </c>
      <c r="AB42" s="46">
        <v>0.52400000000000002</v>
      </c>
      <c r="AC42" s="46">
        <v>0.48699999999999999</v>
      </c>
      <c r="AD42" s="46">
        <v>0.45200000000000001</v>
      </c>
      <c r="AE42" s="46">
        <v>0.41899999999999998</v>
      </c>
    </row>
    <row r="43" spans="1:31" x14ac:dyDescent="0.2">
      <c r="A43" s="44">
        <v>36</v>
      </c>
      <c r="B43" s="46">
        <v>3.72</v>
      </c>
      <c r="C43" s="46">
        <v>3.4289999999999998</v>
      </c>
      <c r="D43" s="46">
        <v>3.1640000000000001</v>
      </c>
      <c r="E43" s="46">
        <v>2.9239999999999999</v>
      </c>
      <c r="F43" s="46">
        <v>2.7040000000000002</v>
      </c>
      <c r="G43" s="46">
        <v>2.504</v>
      </c>
      <c r="H43" s="46">
        <v>2.3210000000000002</v>
      </c>
      <c r="I43" s="46">
        <v>2.153</v>
      </c>
      <c r="J43" s="46">
        <v>1.998</v>
      </c>
      <c r="K43" s="46">
        <v>1.8560000000000001</v>
      </c>
      <c r="L43" s="46">
        <v>1.7250000000000001</v>
      </c>
      <c r="M43" s="46">
        <v>1.6040000000000001</v>
      </c>
      <c r="N43" s="46">
        <v>1.492</v>
      </c>
      <c r="O43" s="46">
        <v>1.3879999999999999</v>
      </c>
      <c r="P43" s="46">
        <v>1.2909999999999999</v>
      </c>
      <c r="Q43" s="46">
        <v>1.2010000000000001</v>
      </c>
      <c r="R43" s="46">
        <v>1.1180000000000001</v>
      </c>
      <c r="S43" s="46">
        <v>1.04</v>
      </c>
      <c r="T43" s="46">
        <v>0.96699999999999997</v>
      </c>
      <c r="U43" s="46">
        <v>0.89900000000000002</v>
      </c>
      <c r="V43" s="46">
        <v>0.83499999999999996</v>
      </c>
      <c r="W43" s="46">
        <v>0.77600000000000002</v>
      </c>
      <c r="X43" s="46">
        <v>0.72</v>
      </c>
      <c r="Y43" s="46">
        <v>0.66900000000000004</v>
      </c>
      <c r="Z43" s="46">
        <v>0.621</v>
      </c>
      <c r="AA43" s="46">
        <v>0.57599999999999996</v>
      </c>
      <c r="AB43" s="46">
        <v>0.53400000000000003</v>
      </c>
      <c r="AC43" s="46">
        <v>0.496</v>
      </c>
      <c r="AD43" s="46">
        <v>0.46</v>
      </c>
      <c r="AE43" s="46">
        <v>0.42699999999999999</v>
      </c>
    </row>
    <row r="44" spans="1:31" x14ac:dyDescent="0.2">
      <c r="A44" s="44">
        <v>37</v>
      </c>
      <c r="B44" s="46">
        <v>3.9049999999999998</v>
      </c>
      <c r="C44" s="46">
        <v>3.5920000000000001</v>
      </c>
      <c r="D44" s="46">
        <v>3.3079999999999998</v>
      </c>
      <c r="E44" s="46">
        <v>3.0510000000000002</v>
      </c>
      <c r="F44" s="46">
        <v>2.8180000000000001</v>
      </c>
      <c r="G44" s="46">
        <v>2.605</v>
      </c>
      <c r="H44" s="46">
        <v>2.41</v>
      </c>
      <c r="I44" s="46">
        <v>2.2320000000000002</v>
      </c>
      <c r="J44" s="46">
        <v>2.069</v>
      </c>
      <c r="K44" s="46">
        <v>1.919</v>
      </c>
      <c r="L44" s="46">
        <v>1.7809999999999999</v>
      </c>
      <c r="M44" s="46">
        <v>1.6539999999999999</v>
      </c>
      <c r="N44" s="46">
        <v>1.5369999999999999</v>
      </c>
      <c r="O44" s="46">
        <v>1.429</v>
      </c>
      <c r="P44" s="46">
        <v>1.3280000000000001</v>
      </c>
      <c r="Q44" s="46">
        <v>1.2350000000000001</v>
      </c>
      <c r="R44" s="46">
        <v>1.1479999999999999</v>
      </c>
      <c r="S44" s="46">
        <v>1.0669999999999999</v>
      </c>
      <c r="T44" s="46">
        <v>0.99099999999999999</v>
      </c>
      <c r="U44" s="46">
        <v>0.92100000000000004</v>
      </c>
      <c r="V44" s="46">
        <v>0.85499999999999998</v>
      </c>
      <c r="W44" s="46">
        <v>0.79300000000000004</v>
      </c>
      <c r="X44" s="46">
        <v>0.73599999999999999</v>
      </c>
      <c r="Y44" s="46">
        <v>0.68300000000000005</v>
      </c>
      <c r="Z44" s="46">
        <v>0.63400000000000001</v>
      </c>
      <c r="AA44" s="46">
        <v>0.58799999999999997</v>
      </c>
      <c r="AB44" s="46">
        <v>0.54500000000000004</v>
      </c>
      <c r="AC44" s="46">
        <v>0.505</v>
      </c>
      <c r="AD44" s="46">
        <v>0.46899999999999997</v>
      </c>
      <c r="AE44" s="46">
        <v>0.435</v>
      </c>
    </row>
    <row r="45" spans="1:31" x14ac:dyDescent="0.2">
      <c r="A45" s="44">
        <v>38</v>
      </c>
      <c r="B45" s="46">
        <v>4.1070000000000002</v>
      </c>
      <c r="C45" s="46">
        <v>3.77</v>
      </c>
      <c r="D45" s="46">
        <v>3.4660000000000002</v>
      </c>
      <c r="E45" s="46">
        <v>3.1909999999999998</v>
      </c>
      <c r="F45" s="46">
        <v>2.9409999999999998</v>
      </c>
      <c r="G45" s="46">
        <v>2.714</v>
      </c>
      <c r="H45" s="46">
        <v>2.5070000000000001</v>
      </c>
      <c r="I45" s="46">
        <v>2.3180000000000001</v>
      </c>
      <c r="J45" s="46">
        <v>2.1459999999999999</v>
      </c>
      <c r="K45" s="46">
        <v>1.988</v>
      </c>
      <c r="L45" s="46">
        <v>1.843</v>
      </c>
      <c r="M45" s="46">
        <v>1.7090000000000001</v>
      </c>
      <c r="N45" s="46">
        <v>1.5860000000000001</v>
      </c>
      <c r="O45" s="46">
        <v>1.472</v>
      </c>
      <c r="P45" s="46">
        <v>1.367</v>
      </c>
      <c r="Q45" s="46">
        <v>1.27</v>
      </c>
      <c r="R45" s="46">
        <v>1.179</v>
      </c>
      <c r="S45" s="46">
        <v>1.095</v>
      </c>
      <c r="T45" s="46">
        <v>1.0169999999999999</v>
      </c>
      <c r="U45" s="46">
        <v>0.94399999999999995</v>
      </c>
      <c r="V45" s="46">
        <v>0.876</v>
      </c>
      <c r="W45" s="46">
        <v>0.81200000000000006</v>
      </c>
      <c r="X45" s="46">
        <v>0.753</v>
      </c>
      <c r="Y45" s="46">
        <v>0.69799999999999995</v>
      </c>
      <c r="Z45" s="46">
        <v>0.64800000000000002</v>
      </c>
      <c r="AA45" s="46">
        <v>0.6</v>
      </c>
      <c r="AB45" s="46">
        <v>0.55600000000000005</v>
      </c>
      <c r="AC45" s="46">
        <v>0.51600000000000001</v>
      </c>
      <c r="AD45" s="46">
        <v>0.47799999999999998</v>
      </c>
      <c r="AE45" s="46">
        <v>0.443</v>
      </c>
    </row>
    <row r="46" spans="1:31" x14ac:dyDescent="0.2">
      <c r="A46" s="44">
        <v>39</v>
      </c>
      <c r="B46" s="46">
        <v>4.33</v>
      </c>
      <c r="C46" s="46">
        <v>3.9660000000000002</v>
      </c>
      <c r="D46" s="46">
        <v>3.6389999999999998</v>
      </c>
      <c r="E46" s="46">
        <v>3.343</v>
      </c>
      <c r="F46" s="46">
        <v>3.0750000000000002</v>
      </c>
      <c r="G46" s="46">
        <v>2.8330000000000002</v>
      </c>
      <c r="H46" s="46">
        <v>2.6120000000000001</v>
      </c>
      <c r="I46" s="46">
        <v>2.4119999999999999</v>
      </c>
      <c r="J46" s="46">
        <v>2.2290000000000001</v>
      </c>
      <c r="K46" s="46">
        <v>2.0619999999999998</v>
      </c>
      <c r="L46" s="46">
        <v>1.9079999999999999</v>
      </c>
      <c r="M46" s="46">
        <v>1.768</v>
      </c>
      <c r="N46" s="46">
        <v>1.639</v>
      </c>
      <c r="O46" s="46">
        <v>1.5189999999999999</v>
      </c>
      <c r="P46" s="46">
        <v>1.409</v>
      </c>
      <c r="Q46" s="46">
        <v>1.3080000000000001</v>
      </c>
      <c r="R46" s="46">
        <v>1.2130000000000001</v>
      </c>
      <c r="S46" s="46">
        <v>1.125</v>
      </c>
      <c r="T46" s="46">
        <v>1.044</v>
      </c>
      <c r="U46" s="46">
        <v>0.96799999999999997</v>
      </c>
      <c r="V46" s="46">
        <v>0.89800000000000002</v>
      </c>
      <c r="W46" s="46">
        <v>0.83199999999999996</v>
      </c>
      <c r="X46" s="46">
        <v>0.77100000000000002</v>
      </c>
      <c r="Y46" s="46">
        <v>0.71499999999999997</v>
      </c>
      <c r="Z46" s="46">
        <v>0.66200000000000003</v>
      </c>
      <c r="AA46" s="46">
        <v>0.61299999999999999</v>
      </c>
      <c r="AB46" s="46">
        <v>0.56799999999999995</v>
      </c>
      <c r="AC46" s="46">
        <v>0.52600000000000002</v>
      </c>
      <c r="AD46" s="46">
        <v>0.48699999999999999</v>
      </c>
      <c r="AE46" s="46">
        <v>0.45200000000000001</v>
      </c>
    </row>
    <row r="47" spans="1:31" x14ac:dyDescent="0.2">
      <c r="A47" s="44">
        <v>40</v>
      </c>
      <c r="B47" s="46">
        <v>4.5759999999999996</v>
      </c>
      <c r="C47" s="46">
        <v>4.1820000000000004</v>
      </c>
      <c r="D47" s="46">
        <v>3.8279999999999998</v>
      </c>
      <c r="E47" s="46">
        <v>3.51</v>
      </c>
      <c r="F47" s="46">
        <v>3.222</v>
      </c>
      <c r="G47" s="46">
        <v>2.9630000000000001</v>
      </c>
      <c r="H47" s="46">
        <v>2.7269999999999999</v>
      </c>
      <c r="I47" s="46">
        <v>2.5129999999999999</v>
      </c>
      <c r="J47" s="46">
        <v>2.319</v>
      </c>
      <c r="K47" s="46">
        <v>2.1419999999999999</v>
      </c>
      <c r="L47" s="46">
        <v>1.98</v>
      </c>
      <c r="M47" s="46">
        <v>1.831</v>
      </c>
      <c r="N47" s="46">
        <v>1.6950000000000001</v>
      </c>
      <c r="O47" s="46">
        <v>1.57</v>
      </c>
      <c r="P47" s="46">
        <v>1.454</v>
      </c>
      <c r="Q47" s="46">
        <v>1.3480000000000001</v>
      </c>
      <c r="R47" s="46">
        <v>1.2490000000000001</v>
      </c>
      <c r="S47" s="46">
        <v>1.1579999999999999</v>
      </c>
      <c r="T47" s="46">
        <v>1.073</v>
      </c>
      <c r="U47" s="46">
        <v>0.99399999999999999</v>
      </c>
      <c r="V47" s="46">
        <v>0.92100000000000004</v>
      </c>
      <c r="W47" s="46">
        <v>0.85299999999999998</v>
      </c>
      <c r="X47" s="46">
        <v>0.79</v>
      </c>
      <c r="Y47" s="46">
        <v>0.73199999999999998</v>
      </c>
      <c r="Z47" s="46">
        <v>0.67700000000000005</v>
      </c>
      <c r="AA47" s="46">
        <v>0.627</v>
      </c>
      <c r="AB47" s="46">
        <v>0.58099999999999996</v>
      </c>
      <c r="AC47" s="46">
        <v>0.53700000000000003</v>
      </c>
      <c r="AD47" s="46">
        <v>0.498</v>
      </c>
      <c r="AE47" s="46">
        <v>0.46100000000000002</v>
      </c>
    </row>
    <row r="48" spans="1:31" x14ac:dyDescent="0.2">
      <c r="A48" s="44">
        <v>41</v>
      </c>
      <c r="B48" s="46">
        <v>4.8470000000000004</v>
      </c>
      <c r="C48" s="46">
        <v>4.42</v>
      </c>
      <c r="D48" s="46">
        <v>4.0369999999999999</v>
      </c>
      <c r="E48" s="46">
        <v>3.6930000000000001</v>
      </c>
      <c r="F48" s="46">
        <v>3.3839999999999999</v>
      </c>
      <c r="G48" s="46">
        <v>3.105</v>
      </c>
      <c r="H48" s="46">
        <v>2.8530000000000002</v>
      </c>
      <c r="I48" s="46">
        <v>2.6240000000000001</v>
      </c>
      <c r="J48" s="46">
        <v>2.4169999999999998</v>
      </c>
      <c r="K48" s="46">
        <v>2.2290000000000001</v>
      </c>
      <c r="L48" s="46">
        <v>2.0569999999999999</v>
      </c>
      <c r="M48" s="46">
        <v>1.9</v>
      </c>
      <c r="N48" s="46">
        <v>1.756</v>
      </c>
      <c r="O48" s="46">
        <v>1.6240000000000001</v>
      </c>
      <c r="P48" s="46">
        <v>1.5029999999999999</v>
      </c>
      <c r="Q48" s="46">
        <v>1.391</v>
      </c>
      <c r="R48" s="46">
        <v>1.288</v>
      </c>
      <c r="S48" s="46">
        <v>1.1930000000000001</v>
      </c>
      <c r="T48" s="46">
        <v>1.1040000000000001</v>
      </c>
      <c r="U48" s="46">
        <v>1.022</v>
      </c>
      <c r="V48" s="46">
        <v>0.94599999999999995</v>
      </c>
      <c r="W48" s="46">
        <v>0.875</v>
      </c>
      <c r="X48" s="46">
        <v>0.81</v>
      </c>
      <c r="Y48" s="46">
        <v>0.75</v>
      </c>
      <c r="Z48" s="46">
        <v>0.69399999999999995</v>
      </c>
      <c r="AA48" s="46">
        <v>0.64200000000000002</v>
      </c>
      <c r="AB48" s="46">
        <v>0.59399999999999997</v>
      </c>
      <c r="AC48" s="46">
        <v>0.54900000000000004</v>
      </c>
      <c r="AD48" s="46">
        <v>0.50800000000000001</v>
      </c>
      <c r="AE48" s="46">
        <v>0.47099999999999997</v>
      </c>
    </row>
    <row r="49" spans="1:31" x14ac:dyDescent="0.2">
      <c r="A49" s="44">
        <v>42</v>
      </c>
      <c r="B49" s="46">
        <v>5.1470000000000002</v>
      </c>
      <c r="C49" s="46">
        <v>4.6820000000000004</v>
      </c>
      <c r="D49" s="46">
        <v>4.2670000000000003</v>
      </c>
      <c r="E49" s="46">
        <v>3.895</v>
      </c>
      <c r="F49" s="46">
        <v>3.5609999999999999</v>
      </c>
      <c r="G49" s="46">
        <v>3.26</v>
      </c>
      <c r="H49" s="46">
        <v>2.99</v>
      </c>
      <c r="I49" s="46">
        <v>2.7450000000000001</v>
      </c>
      <c r="J49" s="46">
        <v>2.524</v>
      </c>
      <c r="K49" s="46">
        <v>2.323</v>
      </c>
      <c r="L49" s="46">
        <v>2.14</v>
      </c>
      <c r="M49" s="46">
        <v>1.974</v>
      </c>
      <c r="N49" s="46">
        <v>1.8220000000000001</v>
      </c>
      <c r="O49" s="46">
        <v>1.6830000000000001</v>
      </c>
      <c r="P49" s="46">
        <v>1.5549999999999999</v>
      </c>
      <c r="Q49" s="46">
        <v>1.4379999999999999</v>
      </c>
      <c r="R49" s="46">
        <v>1.33</v>
      </c>
      <c r="S49" s="46">
        <v>1.23</v>
      </c>
      <c r="T49" s="46">
        <v>1.137</v>
      </c>
      <c r="U49" s="46">
        <v>1.052</v>
      </c>
      <c r="V49" s="46">
        <v>0.97299999999999998</v>
      </c>
      <c r="W49" s="46">
        <v>0.89900000000000002</v>
      </c>
      <c r="X49" s="46">
        <v>0.83199999999999996</v>
      </c>
      <c r="Y49" s="46">
        <v>0.76900000000000002</v>
      </c>
      <c r="Z49" s="46">
        <v>0.71099999999999997</v>
      </c>
      <c r="AA49" s="46">
        <v>0.65700000000000003</v>
      </c>
      <c r="AB49" s="46">
        <v>0.60799999999999998</v>
      </c>
      <c r="AC49" s="46">
        <v>0.56200000000000006</v>
      </c>
      <c r="AD49" s="46">
        <v>0.52</v>
      </c>
      <c r="AE49" s="46">
        <v>0.48099999999999998</v>
      </c>
    </row>
    <row r="50" spans="1:31" x14ac:dyDescent="0.2">
      <c r="A50" s="44">
        <v>43</v>
      </c>
      <c r="B50" s="46">
        <v>5.48</v>
      </c>
      <c r="C50" s="46">
        <v>4.9729999999999999</v>
      </c>
      <c r="D50" s="46">
        <v>4.5209999999999999</v>
      </c>
      <c r="E50" s="46">
        <v>4.117</v>
      </c>
      <c r="F50" s="46">
        <v>3.7559999999999998</v>
      </c>
      <c r="G50" s="46">
        <v>3.431</v>
      </c>
      <c r="H50" s="46">
        <v>3.14</v>
      </c>
      <c r="I50" s="46">
        <v>2.8769999999999998</v>
      </c>
      <c r="J50" s="46">
        <v>2.64</v>
      </c>
      <c r="K50" s="46">
        <v>2.4260000000000002</v>
      </c>
      <c r="L50" s="46">
        <v>2.2309999999999999</v>
      </c>
      <c r="M50" s="46">
        <v>2.0550000000000002</v>
      </c>
      <c r="N50" s="46">
        <v>1.8939999999999999</v>
      </c>
      <c r="O50" s="46">
        <v>1.746</v>
      </c>
      <c r="P50" s="46">
        <v>1.6120000000000001</v>
      </c>
      <c r="Q50" s="46">
        <v>1.488</v>
      </c>
      <c r="R50" s="46">
        <v>1.375</v>
      </c>
      <c r="S50" s="46">
        <v>1.27</v>
      </c>
      <c r="T50" s="46">
        <v>1.173</v>
      </c>
      <c r="U50" s="46">
        <v>1.0840000000000001</v>
      </c>
      <c r="V50" s="46">
        <v>1.0009999999999999</v>
      </c>
      <c r="W50" s="46">
        <v>0.92500000000000004</v>
      </c>
      <c r="X50" s="46">
        <v>0.85399999999999998</v>
      </c>
      <c r="Y50" s="46">
        <v>0.78900000000000003</v>
      </c>
      <c r="Z50" s="46">
        <v>0.72899999999999998</v>
      </c>
      <c r="AA50" s="46">
        <v>0.67400000000000004</v>
      </c>
      <c r="AB50" s="46">
        <v>0.623</v>
      </c>
      <c r="AC50" s="46">
        <v>0.57499999999999996</v>
      </c>
      <c r="AD50" s="46">
        <v>0.53200000000000003</v>
      </c>
      <c r="AE50" s="46">
        <v>0.49199999999999999</v>
      </c>
    </row>
    <row r="51" spans="1:31" x14ac:dyDescent="0.2">
      <c r="A51" s="44">
        <v>44</v>
      </c>
      <c r="B51" s="46">
        <v>5.8490000000000002</v>
      </c>
      <c r="C51" s="46">
        <v>5.2949999999999999</v>
      </c>
      <c r="D51" s="46">
        <v>4.8019999999999996</v>
      </c>
      <c r="E51" s="46">
        <v>4.3630000000000004</v>
      </c>
      <c r="F51" s="46">
        <v>3.9710000000000001</v>
      </c>
      <c r="G51" s="46">
        <v>3.62</v>
      </c>
      <c r="H51" s="46">
        <v>3.3050000000000002</v>
      </c>
      <c r="I51" s="46">
        <v>3.0219999999999998</v>
      </c>
      <c r="J51" s="46">
        <v>2.7679999999999998</v>
      </c>
      <c r="K51" s="46">
        <v>2.5379999999999998</v>
      </c>
      <c r="L51" s="46">
        <v>2.331</v>
      </c>
      <c r="M51" s="46">
        <v>2.1419999999999999</v>
      </c>
      <c r="N51" s="46">
        <v>1.9710000000000001</v>
      </c>
      <c r="O51" s="46">
        <v>1.8149999999999999</v>
      </c>
      <c r="P51" s="46">
        <v>1.673</v>
      </c>
      <c r="Q51" s="46">
        <v>1.5429999999999999</v>
      </c>
      <c r="R51" s="46">
        <v>1.423</v>
      </c>
      <c r="S51" s="46">
        <v>1.3129999999999999</v>
      </c>
      <c r="T51" s="46">
        <v>1.2110000000000001</v>
      </c>
      <c r="U51" s="46">
        <v>1.1180000000000001</v>
      </c>
      <c r="V51" s="46">
        <v>1.032</v>
      </c>
      <c r="W51" s="46">
        <v>0.95199999999999996</v>
      </c>
      <c r="X51" s="46">
        <v>0.879</v>
      </c>
      <c r="Y51" s="46">
        <v>0.81100000000000005</v>
      </c>
      <c r="Z51" s="46">
        <v>0.749</v>
      </c>
      <c r="AA51" s="46">
        <v>0.69099999999999995</v>
      </c>
      <c r="AB51" s="46">
        <v>0.63800000000000001</v>
      </c>
      <c r="AC51" s="46">
        <v>0.59</v>
      </c>
      <c r="AD51" s="46">
        <v>0.54500000000000004</v>
      </c>
      <c r="AE51" s="46">
        <v>0.503</v>
      </c>
    </row>
    <row r="52" spans="1:31" x14ac:dyDescent="0.2">
      <c r="A52" s="44">
        <v>45</v>
      </c>
      <c r="B52" s="46">
        <v>6.2590000000000003</v>
      </c>
      <c r="C52" s="46">
        <v>5.6520000000000001</v>
      </c>
      <c r="D52" s="46">
        <v>5.1139999999999999</v>
      </c>
      <c r="E52" s="46">
        <v>4.6349999999999998</v>
      </c>
      <c r="F52" s="46">
        <v>4.2080000000000002</v>
      </c>
      <c r="G52" s="46">
        <v>3.827</v>
      </c>
      <c r="H52" s="46">
        <v>3.4870000000000001</v>
      </c>
      <c r="I52" s="46">
        <v>3.1819999999999999</v>
      </c>
      <c r="J52" s="46">
        <v>2.9079999999999999</v>
      </c>
      <c r="K52" s="46">
        <v>2.661</v>
      </c>
      <c r="L52" s="46">
        <v>2.4390000000000001</v>
      </c>
      <c r="M52" s="46">
        <v>2.238</v>
      </c>
      <c r="N52" s="46">
        <v>2.0550000000000002</v>
      </c>
      <c r="O52" s="46">
        <v>1.89</v>
      </c>
      <c r="P52" s="46">
        <v>1.7390000000000001</v>
      </c>
      <c r="Q52" s="46">
        <v>1.601</v>
      </c>
      <c r="R52" s="46">
        <v>1.4750000000000001</v>
      </c>
      <c r="S52" s="46">
        <v>1.359</v>
      </c>
      <c r="T52" s="46">
        <v>1.2529999999999999</v>
      </c>
      <c r="U52" s="46">
        <v>1.155</v>
      </c>
      <c r="V52" s="46">
        <v>1.0640000000000001</v>
      </c>
      <c r="W52" s="46">
        <v>0.98099999999999998</v>
      </c>
      <c r="X52" s="46">
        <v>0.90500000000000003</v>
      </c>
      <c r="Y52" s="46">
        <v>0.83399999999999996</v>
      </c>
      <c r="Z52" s="46">
        <v>0.77</v>
      </c>
      <c r="AA52" s="46">
        <v>0.71</v>
      </c>
      <c r="AB52" s="46">
        <v>0.65500000000000003</v>
      </c>
      <c r="AC52" s="46">
        <v>0.60399999999999998</v>
      </c>
      <c r="AD52" s="46">
        <v>0.55800000000000005</v>
      </c>
      <c r="AE52" s="46">
        <v>0.51500000000000001</v>
      </c>
    </row>
    <row r="53" spans="1:31" x14ac:dyDescent="0.2">
      <c r="A53" s="44">
        <v>46</v>
      </c>
      <c r="B53" s="46">
        <v>6.7149999999999999</v>
      </c>
      <c r="C53" s="46">
        <v>6.0490000000000004</v>
      </c>
      <c r="D53" s="46">
        <v>5.4589999999999996</v>
      </c>
      <c r="E53" s="46">
        <v>4.9359999999999999</v>
      </c>
      <c r="F53" s="46">
        <v>4.4710000000000001</v>
      </c>
      <c r="G53" s="46">
        <v>4.0570000000000004</v>
      </c>
      <c r="H53" s="46">
        <v>3.6869999999999998</v>
      </c>
      <c r="I53" s="46">
        <v>3.3570000000000002</v>
      </c>
      <c r="J53" s="46">
        <v>3.0609999999999999</v>
      </c>
      <c r="K53" s="46">
        <v>2.7959999999999998</v>
      </c>
      <c r="L53" s="46">
        <v>2.5569999999999999</v>
      </c>
      <c r="M53" s="46">
        <v>2.3420000000000001</v>
      </c>
      <c r="N53" s="46">
        <v>2.1469999999999998</v>
      </c>
      <c r="O53" s="46">
        <v>1.9710000000000001</v>
      </c>
      <c r="P53" s="46">
        <v>1.81</v>
      </c>
      <c r="Q53" s="46">
        <v>1.6639999999999999</v>
      </c>
      <c r="R53" s="46">
        <v>1.5309999999999999</v>
      </c>
      <c r="S53" s="46">
        <v>1.409</v>
      </c>
      <c r="T53" s="46">
        <v>1.2969999999999999</v>
      </c>
      <c r="U53" s="46">
        <v>1.194</v>
      </c>
      <c r="V53" s="46">
        <v>1.099</v>
      </c>
      <c r="W53" s="46">
        <v>1.012</v>
      </c>
      <c r="X53" s="46">
        <v>0.93200000000000005</v>
      </c>
      <c r="Y53" s="46">
        <v>0.85899999999999999</v>
      </c>
      <c r="Z53" s="46">
        <v>0.79200000000000004</v>
      </c>
      <c r="AA53" s="46">
        <v>0.73</v>
      </c>
      <c r="AB53" s="46">
        <v>0.67300000000000004</v>
      </c>
      <c r="AC53" s="46">
        <v>0.62</v>
      </c>
      <c r="AD53" s="46">
        <v>0.57199999999999995</v>
      </c>
      <c r="AE53" s="46">
        <v>0.52800000000000002</v>
      </c>
    </row>
    <row r="54" spans="1:31" x14ac:dyDescent="0.2">
      <c r="A54" s="44">
        <v>47</v>
      </c>
      <c r="B54" s="46">
        <v>7.2220000000000004</v>
      </c>
      <c r="C54" s="46">
        <v>6.4909999999999997</v>
      </c>
      <c r="D54" s="46">
        <v>5.8440000000000003</v>
      </c>
      <c r="E54" s="46">
        <v>5.2709999999999999</v>
      </c>
      <c r="F54" s="46">
        <v>4.7619999999999996</v>
      </c>
      <c r="G54" s="46">
        <v>4.3109999999999999</v>
      </c>
      <c r="H54" s="46">
        <v>3.9089999999999998</v>
      </c>
      <c r="I54" s="46">
        <v>3.55</v>
      </c>
      <c r="J54" s="46">
        <v>3.23</v>
      </c>
      <c r="K54" s="46">
        <v>2.944</v>
      </c>
      <c r="L54" s="46">
        <v>2.6869999999999998</v>
      </c>
      <c r="M54" s="46">
        <v>2.456</v>
      </c>
      <c r="N54" s="46">
        <v>2.2480000000000002</v>
      </c>
      <c r="O54" s="46">
        <v>2.0590000000000002</v>
      </c>
      <c r="P54" s="46">
        <v>1.8879999999999999</v>
      </c>
      <c r="Q54" s="46">
        <v>1.7330000000000001</v>
      </c>
      <c r="R54" s="46">
        <v>1.5920000000000001</v>
      </c>
      <c r="S54" s="46">
        <v>1.4630000000000001</v>
      </c>
      <c r="T54" s="46">
        <v>1.345</v>
      </c>
      <c r="U54" s="46">
        <v>1.236</v>
      </c>
      <c r="V54" s="46">
        <v>1.137</v>
      </c>
      <c r="W54" s="46">
        <v>1.0449999999999999</v>
      </c>
      <c r="X54" s="46">
        <v>0.96199999999999997</v>
      </c>
      <c r="Y54" s="46">
        <v>0.88600000000000001</v>
      </c>
      <c r="Z54" s="46">
        <v>0.81499999999999995</v>
      </c>
      <c r="AA54" s="46">
        <v>0.751</v>
      </c>
      <c r="AB54" s="46">
        <v>0.69199999999999995</v>
      </c>
      <c r="AC54" s="46">
        <v>0.63700000000000001</v>
      </c>
      <c r="AD54" s="46">
        <v>0.58799999999999997</v>
      </c>
      <c r="AE54" s="46">
        <v>0.54200000000000004</v>
      </c>
    </row>
    <row r="55" spans="1:31" x14ac:dyDescent="0.2">
      <c r="A55" s="44">
        <v>48</v>
      </c>
      <c r="B55" s="46">
        <v>7.7880000000000003</v>
      </c>
      <c r="C55" s="46">
        <v>6.9829999999999997</v>
      </c>
      <c r="D55" s="46">
        <v>6.2720000000000002</v>
      </c>
      <c r="E55" s="46">
        <v>5.6429999999999998</v>
      </c>
      <c r="F55" s="46">
        <v>5.0860000000000003</v>
      </c>
      <c r="G55" s="46">
        <v>4.5919999999999996</v>
      </c>
      <c r="H55" s="46">
        <v>4.1539999999999999</v>
      </c>
      <c r="I55" s="46">
        <v>3.7639999999999998</v>
      </c>
      <c r="J55" s="46">
        <v>3.4169999999999998</v>
      </c>
      <c r="K55" s="46">
        <v>3.1070000000000002</v>
      </c>
      <c r="L55" s="46">
        <v>2.83</v>
      </c>
      <c r="M55" s="46">
        <v>2.581</v>
      </c>
      <c r="N55" s="46">
        <v>2.3570000000000002</v>
      </c>
      <c r="O55" s="46">
        <v>2.1560000000000001</v>
      </c>
      <c r="P55" s="46">
        <v>1.9730000000000001</v>
      </c>
      <c r="Q55" s="46">
        <v>1.8080000000000001</v>
      </c>
      <c r="R55" s="46">
        <v>1.6579999999999999</v>
      </c>
      <c r="S55" s="46">
        <v>1.5209999999999999</v>
      </c>
      <c r="T55" s="46">
        <v>1.3959999999999999</v>
      </c>
      <c r="U55" s="46">
        <v>1.282</v>
      </c>
      <c r="V55" s="46">
        <v>1.1779999999999999</v>
      </c>
      <c r="W55" s="46">
        <v>1.081</v>
      </c>
      <c r="X55" s="46">
        <v>0.99399999999999999</v>
      </c>
      <c r="Y55" s="46">
        <v>0.91400000000000003</v>
      </c>
      <c r="Z55" s="46">
        <v>0.84099999999999997</v>
      </c>
      <c r="AA55" s="46">
        <v>0.77300000000000002</v>
      </c>
      <c r="AB55" s="46">
        <v>0.71199999999999997</v>
      </c>
      <c r="AC55" s="46">
        <v>0.65500000000000003</v>
      </c>
      <c r="AD55" s="46">
        <v>0.60399999999999998</v>
      </c>
      <c r="AE55" s="46">
        <v>0.55700000000000005</v>
      </c>
    </row>
    <row r="56" spans="1:31" x14ac:dyDescent="0.2">
      <c r="A56" s="44">
        <v>49</v>
      </c>
      <c r="B56" s="46">
        <v>8.42</v>
      </c>
      <c r="C56" s="46">
        <v>7.5330000000000004</v>
      </c>
      <c r="D56" s="46">
        <v>6.7489999999999997</v>
      </c>
      <c r="E56" s="46">
        <v>6.0570000000000004</v>
      </c>
      <c r="F56" s="46">
        <v>5.4459999999999997</v>
      </c>
      <c r="G56" s="46">
        <v>4.9050000000000002</v>
      </c>
      <c r="H56" s="46">
        <v>4.4260000000000002</v>
      </c>
      <c r="I56" s="46">
        <v>4.0010000000000003</v>
      </c>
      <c r="J56" s="46">
        <v>3.6240000000000001</v>
      </c>
      <c r="K56" s="46">
        <v>3.2869999999999999</v>
      </c>
      <c r="L56" s="46">
        <v>2.9870000000000001</v>
      </c>
      <c r="M56" s="46">
        <v>2.7189999999999999</v>
      </c>
      <c r="N56" s="46">
        <v>2.4780000000000002</v>
      </c>
      <c r="O56" s="46">
        <v>2.262</v>
      </c>
      <c r="P56" s="46">
        <v>2.0659999999999998</v>
      </c>
      <c r="Q56" s="46">
        <v>1.89</v>
      </c>
      <c r="R56" s="46">
        <v>1.73</v>
      </c>
      <c r="S56" s="46">
        <v>1.585</v>
      </c>
      <c r="T56" s="46">
        <v>1.452</v>
      </c>
      <c r="U56" s="46">
        <v>1.3320000000000001</v>
      </c>
      <c r="V56" s="46">
        <v>1.2210000000000001</v>
      </c>
      <c r="W56" s="46">
        <v>1.1200000000000001</v>
      </c>
      <c r="X56" s="46">
        <v>1.028</v>
      </c>
      <c r="Y56" s="46">
        <v>0.94499999999999995</v>
      </c>
      <c r="Z56" s="46">
        <v>0.86799999999999999</v>
      </c>
      <c r="AA56" s="46">
        <v>0.79800000000000004</v>
      </c>
      <c r="AB56" s="46">
        <v>0.73299999999999998</v>
      </c>
      <c r="AC56" s="46">
        <v>0.67500000000000004</v>
      </c>
      <c r="AD56" s="46">
        <v>0.621</v>
      </c>
      <c r="AE56" s="46">
        <v>0.57199999999999995</v>
      </c>
    </row>
    <row r="57" spans="1:31" x14ac:dyDescent="0.2">
      <c r="A57" s="44">
        <v>50</v>
      </c>
      <c r="B57" s="46">
        <v>9.1259999999999994</v>
      </c>
      <c r="C57" s="46">
        <v>8.1460000000000008</v>
      </c>
      <c r="D57" s="46">
        <v>7.282</v>
      </c>
      <c r="E57" s="46">
        <v>6.52</v>
      </c>
      <c r="F57" s="46">
        <v>5.8479999999999999</v>
      </c>
      <c r="G57" s="46">
        <v>5.2539999999999996</v>
      </c>
      <c r="H57" s="46">
        <v>4.7290000000000001</v>
      </c>
      <c r="I57" s="46">
        <v>4.2649999999999997</v>
      </c>
      <c r="J57" s="46">
        <v>3.8530000000000002</v>
      </c>
      <c r="K57" s="46">
        <v>3.4870000000000001</v>
      </c>
      <c r="L57" s="46">
        <v>3.161</v>
      </c>
      <c r="M57" s="46">
        <v>2.871</v>
      </c>
      <c r="N57" s="46">
        <v>2.6110000000000002</v>
      </c>
      <c r="O57" s="46">
        <v>2.3780000000000001</v>
      </c>
      <c r="P57" s="46">
        <v>2.1680000000000001</v>
      </c>
      <c r="Q57" s="46">
        <v>1.98</v>
      </c>
      <c r="R57" s="46">
        <v>1.8089999999999999</v>
      </c>
      <c r="S57" s="46">
        <v>1.6539999999999999</v>
      </c>
      <c r="T57" s="46">
        <v>1.5129999999999999</v>
      </c>
      <c r="U57" s="46">
        <v>1.385</v>
      </c>
      <c r="V57" s="46">
        <v>1.2689999999999999</v>
      </c>
      <c r="W57" s="46">
        <v>1.1619999999999999</v>
      </c>
      <c r="X57" s="46">
        <v>1.0660000000000001</v>
      </c>
      <c r="Y57" s="46">
        <v>0.97799999999999998</v>
      </c>
      <c r="Z57" s="46">
        <v>0.89700000000000002</v>
      </c>
      <c r="AA57" s="46">
        <v>0.82399999999999995</v>
      </c>
      <c r="AB57" s="46">
        <v>0.75600000000000001</v>
      </c>
      <c r="AC57" s="46">
        <v>0.69499999999999995</v>
      </c>
      <c r="AD57" s="46">
        <v>0.63900000000000001</v>
      </c>
      <c r="AE57" s="46">
        <v>0.58799999999999997</v>
      </c>
    </row>
    <row r="58" spans="1:31" x14ac:dyDescent="0.2">
      <c r="A58" s="44">
        <v>51</v>
      </c>
      <c r="B58" s="46">
        <v>9.9160000000000004</v>
      </c>
      <c r="C58" s="46">
        <v>8.8320000000000007</v>
      </c>
      <c r="D58" s="46">
        <v>7.8780000000000001</v>
      </c>
      <c r="E58" s="46">
        <v>7.0369999999999999</v>
      </c>
      <c r="F58" s="46">
        <v>6.2969999999999997</v>
      </c>
      <c r="G58" s="46">
        <v>5.6440000000000001</v>
      </c>
      <c r="H58" s="46">
        <v>5.0670000000000002</v>
      </c>
      <c r="I58" s="46">
        <v>4.5579999999999998</v>
      </c>
      <c r="J58" s="46">
        <v>4.1079999999999997</v>
      </c>
      <c r="K58" s="46">
        <v>3.7090000000000001</v>
      </c>
      <c r="L58" s="46">
        <v>3.3540000000000001</v>
      </c>
      <c r="M58" s="46">
        <v>3.0390000000000001</v>
      </c>
      <c r="N58" s="46">
        <v>2.758</v>
      </c>
      <c r="O58" s="46">
        <v>2.5059999999999998</v>
      </c>
      <c r="P58" s="46">
        <v>2.2810000000000001</v>
      </c>
      <c r="Q58" s="46">
        <v>2.0779999999999998</v>
      </c>
      <c r="R58" s="46">
        <v>1.895</v>
      </c>
      <c r="S58" s="46">
        <v>1.7290000000000001</v>
      </c>
      <c r="T58" s="46">
        <v>1.58</v>
      </c>
      <c r="U58" s="46">
        <v>1.444</v>
      </c>
      <c r="V58" s="46">
        <v>1.32</v>
      </c>
      <c r="W58" s="46">
        <v>1.208</v>
      </c>
      <c r="X58" s="46">
        <v>1.1060000000000001</v>
      </c>
      <c r="Y58" s="46">
        <v>1.0129999999999999</v>
      </c>
      <c r="Z58" s="46">
        <v>0.92900000000000005</v>
      </c>
      <c r="AA58" s="46">
        <v>0.85199999999999998</v>
      </c>
      <c r="AB58" s="46">
        <v>0.78100000000000003</v>
      </c>
      <c r="AC58" s="46">
        <v>0.71699999999999997</v>
      </c>
      <c r="AD58" s="46">
        <v>0.65900000000000003</v>
      </c>
      <c r="AE58" s="46">
        <v>0.60599999999999998</v>
      </c>
    </row>
    <row r="59" spans="1:31" x14ac:dyDescent="0.2">
      <c r="A59" s="44">
        <v>52</v>
      </c>
      <c r="B59" s="46">
        <v>10.798999999999999</v>
      </c>
      <c r="C59" s="46">
        <v>9.6</v>
      </c>
      <c r="D59" s="46">
        <v>8.5449999999999999</v>
      </c>
      <c r="E59" s="46">
        <v>7.6159999999999997</v>
      </c>
      <c r="F59" s="46">
        <v>6.798</v>
      </c>
      <c r="G59" s="46">
        <v>6.0789999999999997</v>
      </c>
      <c r="H59" s="46">
        <v>5.444</v>
      </c>
      <c r="I59" s="46">
        <v>4.8849999999999998</v>
      </c>
      <c r="J59" s="46">
        <v>4.391</v>
      </c>
      <c r="K59" s="46">
        <v>3.9550000000000001</v>
      </c>
      <c r="L59" s="46">
        <v>3.569</v>
      </c>
      <c r="M59" s="46">
        <v>3.2250000000000001</v>
      </c>
      <c r="N59" s="46">
        <v>2.92</v>
      </c>
      <c r="O59" s="46">
        <v>2.6480000000000001</v>
      </c>
      <c r="P59" s="46">
        <v>2.4039999999999999</v>
      </c>
      <c r="Q59" s="46">
        <v>2.1859999999999999</v>
      </c>
      <c r="R59" s="46">
        <v>1.99</v>
      </c>
      <c r="S59" s="46">
        <v>1.8120000000000001</v>
      </c>
      <c r="T59" s="46">
        <v>1.6519999999999999</v>
      </c>
      <c r="U59" s="46">
        <v>1.508</v>
      </c>
      <c r="V59" s="46">
        <v>1.377</v>
      </c>
      <c r="W59" s="46">
        <v>1.2569999999999999</v>
      </c>
      <c r="X59" s="46">
        <v>1.149</v>
      </c>
      <c r="Y59" s="46">
        <v>1.052</v>
      </c>
      <c r="Z59" s="46">
        <v>0.96299999999999997</v>
      </c>
      <c r="AA59" s="46">
        <v>0.88200000000000001</v>
      </c>
      <c r="AB59" s="46">
        <v>0.80800000000000005</v>
      </c>
      <c r="AC59" s="46">
        <v>0.74099999999999999</v>
      </c>
      <c r="AD59" s="46">
        <v>0.68</v>
      </c>
      <c r="AE59" s="46">
        <v>0.625</v>
      </c>
    </row>
    <row r="60" spans="1:31" x14ac:dyDescent="0.2">
      <c r="A60" s="44">
        <v>53</v>
      </c>
      <c r="B60" s="46">
        <v>11.788</v>
      </c>
      <c r="C60" s="46">
        <v>10.46</v>
      </c>
      <c r="D60" s="46">
        <v>9.2919999999999998</v>
      </c>
      <c r="E60" s="46">
        <v>8.2639999999999993</v>
      </c>
      <c r="F60" s="46">
        <v>7.36</v>
      </c>
      <c r="G60" s="46">
        <v>6.5659999999999998</v>
      </c>
      <c r="H60" s="46">
        <v>5.8659999999999997</v>
      </c>
      <c r="I60" s="46">
        <v>5.2510000000000003</v>
      </c>
      <c r="J60" s="46">
        <v>4.7080000000000002</v>
      </c>
      <c r="K60" s="46">
        <v>4.2300000000000004</v>
      </c>
      <c r="L60" s="46">
        <v>3.8069999999999999</v>
      </c>
      <c r="M60" s="46">
        <v>3.4329999999999998</v>
      </c>
      <c r="N60" s="46">
        <v>3.1</v>
      </c>
      <c r="O60" s="46">
        <v>2.8050000000000002</v>
      </c>
      <c r="P60" s="46">
        <v>2.5409999999999999</v>
      </c>
      <c r="Q60" s="46">
        <v>2.3050000000000002</v>
      </c>
      <c r="R60" s="46">
        <v>2.0939999999999999</v>
      </c>
      <c r="S60" s="46">
        <v>1.9039999999999999</v>
      </c>
      <c r="T60" s="46">
        <v>1.732</v>
      </c>
      <c r="U60" s="46">
        <v>1.5780000000000001</v>
      </c>
      <c r="V60" s="46">
        <v>1.4379999999999999</v>
      </c>
      <c r="W60" s="46">
        <v>1.3109999999999999</v>
      </c>
      <c r="X60" s="46">
        <v>1.1970000000000001</v>
      </c>
      <c r="Y60" s="46">
        <v>1.093</v>
      </c>
      <c r="Z60" s="46">
        <v>1</v>
      </c>
      <c r="AA60" s="46">
        <v>0.91400000000000003</v>
      </c>
      <c r="AB60" s="46">
        <v>0.83699999999999997</v>
      </c>
      <c r="AC60" s="46">
        <v>0.76700000000000002</v>
      </c>
      <c r="AD60" s="46">
        <v>0.70299999999999996</v>
      </c>
      <c r="AE60" s="46">
        <v>0.64500000000000002</v>
      </c>
    </row>
    <row r="61" spans="1:31" x14ac:dyDescent="0.2">
      <c r="A61" s="44">
        <v>54</v>
      </c>
      <c r="B61" s="46">
        <v>12.897</v>
      </c>
      <c r="C61" s="46">
        <v>11.425000000000001</v>
      </c>
      <c r="D61" s="46">
        <v>10.129</v>
      </c>
      <c r="E61" s="46">
        <v>8.9909999999999997</v>
      </c>
      <c r="F61" s="46">
        <v>7.99</v>
      </c>
      <c r="G61" s="46">
        <v>7.1109999999999998</v>
      </c>
      <c r="H61" s="46">
        <v>6.3390000000000004</v>
      </c>
      <c r="I61" s="46">
        <v>5.66</v>
      </c>
      <c r="J61" s="46">
        <v>5.0629999999999997</v>
      </c>
      <c r="K61" s="46">
        <v>4.5369999999999999</v>
      </c>
      <c r="L61" s="46">
        <v>4.0730000000000004</v>
      </c>
      <c r="M61" s="46">
        <v>3.6640000000000001</v>
      </c>
      <c r="N61" s="46">
        <v>3.3010000000000002</v>
      </c>
      <c r="O61" s="46">
        <v>2.9790000000000001</v>
      </c>
      <c r="P61" s="46">
        <v>2.6930000000000001</v>
      </c>
      <c r="Q61" s="46">
        <v>2.4369999999999998</v>
      </c>
      <c r="R61" s="46">
        <v>2.2090000000000001</v>
      </c>
      <c r="S61" s="46">
        <v>2.004</v>
      </c>
      <c r="T61" s="46">
        <v>1.82</v>
      </c>
      <c r="U61" s="46">
        <v>1.6539999999999999</v>
      </c>
      <c r="V61" s="46">
        <v>1.5049999999999999</v>
      </c>
      <c r="W61" s="46">
        <v>1.37</v>
      </c>
      <c r="X61" s="46">
        <v>1.248</v>
      </c>
      <c r="Y61" s="46">
        <v>1.139</v>
      </c>
      <c r="Z61" s="46">
        <v>1.04</v>
      </c>
      <c r="AA61" s="46">
        <v>0.95</v>
      </c>
      <c r="AB61" s="46">
        <v>0.86799999999999999</v>
      </c>
      <c r="AC61" s="46">
        <v>0.79500000000000004</v>
      </c>
      <c r="AD61" s="46">
        <v>0.72799999999999998</v>
      </c>
      <c r="AE61" s="46">
        <v>0.66700000000000004</v>
      </c>
    </row>
    <row r="62" spans="1:31" x14ac:dyDescent="0.2">
      <c r="A62" s="44">
        <v>55</v>
      </c>
      <c r="B62" s="46">
        <v>14.138999999999999</v>
      </c>
      <c r="C62" s="46">
        <v>12.506</v>
      </c>
      <c r="D62" s="46">
        <v>11.069000000000001</v>
      </c>
      <c r="E62" s="46">
        <v>9.8059999999999992</v>
      </c>
      <c r="F62" s="46">
        <v>8.6969999999999992</v>
      </c>
      <c r="G62" s="46">
        <v>7.7240000000000002</v>
      </c>
      <c r="H62" s="46">
        <v>6.8689999999999998</v>
      </c>
      <c r="I62" s="46">
        <v>6.1189999999999998</v>
      </c>
      <c r="J62" s="46">
        <v>5.46</v>
      </c>
      <c r="K62" s="46">
        <v>4.8810000000000002</v>
      </c>
      <c r="L62" s="46">
        <v>4.3710000000000004</v>
      </c>
      <c r="M62" s="46">
        <v>3.9209999999999998</v>
      </c>
      <c r="N62" s="46">
        <v>3.524</v>
      </c>
      <c r="O62" s="46">
        <v>3.173</v>
      </c>
      <c r="P62" s="46">
        <v>2.8610000000000002</v>
      </c>
      <c r="Q62" s="46">
        <v>2.5840000000000001</v>
      </c>
      <c r="R62" s="46">
        <v>2.3359999999999999</v>
      </c>
      <c r="S62" s="46">
        <v>2.1150000000000002</v>
      </c>
      <c r="T62" s="46">
        <v>1.917</v>
      </c>
      <c r="U62" s="46">
        <v>1.7390000000000001</v>
      </c>
      <c r="V62" s="46">
        <v>1.579</v>
      </c>
      <c r="W62" s="46">
        <v>1.4339999999999999</v>
      </c>
      <c r="X62" s="46">
        <v>1.3049999999999999</v>
      </c>
      <c r="Y62" s="46">
        <v>1.1890000000000001</v>
      </c>
      <c r="Z62" s="46">
        <v>1.083</v>
      </c>
      <c r="AA62" s="46">
        <v>0.98799999999999999</v>
      </c>
      <c r="AB62" s="46">
        <v>0.90200000000000002</v>
      </c>
      <c r="AC62" s="46">
        <v>0.82499999999999996</v>
      </c>
      <c r="AD62" s="46">
        <v>0.754</v>
      </c>
      <c r="AE62" s="46">
        <v>0.69099999999999995</v>
      </c>
    </row>
    <row r="63" spans="1:31" x14ac:dyDescent="0.2">
      <c r="A63" s="44">
        <v>56</v>
      </c>
      <c r="B63" s="46">
        <v>15.532999999999999</v>
      </c>
      <c r="C63" s="46">
        <v>13.72</v>
      </c>
      <c r="D63" s="46">
        <v>12.124000000000001</v>
      </c>
      <c r="E63" s="46">
        <v>10.722</v>
      </c>
      <c r="F63" s="46">
        <v>9.4909999999999997</v>
      </c>
      <c r="G63" s="46">
        <v>8.4109999999999996</v>
      </c>
      <c r="H63" s="46">
        <v>7.4640000000000004</v>
      </c>
      <c r="I63" s="46">
        <v>6.6340000000000003</v>
      </c>
      <c r="J63" s="46">
        <v>5.9050000000000002</v>
      </c>
      <c r="K63" s="46">
        <v>5.266</v>
      </c>
      <c r="L63" s="46">
        <v>4.7039999999999997</v>
      </c>
      <c r="M63" s="46">
        <v>4.21</v>
      </c>
      <c r="N63" s="46">
        <v>3.774</v>
      </c>
      <c r="O63" s="46">
        <v>3.3889999999999998</v>
      </c>
      <c r="P63" s="46">
        <v>3.0489999999999999</v>
      </c>
      <c r="Q63" s="46">
        <v>2.7469999999999999</v>
      </c>
      <c r="R63" s="46">
        <v>2.4780000000000002</v>
      </c>
      <c r="S63" s="46">
        <v>2.238</v>
      </c>
      <c r="T63" s="46">
        <v>2.024</v>
      </c>
      <c r="U63" s="46">
        <v>1.8320000000000001</v>
      </c>
      <c r="V63" s="46">
        <v>1.66</v>
      </c>
      <c r="W63" s="46">
        <v>1.5049999999999999</v>
      </c>
      <c r="X63" s="46">
        <v>1.367</v>
      </c>
      <c r="Y63" s="46">
        <v>1.2430000000000001</v>
      </c>
      <c r="Z63" s="46">
        <v>1.131</v>
      </c>
      <c r="AA63" s="46">
        <v>1.03</v>
      </c>
      <c r="AB63" s="46">
        <v>0.93899999999999995</v>
      </c>
      <c r="AC63" s="46">
        <v>0.85699999999999998</v>
      </c>
      <c r="AD63" s="46">
        <v>0.78300000000000003</v>
      </c>
      <c r="AE63" s="46">
        <v>0.71699999999999997</v>
      </c>
    </row>
    <row r="64" spans="1:31" x14ac:dyDescent="0.2">
      <c r="A64" s="44">
        <v>57</v>
      </c>
      <c r="B64" s="46">
        <v>17.097999999999999</v>
      </c>
      <c r="C64" s="46">
        <v>15.083</v>
      </c>
      <c r="D64" s="46">
        <v>13.31</v>
      </c>
      <c r="E64" s="46">
        <v>11.752000000000001</v>
      </c>
      <c r="F64" s="46">
        <v>10.385</v>
      </c>
      <c r="G64" s="46">
        <v>9.1850000000000005</v>
      </c>
      <c r="H64" s="46">
        <v>8.1340000000000003</v>
      </c>
      <c r="I64" s="46">
        <v>7.2130000000000001</v>
      </c>
      <c r="J64" s="46">
        <v>6.4059999999999997</v>
      </c>
      <c r="K64" s="46">
        <v>5.6989999999999998</v>
      </c>
      <c r="L64" s="46">
        <v>5.0780000000000003</v>
      </c>
      <c r="M64" s="46">
        <v>4.5330000000000004</v>
      </c>
      <c r="N64" s="46">
        <v>4.0540000000000003</v>
      </c>
      <c r="O64" s="46">
        <v>3.6309999999999998</v>
      </c>
      <c r="P64" s="46">
        <v>3.258</v>
      </c>
      <c r="Q64" s="46">
        <v>2.9279999999999999</v>
      </c>
      <c r="R64" s="46">
        <v>2.6349999999999998</v>
      </c>
      <c r="S64" s="46">
        <v>2.3740000000000001</v>
      </c>
      <c r="T64" s="46">
        <v>2.1419999999999999</v>
      </c>
      <c r="U64" s="46">
        <v>1.9350000000000001</v>
      </c>
      <c r="V64" s="46">
        <v>1.75</v>
      </c>
      <c r="W64" s="46">
        <v>1.583</v>
      </c>
      <c r="X64" s="46">
        <v>1.4350000000000001</v>
      </c>
      <c r="Y64" s="46">
        <v>1.302</v>
      </c>
      <c r="Z64" s="46">
        <v>1.1830000000000001</v>
      </c>
      <c r="AA64" s="46">
        <v>1.0760000000000001</v>
      </c>
      <c r="AB64" s="46">
        <v>0.98</v>
      </c>
      <c r="AC64" s="46">
        <v>0.89300000000000002</v>
      </c>
      <c r="AD64" s="46">
        <v>0.81499999999999995</v>
      </c>
      <c r="AE64" s="46">
        <v>0.74399999999999999</v>
      </c>
    </row>
    <row r="65" spans="1:31" x14ac:dyDescent="0.2">
      <c r="A65" s="44">
        <v>58</v>
      </c>
      <c r="B65" s="46">
        <v>18.853999999999999</v>
      </c>
      <c r="C65" s="46">
        <v>16.616</v>
      </c>
      <c r="D65" s="46">
        <v>14.644</v>
      </c>
      <c r="E65" s="46">
        <v>12.911</v>
      </c>
      <c r="F65" s="46">
        <v>11.39</v>
      </c>
      <c r="G65" s="46">
        <v>10.055999999999999</v>
      </c>
      <c r="H65" s="46">
        <v>8.8879999999999999</v>
      </c>
      <c r="I65" s="46">
        <v>7.8650000000000002</v>
      </c>
      <c r="J65" s="46">
        <v>6.9690000000000003</v>
      </c>
      <c r="K65" s="46">
        <v>6.1849999999999996</v>
      </c>
      <c r="L65" s="46">
        <v>5.4989999999999997</v>
      </c>
      <c r="M65" s="46">
        <v>4.8970000000000002</v>
      </c>
      <c r="N65" s="46">
        <v>4.3680000000000003</v>
      </c>
      <c r="O65" s="46">
        <v>3.903</v>
      </c>
      <c r="P65" s="46">
        <v>3.4929999999999999</v>
      </c>
      <c r="Q65" s="46">
        <v>3.1309999999999998</v>
      </c>
      <c r="R65" s="46">
        <v>2.8109999999999999</v>
      </c>
      <c r="S65" s="46">
        <v>2.5270000000000001</v>
      </c>
      <c r="T65" s="46">
        <v>2.274</v>
      </c>
      <c r="U65" s="46">
        <v>2.0489999999999999</v>
      </c>
      <c r="V65" s="46">
        <v>1.849</v>
      </c>
      <c r="W65" s="46">
        <v>1.669</v>
      </c>
      <c r="X65" s="46">
        <v>1.51</v>
      </c>
      <c r="Y65" s="46">
        <v>1.3680000000000001</v>
      </c>
      <c r="Z65" s="46">
        <v>1.2410000000000001</v>
      </c>
      <c r="AA65" s="46">
        <v>1.1259999999999999</v>
      </c>
      <c r="AB65" s="46">
        <v>1.024</v>
      </c>
      <c r="AC65" s="46">
        <v>0.93200000000000005</v>
      </c>
      <c r="AD65" s="46">
        <v>0.84899999999999998</v>
      </c>
      <c r="AE65" s="46">
        <v>0.77500000000000002</v>
      </c>
    </row>
    <row r="66" spans="1:31" x14ac:dyDescent="0.2">
      <c r="A66" s="44">
        <v>59</v>
      </c>
      <c r="B66" s="46">
        <v>20.827999999999999</v>
      </c>
      <c r="C66" s="46">
        <v>18.338999999999999</v>
      </c>
      <c r="D66" s="46">
        <v>16.143999999999998</v>
      </c>
      <c r="E66" s="46">
        <v>14.215999999999999</v>
      </c>
      <c r="F66" s="46">
        <v>12.522</v>
      </c>
      <c r="G66" s="46">
        <v>11.038</v>
      </c>
      <c r="H66" s="46">
        <v>9.7370000000000001</v>
      </c>
      <c r="I66" s="46">
        <v>8.6</v>
      </c>
      <c r="J66" s="46">
        <v>7.6040000000000001</v>
      </c>
      <c r="K66" s="46">
        <v>6.734</v>
      </c>
      <c r="L66" s="46">
        <v>5.9720000000000004</v>
      </c>
      <c r="M66" s="46">
        <v>5.306</v>
      </c>
      <c r="N66" s="46">
        <v>4.7210000000000001</v>
      </c>
      <c r="O66" s="46">
        <v>4.2080000000000002</v>
      </c>
      <c r="P66" s="46">
        <v>3.7559999999999998</v>
      </c>
      <c r="Q66" s="46">
        <v>3.359</v>
      </c>
      <c r="R66" s="46">
        <v>3.008</v>
      </c>
      <c r="S66" s="46">
        <v>2.6970000000000001</v>
      </c>
      <c r="T66" s="46">
        <v>2.4209999999999998</v>
      </c>
      <c r="U66" s="46">
        <v>2.177</v>
      </c>
      <c r="V66" s="46">
        <v>1.9590000000000001</v>
      </c>
      <c r="W66" s="46">
        <v>1.7649999999999999</v>
      </c>
      <c r="X66" s="46">
        <v>1.593</v>
      </c>
      <c r="Y66" s="46">
        <v>1.44</v>
      </c>
      <c r="Z66" s="46">
        <v>1.304</v>
      </c>
      <c r="AA66" s="46">
        <v>1.181</v>
      </c>
      <c r="AB66" s="46">
        <v>1.0720000000000001</v>
      </c>
      <c r="AC66" s="46">
        <v>0.97399999999999998</v>
      </c>
      <c r="AD66" s="46">
        <v>0.88600000000000001</v>
      </c>
      <c r="AE66" s="46">
        <v>0.80700000000000005</v>
      </c>
    </row>
    <row r="67" spans="1:31" x14ac:dyDescent="0.2">
      <c r="A67" s="44">
        <v>60</v>
      </c>
      <c r="B67" s="46">
        <v>23.047999999999998</v>
      </c>
      <c r="C67" s="46">
        <v>20.277999999999999</v>
      </c>
      <c r="D67" s="46">
        <v>17.835000000000001</v>
      </c>
      <c r="E67" s="46">
        <v>15.686999999999999</v>
      </c>
      <c r="F67" s="46">
        <v>13.8</v>
      </c>
      <c r="G67" s="46">
        <v>12.145</v>
      </c>
      <c r="H67" s="46">
        <v>10.696999999999999</v>
      </c>
      <c r="I67" s="46">
        <v>9.4290000000000003</v>
      </c>
      <c r="J67" s="46">
        <v>8.3209999999999997</v>
      </c>
      <c r="K67" s="46">
        <v>7.3529999999999998</v>
      </c>
      <c r="L67" s="46">
        <v>6.5069999999999997</v>
      </c>
      <c r="M67" s="46">
        <v>5.7670000000000003</v>
      </c>
      <c r="N67" s="46">
        <v>5.1189999999999998</v>
      </c>
      <c r="O67" s="46">
        <v>4.5510000000000002</v>
      </c>
      <c r="P67" s="46">
        <v>4.0519999999999996</v>
      </c>
      <c r="Q67" s="46">
        <v>3.6139999999999999</v>
      </c>
      <c r="R67" s="46">
        <v>3.2280000000000002</v>
      </c>
      <c r="S67" s="46">
        <v>2.887</v>
      </c>
      <c r="T67" s="46">
        <v>2.5859999999999999</v>
      </c>
      <c r="U67" s="46">
        <v>2.319</v>
      </c>
      <c r="V67" s="46">
        <v>2.0819999999999999</v>
      </c>
      <c r="W67" s="46">
        <v>1.871</v>
      </c>
      <c r="X67" s="46">
        <v>1.6859999999999999</v>
      </c>
      <c r="Y67" s="46">
        <v>1.5209999999999999</v>
      </c>
      <c r="Z67" s="46">
        <v>1.373</v>
      </c>
      <c r="AA67" s="46">
        <v>1.242</v>
      </c>
      <c r="AB67" s="46">
        <v>1.125</v>
      </c>
      <c r="AC67" s="46">
        <v>1.02</v>
      </c>
      <c r="AD67" s="46">
        <v>0.92700000000000005</v>
      </c>
      <c r="AE67" s="46">
        <v>0.84299999999999997</v>
      </c>
    </row>
    <row r="68" spans="1:31" x14ac:dyDescent="0.2">
      <c r="A68" s="44">
        <v>61</v>
      </c>
      <c r="B68" s="46">
        <v>25.545999999999999</v>
      </c>
      <c r="C68" s="46">
        <v>22.463000000000001</v>
      </c>
      <c r="D68" s="46">
        <v>19.741</v>
      </c>
      <c r="E68" s="46">
        <v>17.346</v>
      </c>
      <c r="F68" s="46">
        <v>15.242000000000001</v>
      </c>
      <c r="G68" s="46">
        <v>13.397</v>
      </c>
      <c r="H68" s="46">
        <v>11.78</v>
      </c>
      <c r="I68" s="46">
        <v>10.367000000000001</v>
      </c>
      <c r="J68" s="46">
        <v>9.1319999999999997</v>
      </c>
      <c r="K68" s="46">
        <v>8.0530000000000008</v>
      </c>
      <c r="L68" s="46">
        <v>7.1109999999999998</v>
      </c>
      <c r="M68" s="46">
        <v>6.2880000000000003</v>
      </c>
      <c r="N68" s="46">
        <v>5.569</v>
      </c>
      <c r="O68" s="46">
        <v>4.9390000000000001</v>
      </c>
      <c r="P68" s="46">
        <v>4.3860000000000001</v>
      </c>
      <c r="Q68" s="46">
        <v>3.9020000000000001</v>
      </c>
      <c r="R68" s="46">
        <v>3.4769999999999999</v>
      </c>
      <c r="S68" s="46">
        <v>3.101</v>
      </c>
      <c r="T68" s="46">
        <v>2.77</v>
      </c>
      <c r="U68" s="46">
        <v>2.4780000000000002</v>
      </c>
      <c r="V68" s="46">
        <v>2.2200000000000002</v>
      </c>
      <c r="W68" s="46">
        <v>1.99</v>
      </c>
      <c r="X68" s="46">
        <v>1.788</v>
      </c>
      <c r="Y68" s="46">
        <v>1.61</v>
      </c>
      <c r="Z68" s="46">
        <v>1.4510000000000001</v>
      </c>
      <c r="AA68" s="46">
        <v>1.3089999999999999</v>
      </c>
      <c r="AB68" s="46">
        <v>1.1839999999999999</v>
      </c>
      <c r="AC68" s="46">
        <v>1.0720000000000001</v>
      </c>
      <c r="AD68" s="46">
        <v>0.97199999999999998</v>
      </c>
      <c r="AE68" s="46">
        <v>0.88300000000000001</v>
      </c>
    </row>
    <row r="69" spans="1:31" x14ac:dyDescent="0.2">
      <c r="A69" s="44">
        <v>62</v>
      </c>
      <c r="B69" s="46">
        <v>28.361000000000001</v>
      </c>
      <c r="C69" s="46">
        <v>24.927</v>
      </c>
      <c r="D69" s="46">
        <v>21.891999999999999</v>
      </c>
      <c r="E69" s="46">
        <v>19.221</v>
      </c>
      <c r="F69" s="46">
        <v>16.872</v>
      </c>
      <c r="G69" s="46">
        <v>14.811999999999999</v>
      </c>
      <c r="H69" s="46">
        <v>13.007</v>
      </c>
      <c r="I69" s="46">
        <v>11.429</v>
      </c>
      <c r="J69" s="46">
        <v>10.048999999999999</v>
      </c>
      <c r="K69" s="46">
        <v>8.8460000000000001</v>
      </c>
      <c r="L69" s="46">
        <v>7.7949999999999999</v>
      </c>
      <c r="M69" s="46">
        <v>6.8780000000000001</v>
      </c>
      <c r="N69" s="46">
        <v>6.077</v>
      </c>
      <c r="O69" s="46">
        <v>5.3769999999999998</v>
      </c>
      <c r="P69" s="46">
        <v>4.7640000000000002</v>
      </c>
      <c r="Q69" s="46">
        <v>4.2279999999999998</v>
      </c>
      <c r="R69" s="46">
        <v>3.7570000000000001</v>
      </c>
      <c r="S69" s="46">
        <v>3.3420000000000001</v>
      </c>
      <c r="T69" s="46">
        <v>2.9780000000000002</v>
      </c>
      <c r="U69" s="46">
        <v>2.657</v>
      </c>
      <c r="V69" s="46">
        <v>2.3740000000000001</v>
      </c>
      <c r="W69" s="46">
        <v>2.1230000000000002</v>
      </c>
      <c r="X69" s="46">
        <v>1.903</v>
      </c>
      <c r="Y69" s="46">
        <v>1.7090000000000001</v>
      </c>
      <c r="Z69" s="46">
        <v>1.5369999999999999</v>
      </c>
      <c r="AA69" s="46">
        <v>1.3839999999999999</v>
      </c>
      <c r="AB69" s="46">
        <v>1.2490000000000001</v>
      </c>
      <c r="AC69" s="46">
        <v>1.1279999999999999</v>
      </c>
      <c r="AD69" s="46">
        <v>1.0209999999999999</v>
      </c>
      <c r="AE69" s="46">
        <v>0.92600000000000005</v>
      </c>
    </row>
    <row r="70" spans="1:31" x14ac:dyDescent="0.2">
      <c r="A70" s="44">
        <v>63</v>
      </c>
      <c r="B70" s="46">
        <v>31.535</v>
      </c>
      <c r="C70" s="46">
        <v>27.707000000000001</v>
      </c>
      <c r="D70" s="46">
        <v>24.321999999999999</v>
      </c>
      <c r="E70" s="46">
        <v>21.34</v>
      </c>
      <c r="F70" s="46">
        <v>18.716000000000001</v>
      </c>
      <c r="G70" s="46">
        <v>16.413</v>
      </c>
      <c r="H70" s="46">
        <v>14.396000000000001</v>
      </c>
      <c r="I70" s="46">
        <v>12.631</v>
      </c>
      <c r="J70" s="46">
        <v>11.089</v>
      </c>
      <c r="K70" s="46">
        <v>9.7449999999999992</v>
      </c>
      <c r="L70" s="46">
        <v>8.5709999999999997</v>
      </c>
      <c r="M70" s="46">
        <v>7.548</v>
      </c>
      <c r="N70" s="46">
        <v>6.6539999999999999</v>
      </c>
      <c r="O70" s="46">
        <v>5.8739999999999997</v>
      </c>
      <c r="P70" s="46">
        <v>5.1920000000000002</v>
      </c>
      <c r="Q70" s="46">
        <v>4.5960000000000001</v>
      </c>
      <c r="R70" s="46">
        <v>4.0730000000000004</v>
      </c>
      <c r="S70" s="46">
        <v>3.6139999999999999</v>
      </c>
      <c r="T70" s="46">
        <v>3.2120000000000002</v>
      </c>
      <c r="U70" s="46">
        <v>2.8580000000000001</v>
      </c>
      <c r="V70" s="46">
        <v>2.5470000000000002</v>
      </c>
      <c r="W70" s="46">
        <v>2.2709999999999999</v>
      </c>
      <c r="X70" s="46">
        <v>2.0310000000000001</v>
      </c>
      <c r="Y70" s="46">
        <v>1.82</v>
      </c>
      <c r="Z70" s="46">
        <v>1.633</v>
      </c>
      <c r="AA70" s="46">
        <v>1.4670000000000001</v>
      </c>
      <c r="AB70" s="46">
        <v>1.321</v>
      </c>
      <c r="AC70" s="46">
        <v>1.1910000000000001</v>
      </c>
      <c r="AD70" s="46">
        <v>1.0760000000000001</v>
      </c>
      <c r="AE70" s="46">
        <v>0.97399999999999998</v>
      </c>
    </row>
    <row r="71" spans="1:31" x14ac:dyDescent="0.2">
      <c r="A71" s="44">
        <v>64</v>
      </c>
      <c r="B71" s="46">
        <v>35.116999999999997</v>
      </c>
      <c r="C71" s="46">
        <v>30.849</v>
      </c>
      <c r="D71" s="46">
        <v>27.07</v>
      </c>
      <c r="E71" s="46">
        <v>23.738</v>
      </c>
      <c r="F71" s="46">
        <v>20.805</v>
      </c>
      <c r="G71" s="46">
        <v>18.228999999999999</v>
      </c>
      <c r="H71" s="46">
        <v>15.971</v>
      </c>
      <c r="I71" s="46">
        <v>13.996</v>
      </c>
      <c r="J71" s="46">
        <v>12.27</v>
      </c>
      <c r="K71" s="46">
        <v>10.765000000000001</v>
      </c>
      <c r="L71" s="46">
        <v>9.452</v>
      </c>
      <c r="M71" s="46">
        <v>8.3079999999999998</v>
      </c>
      <c r="N71" s="46">
        <v>7.3090000000000002</v>
      </c>
      <c r="O71" s="46">
        <v>6.4379999999999997</v>
      </c>
      <c r="P71" s="46">
        <v>5.6769999999999996</v>
      </c>
      <c r="Q71" s="46">
        <v>5.0129999999999999</v>
      </c>
      <c r="R71" s="46">
        <v>4.4320000000000004</v>
      </c>
      <c r="S71" s="46">
        <v>3.9220000000000002</v>
      </c>
      <c r="T71" s="46">
        <v>3.476</v>
      </c>
      <c r="U71" s="46">
        <v>3.085</v>
      </c>
      <c r="V71" s="46">
        <v>2.742</v>
      </c>
      <c r="W71" s="46">
        <v>2.4390000000000001</v>
      </c>
      <c r="X71" s="46">
        <v>2.1749999999999998</v>
      </c>
      <c r="Y71" s="46">
        <v>1.944</v>
      </c>
      <c r="Z71" s="46">
        <v>1.74</v>
      </c>
      <c r="AA71" s="46">
        <v>1.56</v>
      </c>
      <c r="AB71" s="46">
        <v>1.401</v>
      </c>
      <c r="AC71" s="46">
        <v>1.2609999999999999</v>
      </c>
      <c r="AD71" s="46">
        <v>1.137</v>
      </c>
      <c r="AE71" s="46">
        <v>1.0269999999999999</v>
      </c>
    </row>
    <row r="72" spans="1:31" x14ac:dyDescent="0.2">
      <c r="A72" s="44">
        <v>65</v>
      </c>
      <c r="B72" s="46">
        <v>39.164999999999999</v>
      </c>
      <c r="C72" s="46">
        <v>34.402000000000001</v>
      </c>
      <c r="D72" s="46">
        <v>30.181000000000001</v>
      </c>
      <c r="E72" s="46">
        <v>26.454999999999998</v>
      </c>
      <c r="F72" s="46">
        <v>23.172999999999998</v>
      </c>
      <c r="G72" s="46">
        <v>20.289000000000001</v>
      </c>
      <c r="H72" s="46">
        <v>17.759</v>
      </c>
      <c r="I72" s="46">
        <v>15.545999999999999</v>
      </c>
      <c r="J72" s="46">
        <v>13.612</v>
      </c>
      <c r="K72" s="46">
        <v>11.926</v>
      </c>
      <c r="L72" s="46">
        <v>10.455</v>
      </c>
      <c r="M72" s="46">
        <v>9.1720000000000006</v>
      </c>
      <c r="N72" s="46">
        <v>8.0549999999999997</v>
      </c>
      <c r="O72" s="46">
        <v>7.08</v>
      </c>
      <c r="P72" s="46">
        <v>6.2290000000000001</v>
      </c>
      <c r="Q72" s="46">
        <v>5.4880000000000004</v>
      </c>
      <c r="R72" s="46">
        <v>4.8390000000000004</v>
      </c>
      <c r="S72" s="46">
        <v>4.2720000000000002</v>
      </c>
      <c r="T72" s="46">
        <v>3.7759999999999998</v>
      </c>
      <c r="U72" s="46">
        <v>3.3420000000000001</v>
      </c>
      <c r="V72" s="46">
        <v>2.9620000000000002</v>
      </c>
      <c r="W72" s="46">
        <v>2.6280000000000001</v>
      </c>
      <c r="X72" s="46">
        <v>2.3380000000000001</v>
      </c>
      <c r="Y72" s="46">
        <v>2.0830000000000002</v>
      </c>
      <c r="Z72" s="46">
        <v>1.86</v>
      </c>
      <c r="AA72" s="46">
        <v>1.6639999999999999</v>
      </c>
      <c r="AB72" s="46">
        <v>1.4910000000000001</v>
      </c>
      <c r="AC72" s="46">
        <v>1.339</v>
      </c>
      <c r="AD72" s="46">
        <v>1.204</v>
      </c>
      <c r="AE72" s="46">
        <v>1.0860000000000001</v>
      </c>
    </row>
    <row r="73" spans="1:31" x14ac:dyDescent="0.2">
      <c r="A73" s="44">
        <v>66</v>
      </c>
      <c r="B73" s="46">
        <v>43.75</v>
      </c>
      <c r="C73" s="46">
        <v>38.429000000000002</v>
      </c>
      <c r="D73" s="46">
        <v>33.709000000000003</v>
      </c>
      <c r="E73" s="46">
        <v>29.539000000000001</v>
      </c>
      <c r="F73" s="46">
        <v>25.863</v>
      </c>
      <c r="G73" s="46">
        <v>22.63</v>
      </c>
      <c r="H73" s="46">
        <v>19.794</v>
      </c>
      <c r="I73" s="46">
        <v>17.311</v>
      </c>
      <c r="J73" s="46">
        <v>15.14</v>
      </c>
      <c r="K73" s="46">
        <v>13.247999999999999</v>
      </c>
      <c r="L73" s="46">
        <v>11.597</v>
      </c>
      <c r="M73" s="46">
        <v>10.157999999999999</v>
      </c>
      <c r="N73" s="46">
        <v>8.9049999999999994</v>
      </c>
      <c r="O73" s="46">
        <v>7.8109999999999999</v>
      </c>
      <c r="P73" s="46">
        <v>6.859</v>
      </c>
      <c r="Q73" s="46">
        <v>6.0289999999999999</v>
      </c>
      <c r="R73" s="46">
        <v>5.3040000000000003</v>
      </c>
      <c r="S73" s="46">
        <v>4.67</v>
      </c>
      <c r="T73" s="46">
        <v>4.117</v>
      </c>
      <c r="U73" s="46">
        <v>3.6339999999999999</v>
      </c>
      <c r="V73" s="46">
        <v>3.2130000000000001</v>
      </c>
      <c r="W73" s="46">
        <v>2.8420000000000001</v>
      </c>
      <c r="X73" s="46">
        <v>2.5209999999999999</v>
      </c>
      <c r="Y73" s="46">
        <v>2.2410000000000001</v>
      </c>
      <c r="Z73" s="46">
        <v>1.9950000000000001</v>
      </c>
      <c r="AA73" s="46">
        <v>1.78</v>
      </c>
      <c r="AB73" s="46">
        <v>1.591</v>
      </c>
      <c r="AC73" s="46">
        <v>1.4259999999999999</v>
      </c>
      <c r="AD73" s="46">
        <v>1.28</v>
      </c>
      <c r="AE73" s="46">
        <v>1.1519999999999999</v>
      </c>
    </row>
    <row r="74" spans="1:31" x14ac:dyDescent="0.2">
      <c r="A74" s="44">
        <v>67</v>
      </c>
      <c r="B74" s="46">
        <v>48.948</v>
      </c>
      <c r="C74" s="46">
        <v>43</v>
      </c>
      <c r="D74" s="46">
        <v>37.716000000000001</v>
      </c>
      <c r="E74" s="46">
        <v>33.043999999999997</v>
      </c>
      <c r="F74" s="46">
        <v>28.922000000000001</v>
      </c>
      <c r="G74" s="46">
        <v>25.295000000000002</v>
      </c>
      <c r="H74" s="46">
        <v>22.111000000000001</v>
      </c>
      <c r="I74" s="46">
        <v>19.323</v>
      </c>
      <c r="J74" s="46">
        <v>16.882999999999999</v>
      </c>
      <c r="K74" s="46">
        <v>14.757</v>
      </c>
      <c r="L74" s="46">
        <v>12.901999999999999</v>
      </c>
      <c r="M74" s="46">
        <v>11.284000000000001</v>
      </c>
      <c r="N74" s="46">
        <v>9.8759999999999994</v>
      </c>
      <c r="O74" s="46">
        <v>8.6479999999999997</v>
      </c>
      <c r="P74" s="46">
        <v>7.5780000000000003</v>
      </c>
      <c r="Q74" s="46">
        <v>6.6470000000000002</v>
      </c>
      <c r="R74" s="46">
        <v>5.8339999999999996</v>
      </c>
      <c r="S74" s="46">
        <v>5.1239999999999997</v>
      </c>
      <c r="T74" s="46">
        <v>4.5060000000000002</v>
      </c>
      <c r="U74" s="46">
        <v>3.9670000000000001</v>
      </c>
      <c r="V74" s="46">
        <v>3.4969999999999999</v>
      </c>
      <c r="W74" s="46">
        <v>3.085</v>
      </c>
      <c r="X74" s="46">
        <v>2.7290000000000001</v>
      </c>
      <c r="Y74" s="46">
        <v>2.419</v>
      </c>
      <c r="Z74" s="46">
        <v>2.149</v>
      </c>
      <c r="AA74" s="46">
        <v>1.9119999999999999</v>
      </c>
      <c r="AB74" s="46">
        <v>1.7050000000000001</v>
      </c>
      <c r="AC74" s="46">
        <v>1.5229999999999999</v>
      </c>
      <c r="AD74" s="46">
        <v>1.365</v>
      </c>
      <c r="AE74" s="46">
        <v>1.2250000000000001</v>
      </c>
    </row>
    <row r="75" spans="1:31" x14ac:dyDescent="0.2">
      <c r="A75" s="44">
        <v>68</v>
      </c>
      <c r="B75" s="46">
        <v>54.854999999999997</v>
      </c>
      <c r="C75" s="46">
        <v>48.195999999999998</v>
      </c>
      <c r="D75" s="46">
        <v>42.274000000000001</v>
      </c>
      <c r="E75" s="46">
        <v>37.034999999999997</v>
      </c>
      <c r="F75" s="46">
        <v>32.408000000000001</v>
      </c>
      <c r="G75" s="46">
        <v>28.334</v>
      </c>
      <c r="H75" s="46">
        <v>24.754000000000001</v>
      </c>
      <c r="I75" s="46">
        <v>21.619</v>
      </c>
      <c r="J75" s="46">
        <v>18.873999999999999</v>
      </c>
      <c r="K75" s="46">
        <v>16.481999999999999</v>
      </c>
      <c r="L75" s="46">
        <v>14.393000000000001</v>
      </c>
      <c r="M75" s="46">
        <v>12.573</v>
      </c>
      <c r="N75" s="46">
        <v>10.987</v>
      </c>
      <c r="O75" s="46">
        <v>9.6050000000000004</v>
      </c>
      <c r="P75" s="46">
        <v>8.4009999999999998</v>
      </c>
      <c r="Q75" s="46">
        <v>7.3540000000000001</v>
      </c>
      <c r="R75" s="46">
        <v>6.4409999999999998</v>
      </c>
      <c r="S75" s="46">
        <v>5.6440000000000001</v>
      </c>
      <c r="T75" s="46">
        <v>4.9509999999999996</v>
      </c>
      <c r="U75" s="46">
        <v>4.3470000000000004</v>
      </c>
      <c r="V75" s="46">
        <v>3.8220000000000001</v>
      </c>
      <c r="W75" s="46">
        <v>3.3620000000000001</v>
      </c>
      <c r="X75" s="46">
        <v>2.9660000000000002</v>
      </c>
      <c r="Y75" s="46">
        <v>2.6219999999999999</v>
      </c>
      <c r="Z75" s="46">
        <v>2.3220000000000001</v>
      </c>
      <c r="AA75" s="46">
        <v>2.0609999999999999</v>
      </c>
      <c r="AB75" s="46">
        <v>1.8320000000000001</v>
      </c>
      <c r="AC75" s="46">
        <v>1.6339999999999999</v>
      </c>
      <c r="AD75" s="46">
        <v>1.46</v>
      </c>
      <c r="AE75" s="46">
        <v>1.3080000000000001</v>
      </c>
    </row>
    <row r="76" spans="1:31" x14ac:dyDescent="0.2">
      <c r="A76" s="44">
        <v>69</v>
      </c>
      <c r="B76" s="46">
        <v>61.582000000000001</v>
      </c>
      <c r="C76" s="46">
        <v>54.116999999999997</v>
      </c>
      <c r="D76" s="46">
        <v>47.472000000000001</v>
      </c>
      <c r="E76" s="46">
        <v>41.588000000000001</v>
      </c>
      <c r="F76" s="46">
        <v>36.387</v>
      </c>
      <c r="G76" s="46">
        <v>31.805</v>
      </c>
      <c r="H76" s="46">
        <v>27.776</v>
      </c>
      <c r="I76" s="46">
        <v>24.245000000000001</v>
      </c>
      <c r="J76" s="46">
        <v>21.154</v>
      </c>
      <c r="K76" s="46">
        <v>18.457000000000001</v>
      </c>
      <c r="L76" s="46">
        <v>16.103000000000002</v>
      </c>
      <c r="M76" s="46">
        <v>14.05</v>
      </c>
      <c r="N76" s="46">
        <v>12.262</v>
      </c>
      <c r="O76" s="46">
        <v>10.704000000000001</v>
      </c>
      <c r="P76" s="46">
        <v>9.3460000000000001</v>
      </c>
      <c r="Q76" s="46">
        <v>8.1660000000000004</v>
      </c>
      <c r="R76" s="46">
        <v>7.1379999999999999</v>
      </c>
      <c r="S76" s="46">
        <v>6.24</v>
      </c>
      <c r="T76" s="46">
        <v>5.4610000000000003</v>
      </c>
      <c r="U76" s="46">
        <v>4.7830000000000004</v>
      </c>
      <c r="V76" s="46">
        <v>4.194</v>
      </c>
      <c r="W76" s="46">
        <v>3.6779999999999999</v>
      </c>
      <c r="X76" s="46">
        <v>3.2360000000000002</v>
      </c>
      <c r="Y76" s="46">
        <v>2.8530000000000002</v>
      </c>
      <c r="Z76" s="46">
        <v>2.52</v>
      </c>
      <c r="AA76" s="46">
        <v>2.23</v>
      </c>
      <c r="AB76" s="46">
        <v>1.9770000000000001</v>
      </c>
      <c r="AC76" s="46">
        <v>1.758</v>
      </c>
      <c r="AD76" s="46">
        <v>1.5669999999999999</v>
      </c>
      <c r="AE76" s="46">
        <v>1.4</v>
      </c>
    </row>
    <row r="77" spans="1:31" x14ac:dyDescent="0.2">
      <c r="A77" s="44">
        <v>70</v>
      </c>
      <c r="B77" s="46">
        <v>69.269000000000005</v>
      </c>
      <c r="C77" s="46">
        <v>60.887</v>
      </c>
      <c r="D77" s="46">
        <v>53.417999999999999</v>
      </c>
      <c r="E77" s="46">
        <v>46.798999999999999</v>
      </c>
      <c r="F77" s="46">
        <v>40.944000000000003</v>
      </c>
      <c r="G77" s="46">
        <v>35.780999999999999</v>
      </c>
      <c r="H77" s="46">
        <v>31.241</v>
      </c>
      <c r="I77" s="46">
        <v>27.257999999999999</v>
      </c>
      <c r="J77" s="46">
        <v>23.77</v>
      </c>
      <c r="K77" s="46">
        <v>20.725999999999999</v>
      </c>
      <c r="L77" s="46">
        <v>18.068000000000001</v>
      </c>
      <c r="M77" s="46">
        <v>15.75</v>
      </c>
      <c r="N77" s="46">
        <v>13.73</v>
      </c>
      <c r="O77" s="46">
        <v>11.968999999999999</v>
      </c>
      <c r="P77" s="46">
        <v>10.435</v>
      </c>
      <c r="Q77" s="46">
        <v>9.1020000000000003</v>
      </c>
      <c r="R77" s="46">
        <v>7.94</v>
      </c>
      <c r="S77" s="46">
        <v>6.9269999999999996</v>
      </c>
      <c r="T77" s="46">
        <v>6.0469999999999997</v>
      </c>
      <c r="U77" s="46">
        <v>5.2839999999999998</v>
      </c>
      <c r="V77" s="46">
        <v>4.6210000000000004</v>
      </c>
      <c r="W77" s="46">
        <v>4.0419999999999998</v>
      </c>
      <c r="X77" s="46">
        <v>3.5459999999999998</v>
      </c>
      <c r="Y77" s="46">
        <v>3.117</v>
      </c>
      <c r="Z77" s="46">
        <v>2.7450000000000001</v>
      </c>
      <c r="AA77" s="46">
        <v>2.423</v>
      </c>
      <c r="AB77" s="46">
        <v>2.1429999999999998</v>
      </c>
      <c r="AC77" s="46">
        <v>1.9</v>
      </c>
      <c r="AD77" s="46">
        <v>1.6890000000000001</v>
      </c>
      <c r="AE77" s="46">
        <v>1.506</v>
      </c>
    </row>
    <row r="78" spans="1:31" x14ac:dyDescent="0.2">
      <c r="A78" s="44">
        <v>71</v>
      </c>
      <c r="B78" s="46">
        <v>78.052000000000007</v>
      </c>
      <c r="C78" s="46">
        <v>68.625</v>
      </c>
      <c r="D78" s="46">
        <v>60.216000000000001</v>
      </c>
      <c r="E78" s="46">
        <v>52.759</v>
      </c>
      <c r="F78" s="46">
        <v>46.158999999999999</v>
      </c>
      <c r="G78" s="46">
        <v>40.335000000000001</v>
      </c>
      <c r="H78" s="46">
        <v>35.209000000000003</v>
      </c>
      <c r="I78" s="46">
        <v>30.712</v>
      </c>
      <c r="J78" s="46">
        <v>26.771000000000001</v>
      </c>
      <c r="K78" s="46">
        <v>23.331</v>
      </c>
      <c r="L78" s="46">
        <v>20.324999999999999</v>
      </c>
      <c r="M78" s="46">
        <v>17.702999999999999</v>
      </c>
      <c r="N78" s="46">
        <v>15.417</v>
      </c>
      <c r="O78" s="46">
        <v>13.423999999999999</v>
      </c>
      <c r="P78" s="46">
        <v>11.688000000000001</v>
      </c>
      <c r="Q78" s="46">
        <v>10.179</v>
      </c>
      <c r="R78" s="46">
        <v>8.8640000000000008</v>
      </c>
      <c r="S78" s="46">
        <v>7.7169999999999996</v>
      </c>
      <c r="T78" s="46">
        <v>6.7229999999999999</v>
      </c>
      <c r="U78" s="46">
        <v>5.86</v>
      </c>
      <c r="V78" s="46">
        <v>5.1120000000000001</v>
      </c>
      <c r="W78" s="46">
        <v>4.4589999999999996</v>
      </c>
      <c r="X78" s="46">
        <v>3.9020000000000001</v>
      </c>
      <c r="Y78" s="46">
        <v>3.42</v>
      </c>
      <c r="Z78" s="46">
        <v>3.004</v>
      </c>
      <c r="AA78" s="46">
        <v>2.6429999999999998</v>
      </c>
      <c r="AB78" s="46">
        <v>2.331</v>
      </c>
      <c r="AC78" s="46">
        <v>2.0609999999999999</v>
      </c>
      <c r="AD78" s="46">
        <v>1.8280000000000001</v>
      </c>
      <c r="AE78" s="46">
        <v>1.625</v>
      </c>
    </row>
    <row r="79" spans="1:31" x14ac:dyDescent="0.2">
      <c r="A79" s="44">
        <v>72</v>
      </c>
      <c r="B79" s="46">
        <v>88.102999999999994</v>
      </c>
      <c r="C79" s="46">
        <v>77.483000000000004</v>
      </c>
      <c r="D79" s="46">
        <v>68.001000000000005</v>
      </c>
      <c r="E79" s="46">
        <v>59.587000000000003</v>
      </c>
      <c r="F79" s="46">
        <v>52.134</v>
      </c>
      <c r="G79" s="46">
        <v>45.555</v>
      </c>
      <c r="H79" s="46">
        <v>39.761000000000003</v>
      </c>
      <c r="I79" s="46">
        <v>34.674999999999997</v>
      </c>
      <c r="J79" s="46">
        <v>30.216000000000001</v>
      </c>
      <c r="K79" s="46">
        <v>26.324000000000002</v>
      </c>
      <c r="L79" s="46">
        <v>22.92</v>
      </c>
      <c r="M79" s="46">
        <v>19.95</v>
      </c>
      <c r="N79" s="46">
        <v>17.36</v>
      </c>
      <c r="O79" s="46">
        <v>15.101000000000001</v>
      </c>
      <c r="P79" s="46">
        <v>13.132</v>
      </c>
      <c r="Q79" s="46">
        <v>11.420999999999999</v>
      </c>
      <c r="R79" s="46">
        <v>9.9290000000000003</v>
      </c>
      <c r="S79" s="46">
        <v>8.6289999999999996</v>
      </c>
      <c r="T79" s="46">
        <v>7.5010000000000003</v>
      </c>
      <c r="U79" s="46">
        <v>6.5229999999999997</v>
      </c>
      <c r="V79" s="46">
        <v>5.6769999999999996</v>
      </c>
      <c r="W79" s="46">
        <v>4.9379999999999997</v>
      </c>
      <c r="X79" s="46">
        <v>4.3099999999999996</v>
      </c>
      <c r="Y79" s="46">
        <v>3.7669999999999999</v>
      </c>
      <c r="Z79" s="46">
        <v>3.2989999999999999</v>
      </c>
      <c r="AA79" s="46">
        <v>2.895</v>
      </c>
      <c r="AB79" s="46">
        <v>2.5459999999999998</v>
      </c>
      <c r="AC79" s="46">
        <v>2.2450000000000001</v>
      </c>
      <c r="AD79" s="46">
        <v>1.9850000000000001</v>
      </c>
      <c r="AE79" s="46">
        <v>1.76</v>
      </c>
    </row>
    <row r="80" spans="1:31" x14ac:dyDescent="0.2">
      <c r="A80" s="44">
        <v>73</v>
      </c>
      <c r="B80" s="46">
        <v>99.656999999999996</v>
      </c>
      <c r="C80" s="46">
        <v>87.668000000000006</v>
      </c>
      <c r="D80" s="46">
        <v>76.953999999999994</v>
      </c>
      <c r="E80" s="46">
        <v>67.441999999999993</v>
      </c>
      <c r="F80" s="46">
        <v>59.011000000000003</v>
      </c>
      <c r="G80" s="46">
        <v>51.563000000000002</v>
      </c>
      <c r="H80" s="46">
        <v>45.003</v>
      </c>
      <c r="I80" s="46">
        <v>39.241999999999997</v>
      </c>
      <c r="J80" s="46">
        <v>34.188000000000002</v>
      </c>
      <c r="K80" s="46">
        <v>29.774999999999999</v>
      </c>
      <c r="L80" s="46">
        <v>25.916</v>
      </c>
      <c r="M80" s="46">
        <v>22.545999999999999</v>
      </c>
      <c r="N80" s="46">
        <v>19.606000000000002</v>
      </c>
      <c r="O80" s="46">
        <v>17.04</v>
      </c>
      <c r="P80" s="46">
        <v>14.803000000000001</v>
      </c>
      <c r="Q80" s="46">
        <v>12.859</v>
      </c>
      <c r="R80" s="46">
        <v>11.163</v>
      </c>
      <c r="S80" s="46">
        <v>9.6850000000000005</v>
      </c>
      <c r="T80" s="46">
        <v>8.4030000000000005</v>
      </c>
      <c r="U80" s="46">
        <v>7.2919999999999998</v>
      </c>
      <c r="V80" s="46">
        <v>6.3310000000000004</v>
      </c>
      <c r="W80" s="46">
        <v>5.4930000000000003</v>
      </c>
      <c r="X80" s="46">
        <v>4.7809999999999997</v>
      </c>
      <c r="Y80" s="46">
        <v>4.1680000000000001</v>
      </c>
      <c r="Z80" s="46">
        <v>3.64</v>
      </c>
      <c r="AA80" s="46">
        <v>3.1850000000000001</v>
      </c>
      <c r="AB80" s="46">
        <v>2.7930000000000001</v>
      </c>
      <c r="AC80" s="46">
        <v>2.456</v>
      </c>
      <c r="AD80" s="46">
        <v>2.165</v>
      </c>
      <c r="AE80" s="46">
        <v>1.915</v>
      </c>
    </row>
    <row r="81" spans="1:31" x14ac:dyDescent="0.2">
      <c r="A81" s="44">
        <v>74</v>
      </c>
      <c r="B81" s="46">
        <v>112.985</v>
      </c>
      <c r="C81" s="46">
        <v>99.421000000000006</v>
      </c>
      <c r="D81" s="46">
        <v>87.287999999999997</v>
      </c>
      <c r="E81" s="46">
        <v>76.507999999999996</v>
      </c>
      <c r="F81" s="46">
        <v>66.948999999999998</v>
      </c>
      <c r="G81" s="46">
        <v>58.500999999999998</v>
      </c>
      <c r="H81" s="46">
        <v>51.057000000000002</v>
      </c>
      <c r="I81" s="46">
        <v>44.517000000000003</v>
      </c>
      <c r="J81" s="46">
        <v>38.779000000000003</v>
      </c>
      <c r="K81" s="46">
        <v>33.768000000000001</v>
      </c>
      <c r="L81" s="46">
        <v>29.382999999999999</v>
      </c>
      <c r="M81" s="46">
        <v>25.553000000000001</v>
      </c>
      <c r="N81" s="46">
        <v>22.209</v>
      </c>
      <c r="O81" s="46">
        <v>19.289000000000001</v>
      </c>
      <c r="P81" s="46">
        <v>16.742999999999999</v>
      </c>
      <c r="Q81" s="46">
        <v>14.529</v>
      </c>
      <c r="R81" s="46">
        <v>12.596</v>
      </c>
      <c r="S81" s="46">
        <v>10.911</v>
      </c>
      <c r="T81" s="46">
        <v>9.4499999999999993</v>
      </c>
      <c r="U81" s="46">
        <v>8.1839999999999993</v>
      </c>
      <c r="V81" s="46">
        <v>7.0890000000000004</v>
      </c>
      <c r="W81" s="46">
        <v>6.1360000000000001</v>
      </c>
      <c r="X81" s="46">
        <v>5.327</v>
      </c>
      <c r="Y81" s="46">
        <v>4.6319999999999997</v>
      </c>
      <c r="Z81" s="46">
        <v>4.0339999999999998</v>
      </c>
      <c r="AA81" s="46">
        <v>3.5190000000000001</v>
      </c>
      <c r="AB81" s="46">
        <v>3.077</v>
      </c>
      <c r="AC81" s="46">
        <v>2.698</v>
      </c>
      <c r="AD81" s="46">
        <v>2.3719999999999999</v>
      </c>
      <c r="AE81" s="46">
        <v>2.0920000000000001</v>
      </c>
    </row>
    <row r="82" spans="1:31" x14ac:dyDescent="0.2">
      <c r="A82" s="44">
        <v>75</v>
      </c>
      <c r="B82" s="46">
        <v>128.41300000000001</v>
      </c>
      <c r="C82" s="46">
        <v>113.02800000000001</v>
      </c>
      <c r="D82" s="46">
        <v>99.251999999999995</v>
      </c>
      <c r="E82" s="46">
        <v>87.007000000000005</v>
      </c>
      <c r="F82" s="46">
        <v>76.141999999999996</v>
      </c>
      <c r="G82" s="46">
        <v>66.537000000000006</v>
      </c>
      <c r="H82" s="46">
        <v>58.07</v>
      </c>
      <c r="I82" s="46">
        <v>50.63</v>
      </c>
      <c r="J82" s="46">
        <v>44.100999999999999</v>
      </c>
      <c r="K82" s="46">
        <v>38.398000000000003</v>
      </c>
      <c r="L82" s="46">
        <v>33.405999999999999</v>
      </c>
      <c r="M82" s="46">
        <v>29.044</v>
      </c>
      <c r="N82" s="46">
        <v>25.234999999999999</v>
      </c>
      <c r="O82" s="46">
        <v>21.905000000000001</v>
      </c>
      <c r="P82" s="46">
        <v>19</v>
      </c>
      <c r="Q82" s="46">
        <v>16.472999999999999</v>
      </c>
      <c r="R82" s="46">
        <v>14.266</v>
      </c>
      <c r="S82" s="46">
        <v>12.34</v>
      </c>
      <c r="T82" s="46">
        <v>10.67</v>
      </c>
      <c r="U82" s="46">
        <v>9.2240000000000002</v>
      </c>
      <c r="V82" s="46">
        <v>7.9729999999999999</v>
      </c>
      <c r="W82" s="46">
        <v>6.8840000000000003</v>
      </c>
      <c r="X82" s="46">
        <v>5.9619999999999997</v>
      </c>
      <c r="Y82" s="46">
        <v>5.17</v>
      </c>
      <c r="Z82" s="46">
        <v>4.4909999999999997</v>
      </c>
      <c r="AA82" s="46">
        <v>3.907</v>
      </c>
      <c r="AB82" s="46">
        <v>3.407</v>
      </c>
      <c r="AC82" s="46">
        <v>2.9790000000000001</v>
      </c>
      <c r="AD82" s="46">
        <v>2.6110000000000002</v>
      </c>
      <c r="AE82" s="46">
        <v>2.2959999999999998</v>
      </c>
    </row>
    <row r="83" spans="1:31" x14ac:dyDescent="0.2">
      <c r="A83" s="44">
        <v>76</v>
      </c>
      <c r="B83" s="46">
        <v>146.322</v>
      </c>
      <c r="C83" s="46">
        <v>128.827</v>
      </c>
      <c r="D83" s="46">
        <v>113.145</v>
      </c>
      <c r="E83" s="46">
        <v>99.197999999999993</v>
      </c>
      <c r="F83" s="46">
        <v>86.816000000000003</v>
      </c>
      <c r="G83" s="46">
        <v>75.867999999999995</v>
      </c>
      <c r="H83" s="46">
        <v>66.213999999999999</v>
      </c>
      <c r="I83" s="46">
        <v>57.73</v>
      </c>
      <c r="J83" s="46">
        <v>50.283000000000001</v>
      </c>
      <c r="K83" s="46">
        <v>43.78</v>
      </c>
      <c r="L83" s="46">
        <v>38.085000000000001</v>
      </c>
      <c r="M83" s="46">
        <v>33.106999999999999</v>
      </c>
      <c r="N83" s="46">
        <v>28.757999999999999</v>
      </c>
      <c r="O83" s="46">
        <v>24.954000000000001</v>
      </c>
      <c r="P83" s="46">
        <v>21.632999999999999</v>
      </c>
      <c r="Q83" s="46">
        <v>18.742999999999999</v>
      </c>
      <c r="R83" s="46">
        <v>16.216999999999999</v>
      </c>
      <c r="S83" s="46">
        <v>14.01</v>
      </c>
      <c r="T83" s="46">
        <v>12.096</v>
      </c>
      <c r="U83" s="46">
        <v>10.438000000000001</v>
      </c>
      <c r="V83" s="46">
        <v>9.0050000000000008</v>
      </c>
      <c r="W83" s="46">
        <v>7.7569999999999997</v>
      </c>
      <c r="X83" s="46">
        <v>6.702</v>
      </c>
      <c r="Y83" s="46">
        <v>5.798</v>
      </c>
      <c r="Z83" s="46">
        <v>5.0220000000000002</v>
      </c>
      <c r="AA83" s="46">
        <v>4.3579999999999997</v>
      </c>
      <c r="AB83" s="46">
        <v>3.7890000000000001</v>
      </c>
      <c r="AC83" s="46">
        <v>3.3039999999999998</v>
      </c>
      <c r="AD83" s="46">
        <v>2.8879999999999999</v>
      </c>
      <c r="AE83" s="46">
        <v>2.532</v>
      </c>
    </row>
    <row r="84" spans="1:31" x14ac:dyDescent="0.2">
      <c r="A84" s="44">
        <v>77</v>
      </c>
      <c r="B84" s="46">
        <v>167.17699999999999</v>
      </c>
      <c r="C84" s="46">
        <v>147.22999999999999</v>
      </c>
      <c r="D84" s="46">
        <v>129.32900000000001</v>
      </c>
      <c r="E84" s="46">
        <v>113.399</v>
      </c>
      <c r="F84" s="46">
        <v>99.25</v>
      </c>
      <c r="G84" s="46">
        <v>86.734999999999999</v>
      </c>
      <c r="H84" s="46">
        <v>75.698999999999998</v>
      </c>
      <c r="I84" s="46">
        <v>66</v>
      </c>
      <c r="J84" s="46">
        <v>57.484999999999999</v>
      </c>
      <c r="K84" s="46">
        <v>50.051000000000002</v>
      </c>
      <c r="L84" s="46">
        <v>43.54</v>
      </c>
      <c r="M84" s="46">
        <v>37.847000000000001</v>
      </c>
      <c r="N84" s="46">
        <v>32.872</v>
      </c>
      <c r="O84" s="46">
        <v>28.516999999999999</v>
      </c>
      <c r="P84" s="46">
        <v>24.712</v>
      </c>
      <c r="Q84" s="46">
        <v>21.398</v>
      </c>
      <c r="R84" s="46">
        <v>18.5</v>
      </c>
      <c r="S84" s="46">
        <v>15.965999999999999</v>
      </c>
      <c r="T84" s="46">
        <v>13.766999999999999</v>
      </c>
      <c r="U84" s="46">
        <v>11.861000000000001</v>
      </c>
      <c r="V84" s="46">
        <v>10.214</v>
      </c>
      <c r="W84" s="46">
        <v>8.7789999999999999</v>
      </c>
      <c r="X84" s="46">
        <v>7.5679999999999996</v>
      </c>
      <c r="Y84" s="46">
        <v>6.5309999999999997</v>
      </c>
      <c r="Z84" s="46">
        <v>5.6429999999999998</v>
      </c>
      <c r="AA84" s="46">
        <v>4.883</v>
      </c>
      <c r="AB84" s="46">
        <v>4.2350000000000003</v>
      </c>
      <c r="AC84" s="46">
        <v>3.6819999999999999</v>
      </c>
      <c r="AD84" s="46">
        <v>3.2090000000000001</v>
      </c>
      <c r="AE84" s="46">
        <v>2.806</v>
      </c>
    </row>
    <row r="85" spans="1:31" x14ac:dyDescent="0.2">
      <c r="A85" s="44">
        <v>78</v>
      </c>
      <c r="B85" s="46">
        <v>191.53700000000001</v>
      </c>
      <c r="C85" s="46">
        <v>168.732</v>
      </c>
      <c r="D85" s="46">
        <v>148.24</v>
      </c>
      <c r="E85" s="46">
        <v>129.99299999999999</v>
      </c>
      <c r="F85" s="46">
        <v>113.77800000000001</v>
      </c>
      <c r="G85" s="46">
        <v>99.430999999999997</v>
      </c>
      <c r="H85" s="46">
        <v>86.778000000000006</v>
      </c>
      <c r="I85" s="46">
        <v>75.659000000000006</v>
      </c>
      <c r="J85" s="46">
        <v>65.897999999999996</v>
      </c>
      <c r="K85" s="46">
        <v>57.378999999999998</v>
      </c>
      <c r="L85" s="46">
        <v>49.915999999999997</v>
      </c>
      <c r="M85" s="46">
        <v>43.390999999999998</v>
      </c>
      <c r="N85" s="46">
        <v>37.686</v>
      </c>
      <c r="O85" s="46">
        <v>32.689</v>
      </c>
      <c r="P85" s="46">
        <v>28.321000000000002</v>
      </c>
      <c r="Q85" s="46">
        <v>24.513999999999999</v>
      </c>
      <c r="R85" s="46">
        <v>21.181000000000001</v>
      </c>
      <c r="S85" s="46">
        <v>18.262</v>
      </c>
      <c r="T85" s="46">
        <v>15.728999999999999</v>
      </c>
      <c r="U85" s="46">
        <v>13.532</v>
      </c>
      <c r="V85" s="46">
        <v>11.634</v>
      </c>
      <c r="W85" s="46">
        <v>9.9779999999999998</v>
      </c>
      <c r="X85" s="46">
        <v>8.5839999999999996</v>
      </c>
      <c r="Y85" s="46">
        <v>7.39</v>
      </c>
      <c r="Z85" s="46">
        <v>6.37</v>
      </c>
      <c r="AA85" s="46">
        <v>5.4980000000000002</v>
      </c>
      <c r="AB85" s="46">
        <v>4.7549999999999999</v>
      </c>
      <c r="AC85" s="46">
        <v>4.1230000000000002</v>
      </c>
      <c r="AD85" s="46">
        <v>3.5840000000000001</v>
      </c>
      <c r="AE85" s="46">
        <v>3.125</v>
      </c>
    </row>
    <row r="86" spans="1:31" x14ac:dyDescent="0.2">
      <c r="A86" s="44">
        <v>79</v>
      </c>
      <c r="B86" s="46">
        <v>220.05199999999999</v>
      </c>
      <c r="C86" s="46">
        <v>193.91200000000001</v>
      </c>
      <c r="D86" s="46">
        <v>170.38900000000001</v>
      </c>
      <c r="E86" s="46">
        <v>149.429</v>
      </c>
      <c r="F86" s="46">
        <v>130.79</v>
      </c>
      <c r="G86" s="46">
        <v>114.295</v>
      </c>
      <c r="H86" s="46">
        <v>99.745999999999995</v>
      </c>
      <c r="I86" s="46">
        <v>86.962999999999994</v>
      </c>
      <c r="J86" s="46">
        <v>75.742999999999995</v>
      </c>
      <c r="K86" s="46">
        <v>65.954999999999998</v>
      </c>
      <c r="L86" s="46">
        <v>57.381999999999998</v>
      </c>
      <c r="M86" s="46">
        <v>49.884999999999998</v>
      </c>
      <c r="N86" s="46">
        <v>43.329000000000001</v>
      </c>
      <c r="O86" s="46">
        <v>37.582999999999998</v>
      </c>
      <c r="P86" s="46">
        <v>32.557000000000002</v>
      </c>
      <c r="Q86" s="46">
        <v>28.173999999999999</v>
      </c>
      <c r="R86" s="46">
        <v>24.332000000000001</v>
      </c>
      <c r="S86" s="46">
        <v>20.963999999999999</v>
      </c>
      <c r="T86" s="46">
        <v>18.038</v>
      </c>
      <c r="U86" s="46">
        <v>15.499000000000001</v>
      </c>
      <c r="V86" s="46">
        <v>13.304</v>
      </c>
      <c r="W86" s="46">
        <v>11.388</v>
      </c>
      <c r="X86" s="46">
        <v>9.7780000000000005</v>
      </c>
      <c r="Y86" s="46">
        <v>8.3989999999999991</v>
      </c>
      <c r="Z86" s="46">
        <v>7.2229999999999999</v>
      </c>
      <c r="AA86" s="46">
        <v>6.2190000000000003</v>
      </c>
      <c r="AB86" s="46">
        <v>5.3639999999999999</v>
      </c>
      <c r="AC86" s="46">
        <v>4.6390000000000002</v>
      </c>
      <c r="AD86" s="46">
        <v>4.0209999999999999</v>
      </c>
      <c r="AE86" s="46">
        <v>3.496</v>
      </c>
    </row>
    <row r="87" spans="1:31" x14ac:dyDescent="0.2">
      <c r="A87" s="44">
        <v>80</v>
      </c>
      <c r="B87" s="46">
        <v>253.49199999999999</v>
      </c>
      <c r="C87" s="46">
        <v>223.45400000000001</v>
      </c>
      <c r="D87" s="46">
        <v>196.381</v>
      </c>
      <c r="E87" s="46">
        <v>172.23699999999999</v>
      </c>
      <c r="F87" s="46">
        <v>150.75299999999999</v>
      </c>
      <c r="G87" s="46">
        <v>131.732</v>
      </c>
      <c r="H87" s="46">
        <v>114.955</v>
      </c>
      <c r="I87" s="46">
        <v>100.218</v>
      </c>
      <c r="J87" s="46">
        <v>87.284000000000006</v>
      </c>
      <c r="K87" s="46">
        <v>76.009</v>
      </c>
      <c r="L87" s="46">
        <v>66.135000000000005</v>
      </c>
      <c r="M87" s="46">
        <v>57.502000000000002</v>
      </c>
      <c r="N87" s="46">
        <v>49.951999999999998</v>
      </c>
      <c r="O87" s="46">
        <v>43.331000000000003</v>
      </c>
      <c r="P87" s="46">
        <v>37.536999999999999</v>
      </c>
      <c r="Q87" s="46">
        <v>32.481000000000002</v>
      </c>
      <c r="R87" s="46">
        <v>28.042999999999999</v>
      </c>
      <c r="S87" s="46">
        <v>24.148</v>
      </c>
      <c r="T87" s="46">
        <v>20.76</v>
      </c>
      <c r="U87" s="46">
        <v>17.817</v>
      </c>
      <c r="V87" s="46">
        <v>15.273</v>
      </c>
      <c r="W87" s="46">
        <v>13.048999999999999</v>
      </c>
      <c r="X87" s="46">
        <v>11.183</v>
      </c>
      <c r="Y87" s="46">
        <v>9.5869999999999997</v>
      </c>
      <c r="Z87" s="46">
        <v>8.2260000000000009</v>
      </c>
      <c r="AA87" s="46">
        <v>7.0650000000000004</v>
      </c>
      <c r="AB87" s="46">
        <v>6.0789999999999997</v>
      </c>
      <c r="AC87" s="46">
        <v>5.2430000000000003</v>
      </c>
      <c r="AD87" s="46">
        <v>4.5339999999999998</v>
      </c>
      <c r="AE87" s="46">
        <v>3.931</v>
      </c>
    </row>
    <row r="88" spans="1:31" x14ac:dyDescent="0.2">
      <c r="A88" s="44">
        <v>81</v>
      </c>
      <c r="B88" s="46">
        <v>292.80200000000002</v>
      </c>
      <c r="C88" s="46">
        <v>258.202</v>
      </c>
      <c r="D88" s="46">
        <v>226.96100000000001</v>
      </c>
      <c r="E88" s="46">
        <v>199.07400000000001</v>
      </c>
      <c r="F88" s="46">
        <v>174.238</v>
      </c>
      <c r="G88" s="46">
        <v>152.24199999999999</v>
      </c>
      <c r="H88" s="46">
        <v>132.83699999999999</v>
      </c>
      <c r="I88" s="46">
        <v>115.797</v>
      </c>
      <c r="J88" s="46">
        <v>100.84699999999999</v>
      </c>
      <c r="K88" s="46">
        <v>87.823999999999998</v>
      </c>
      <c r="L88" s="46">
        <v>76.421999999999997</v>
      </c>
      <c r="M88" s="46">
        <v>66.456999999999994</v>
      </c>
      <c r="N88" s="46">
        <v>57.741</v>
      </c>
      <c r="O88" s="46">
        <v>50.095999999999997</v>
      </c>
      <c r="P88" s="46">
        <v>43.402000000000001</v>
      </c>
      <c r="Q88" s="46">
        <v>37.558</v>
      </c>
      <c r="R88" s="46">
        <v>32.421999999999997</v>
      </c>
      <c r="S88" s="46">
        <v>27.905999999999999</v>
      </c>
      <c r="T88" s="46">
        <v>23.974</v>
      </c>
      <c r="U88" s="46">
        <v>20.556000000000001</v>
      </c>
      <c r="V88" s="46">
        <v>17.599</v>
      </c>
      <c r="W88" s="46">
        <v>15.01</v>
      </c>
      <c r="X88" s="46">
        <v>12.840999999999999</v>
      </c>
      <c r="Y88" s="46">
        <v>10.987</v>
      </c>
      <c r="Z88" s="46">
        <v>9.4079999999999995</v>
      </c>
      <c r="AA88" s="46">
        <v>8.0619999999999994</v>
      </c>
      <c r="AB88" s="46">
        <v>6.92</v>
      </c>
      <c r="AC88" s="46">
        <v>5.9539999999999997</v>
      </c>
      <c r="AD88" s="46">
        <v>5.1349999999999998</v>
      </c>
      <c r="AE88" s="46">
        <v>4.4400000000000004</v>
      </c>
    </row>
    <row r="89" spans="1:31" x14ac:dyDescent="0.2">
      <c r="A89" s="44">
        <v>82</v>
      </c>
      <c r="B89" s="46">
        <v>339.14400000000001</v>
      </c>
      <c r="C89" s="46">
        <v>299.19099999999997</v>
      </c>
      <c r="D89" s="46">
        <v>263.04700000000003</v>
      </c>
      <c r="E89" s="46">
        <v>230.74700000000001</v>
      </c>
      <c r="F89" s="46">
        <v>201.95500000000001</v>
      </c>
      <c r="G89" s="46">
        <v>176.441</v>
      </c>
      <c r="H89" s="46">
        <v>153.93</v>
      </c>
      <c r="I89" s="46">
        <v>134.166</v>
      </c>
      <c r="J89" s="46">
        <v>116.83199999999999</v>
      </c>
      <c r="K89" s="46">
        <v>101.746</v>
      </c>
      <c r="L89" s="46">
        <v>88.543999999999997</v>
      </c>
      <c r="M89" s="46">
        <v>77.010999999999996</v>
      </c>
      <c r="N89" s="46">
        <v>66.926000000000002</v>
      </c>
      <c r="O89" s="46">
        <v>58.078000000000003</v>
      </c>
      <c r="P89" s="46">
        <v>50.326999999999998</v>
      </c>
      <c r="Q89" s="46">
        <v>43.557000000000002</v>
      </c>
      <c r="R89" s="46">
        <v>37.6</v>
      </c>
      <c r="S89" s="46">
        <v>32.353999999999999</v>
      </c>
      <c r="T89" s="46">
        <v>27.78</v>
      </c>
      <c r="U89" s="46">
        <v>23.8</v>
      </c>
      <c r="V89" s="46">
        <v>20.355</v>
      </c>
      <c r="W89" s="46">
        <v>17.332000000000001</v>
      </c>
      <c r="X89" s="46">
        <v>14.804</v>
      </c>
      <c r="Y89" s="46">
        <v>12.644</v>
      </c>
      <c r="Z89" s="46">
        <v>10.804</v>
      </c>
      <c r="AA89" s="46">
        <v>9.2390000000000008</v>
      </c>
      <c r="AB89" s="46">
        <v>7.9119999999999999</v>
      </c>
      <c r="AC89" s="46">
        <v>6.7919999999999998</v>
      </c>
      <c r="AD89" s="46">
        <v>5.8419999999999996</v>
      </c>
      <c r="AE89" s="46">
        <v>5.0389999999999997</v>
      </c>
    </row>
    <row r="90" spans="1:31" x14ac:dyDescent="0.2">
      <c r="A90" s="44">
        <v>83</v>
      </c>
      <c r="B90" s="46">
        <v>393.92500000000001</v>
      </c>
      <c r="C90" s="46">
        <v>347.67599999999999</v>
      </c>
      <c r="D90" s="46">
        <v>305.75099999999998</v>
      </c>
      <c r="E90" s="46">
        <v>268.23899999999998</v>
      </c>
      <c r="F90" s="46">
        <v>234.76300000000001</v>
      </c>
      <c r="G90" s="46">
        <v>205.08</v>
      </c>
      <c r="H90" s="46">
        <v>178.88300000000001</v>
      </c>
      <c r="I90" s="46">
        <v>155.88800000000001</v>
      </c>
      <c r="J90" s="46">
        <v>135.727</v>
      </c>
      <c r="K90" s="46">
        <v>118.199</v>
      </c>
      <c r="L90" s="46">
        <v>102.86799999999999</v>
      </c>
      <c r="M90" s="46">
        <v>89.481999999999999</v>
      </c>
      <c r="N90" s="46">
        <v>77.784000000000006</v>
      </c>
      <c r="O90" s="46">
        <v>67.518000000000001</v>
      </c>
      <c r="P90" s="46">
        <v>58.521999999999998</v>
      </c>
      <c r="Q90" s="46">
        <v>50.664000000000001</v>
      </c>
      <c r="R90" s="46">
        <v>43.74</v>
      </c>
      <c r="S90" s="46">
        <v>37.631</v>
      </c>
      <c r="T90" s="46">
        <v>32.298999999999999</v>
      </c>
      <c r="U90" s="46">
        <v>27.652999999999999</v>
      </c>
      <c r="V90" s="46">
        <v>23.626999999999999</v>
      </c>
      <c r="W90" s="46">
        <v>20.087</v>
      </c>
      <c r="X90" s="46">
        <v>17.132999999999999</v>
      </c>
      <c r="Y90" s="46">
        <v>14.608000000000001</v>
      </c>
      <c r="Z90" s="46">
        <v>12.46</v>
      </c>
      <c r="AA90" s="46">
        <v>10.632999999999999</v>
      </c>
      <c r="AB90" s="46">
        <v>9.0860000000000003</v>
      </c>
      <c r="AC90" s="46">
        <v>7.782</v>
      </c>
      <c r="AD90" s="46">
        <v>6.6779999999999999</v>
      </c>
      <c r="AE90" s="46">
        <v>5.7460000000000004</v>
      </c>
    </row>
    <row r="91" spans="1:31" x14ac:dyDescent="0.2">
      <c r="A91" s="44">
        <v>84</v>
      </c>
      <c r="B91" s="46">
        <v>458.899</v>
      </c>
      <c r="C91" s="46">
        <v>405.226</v>
      </c>
      <c r="D91" s="46">
        <v>356.464</v>
      </c>
      <c r="E91" s="46">
        <v>312.77600000000001</v>
      </c>
      <c r="F91" s="46">
        <v>273.73899999999998</v>
      </c>
      <c r="G91" s="46">
        <v>239.09800000000001</v>
      </c>
      <c r="H91" s="46">
        <v>208.51400000000001</v>
      </c>
      <c r="I91" s="46">
        <v>181.67099999999999</v>
      </c>
      <c r="J91" s="46">
        <v>158.143</v>
      </c>
      <c r="K91" s="46">
        <v>137.71100000000001</v>
      </c>
      <c r="L91" s="46">
        <v>119.852</v>
      </c>
      <c r="M91" s="46">
        <v>104.27</v>
      </c>
      <c r="N91" s="46">
        <v>90.661000000000001</v>
      </c>
      <c r="O91" s="46">
        <v>78.718000000000004</v>
      </c>
      <c r="P91" s="46">
        <v>68.251999999999995</v>
      </c>
      <c r="Q91" s="46">
        <v>59.109000000000002</v>
      </c>
      <c r="R91" s="46">
        <v>51.042999999999999</v>
      </c>
      <c r="S91" s="46">
        <v>43.911999999999999</v>
      </c>
      <c r="T91" s="46">
        <v>37.68</v>
      </c>
      <c r="U91" s="46">
        <v>32.243000000000002</v>
      </c>
      <c r="V91" s="46">
        <v>27.527000000000001</v>
      </c>
      <c r="W91" s="46">
        <v>23.369</v>
      </c>
      <c r="X91" s="46">
        <v>19.905000000000001</v>
      </c>
      <c r="Y91" s="46">
        <v>16.946000000000002</v>
      </c>
      <c r="Z91" s="46">
        <v>14.428000000000001</v>
      </c>
      <c r="AA91" s="46">
        <v>12.289</v>
      </c>
      <c r="AB91" s="46">
        <v>10.48</v>
      </c>
      <c r="AC91" s="46">
        <v>8.9559999999999995</v>
      </c>
      <c r="AD91" s="46">
        <v>7.6689999999999996</v>
      </c>
      <c r="AE91" s="46">
        <v>6.5819999999999999</v>
      </c>
    </row>
    <row r="92" spans="1:31" x14ac:dyDescent="0.2">
      <c r="A92" s="44">
        <v>85</v>
      </c>
      <c r="B92" s="46">
        <v>536.072</v>
      </c>
      <c r="C92" s="46">
        <v>473.63499999999999</v>
      </c>
      <c r="D92" s="46">
        <v>416.77800000000002</v>
      </c>
      <c r="E92" s="46">
        <v>365.76499999999999</v>
      </c>
      <c r="F92" s="46">
        <v>320.12</v>
      </c>
      <c r="G92" s="46">
        <v>279.57499999999999</v>
      </c>
      <c r="H92" s="46">
        <v>243.76</v>
      </c>
      <c r="I92" s="46">
        <v>212.32900000000001</v>
      </c>
      <c r="J92" s="46">
        <v>184.78399999999999</v>
      </c>
      <c r="K92" s="46">
        <v>160.892</v>
      </c>
      <c r="L92" s="46">
        <v>140.023</v>
      </c>
      <c r="M92" s="46">
        <v>121.831</v>
      </c>
      <c r="N92" s="46">
        <v>105.95399999999999</v>
      </c>
      <c r="O92" s="46">
        <v>92.024000000000001</v>
      </c>
      <c r="P92" s="46">
        <v>79.817999999999998</v>
      </c>
      <c r="Q92" s="46">
        <v>69.155000000000001</v>
      </c>
      <c r="R92" s="46">
        <v>59.738</v>
      </c>
      <c r="S92" s="46">
        <v>51.396999999999998</v>
      </c>
      <c r="T92" s="46">
        <v>44.097999999999999</v>
      </c>
      <c r="U92" s="46">
        <v>37.719000000000001</v>
      </c>
      <c r="V92" s="46">
        <v>32.18</v>
      </c>
      <c r="W92" s="46">
        <v>27.283000000000001</v>
      </c>
      <c r="X92" s="46">
        <v>23.210999999999999</v>
      </c>
      <c r="Y92" s="46">
        <v>19.731000000000002</v>
      </c>
      <c r="Z92" s="46">
        <v>16.773</v>
      </c>
      <c r="AA92" s="46">
        <v>14.26</v>
      </c>
      <c r="AB92" s="46">
        <v>12.138</v>
      </c>
      <c r="AC92" s="46">
        <v>10.352</v>
      </c>
      <c r="AD92" s="46">
        <v>8.8450000000000006</v>
      </c>
      <c r="AE92" s="46">
        <v>7.5750000000000002</v>
      </c>
    </row>
  </sheetData>
  <sheetProtection algorithmName="SHA-512" hashValue="Sx+QrjqW+y2uI/+x6xZ9fxZslX7A0oo0h5ejmJL/hh02vu2vGRS8OfzEyZNi9tJn1rI4oJkrzwlyIATglTdeVw==" saltValue="1UX3bGLnkhFFipw7QPnF7g==" spinCount="100000" sheet="1" objects="1" scenarios="1"/>
  <conditionalFormatting sqref="A6:A21">
    <cfRule type="expression" dxfId="63" priority="1" stopIfTrue="1">
      <formula>MOD(ROW(),2)=0</formula>
    </cfRule>
    <cfRule type="expression" dxfId="62" priority="2" stopIfTrue="1">
      <formula>MOD(ROW(),2)&lt;&gt;0</formula>
    </cfRule>
  </conditionalFormatting>
  <conditionalFormatting sqref="A26:A92">
    <cfRule type="expression" dxfId="61" priority="5" stopIfTrue="1">
      <formula>MOD(ROW(),2)=0</formula>
    </cfRule>
    <cfRule type="expression" dxfId="60" priority="6" stopIfTrue="1">
      <formula>MOD(ROW(),2)&lt;&gt;0</formula>
    </cfRule>
  </conditionalFormatting>
  <conditionalFormatting sqref="B6:M21">
    <cfRule type="expression" dxfId="59" priority="3" stopIfTrue="1">
      <formula>MOD(ROW(),2)=0</formula>
    </cfRule>
    <cfRule type="expression" dxfId="58" priority="4" stopIfTrue="1">
      <formula>MOD(ROW(),2)&lt;&gt;0</formula>
    </cfRule>
  </conditionalFormatting>
  <conditionalFormatting sqref="B26:AE92">
    <cfRule type="expression" dxfId="57" priority="7" stopIfTrue="1">
      <formula>MOD(ROW(),2)=0</formula>
    </cfRule>
    <cfRule type="expression" dxfId="56" priority="8" stopIfTrue="1">
      <formula>MOD(ROW(),2)&lt;&gt;0</formula>
    </cfRule>
  </conditionalFormatting>
  <pageMargins left="0.7" right="0.7" top="0.75" bottom="0.75" header="0.3" footer="0.3"/>
  <tableParts count="1">
    <tablePart r:id="rId1"/>
  </tableParts>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2DBE1-6D81-4D7A-BA21-817B670AAFFE}">
  <sheetPr codeName="Sheet116"/>
  <dimension ref="A1:E81"/>
  <sheetViews>
    <sheetView showGridLines="0" workbookViewId="0">
      <selection activeCell="A6" sqref="A6"/>
    </sheetView>
  </sheetViews>
  <sheetFormatPr defaultRowHeight="12.75" x14ac:dyDescent="0.2"/>
  <cols>
    <col min="1" max="1" width="31.5703125" customWidth="1"/>
    <col min="2" max="5" width="22.5703125" customWidth="1"/>
  </cols>
  <sheetData>
    <row r="1" spans="1:5" s="1" customFormat="1" ht="20.25" x14ac:dyDescent="0.3">
      <c r="A1" s="2" t="s">
        <v>0</v>
      </c>
    </row>
    <row r="2" spans="1:5" s="1" customFormat="1" ht="15.75" x14ac:dyDescent="0.25">
      <c r="A2" s="30" t="s">
        <v>1</v>
      </c>
      <c r="B2" s="3" t="str">
        <f>wb_title</f>
        <v>PCSPS_EW - Consolidated Factor Spreadsheet</v>
      </c>
    </row>
    <row r="3" spans="1:5" s="1" customFormat="1" ht="15.75" x14ac:dyDescent="0.25">
      <c r="A3" s="30" t="s">
        <v>2</v>
      </c>
      <c r="B3" s="3" t="str">
        <f>TABLE_FACTOR_TYPE_1 &amp; " - x-" &amp; TABLE_SERIES_NUMBER_1</f>
        <v>CILON - x-810</v>
      </c>
    </row>
    <row r="6" spans="1:5" x14ac:dyDescent="0.2">
      <c r="A6" s="41" t="s">
        <v>540</v>
      </c>
      <c r="B6" s="49" t="s">
        <v>541</v>
      </c>
      <c r="C6" s="49"/>
      <c r="D6" s="49"/>
      <c r="E6" s="49"/>
    </row>
    <row r="7" spans="1:5" x14ac:dyDescent="0.2">
      <c r="A7" s="41" t="s">
        <v>542</v>
      </c>
      <c r="B7" s="49" t="s">
        <v>31</v>
      </c>
      <c r="C7" s="49"/>
      <c r="D7" s="49"/>
      <c r="E7" s="49"/>
    </row>
    <row r="8" spans="1:5" x14ac:dyDescent="0.2">
      <c r="A8" s="41" t="s">
        <v>112</v>
      </c>
      <c r="B8" s="49" t="s">
        <v>125</v>
      </c>
      <c r="C8" s="49"/>
      <c r="D8" s="49"/>
      <c r="E8" s="49"/>
    </row>
    <row r="9" spans="1:5" x14ac:dyDescent="0.2">
      <c r="A9" s="41" t="s">
        <v>113</v>
      </c>
      <c r="B9" s="49" t="s">
        <v>514</v>
      </c>
      <c r="C9" s="49"/>
      <c r="D9" s="49"/>
      <c r="E9" s="49"/>
    </row>
    <row r="10" spans="1:5" x14ac:dyDescent="0.2">
      <c r="A10" s="41" t="s">
        <v>6</v>
      </c>
      <c r="B10" s="49" t="s">
        <v>515</v>
      </c>
      <c r="C10" s="49"/>
      <c r="D10" s="49"/>
      <c r="E10" s="49"/>
    </row>
    <row r="11" spans="1:5" x14ac:dyDescent="0.2">
      <c r="A11" s="41" t="s">
        <v>114</v>
      </c>
      <c r="B11" s="49" t="s">
        <v>165</v>
      </c>
      <c r="C11" s="49"/>
      <c r="D11" s="49"/>
      <c r="E11" s="49"/>
    </row>
    <row r="12" spans="1:5" x14ac:dyDescent="0.2">
      <c r="A12" s="41" t="s">
        <v>115</v>
      </c>
      <c r="B12" s="49" t="s">
        <v>516</v>
      </c>
      <c r="C12" s="49"/>
      <c r="D12" s="49"/>
      <c r="E12" s="49"/>
    </row>
    <row r="13" spans="1:5" x14ac:dyDescent="0.2">
      <c r="A13" s="41" t="s">
        <v>543</v>
      </c>
      <c r="B13" s="49">
        <v>0</v>
      </c>
      <c r="C13" s="49"/>
      <c r="D13" s="49"/>
      <c r="E13" s="49"/>
    </row>
    <row r="14" spans="1:5" x14ac:dyDescent="0.2">
      <c r="A14" s="41" t="s">
        <v>117</v>
      </c>
      <c r="B14" s="49">
        <v>810</v>
      </c>
      <c r="C14" s="49"/>
      <c r="D14" s="49"/>
      <c r="E14" s="49"/>
    </row>
    <row r="15" spans="1:5" x14ac:dyDescent="0.2">
      <c r="A15" s="41" t="s">
        <v>544</v>
      </c>
      <c r="B15" s="49" t="s">
        <v>517</v>
      </c>
      <c r="C15" s="49"/>
      <c r="D15" s="49"/>
      <c r="E15" s="49"/>
    </row>
    <row r="16" spans="1:5" x14ac:dyDescent="0.2">
      <c r="A16" s="41" t="s">
        <v>119</v>
      </c>
      <c r="B16" s="49" t="s">
        <v>518</v>
      </c>
      <c r="C16" s="49"/>
      <c r="D16" s="49"/>
      <c r="E16" s="49"/>
    </row>
    <row r="17" spans="1:5" x14ac:dyDescent="0.2">
      <c r="A17" s="42" t="s">
        <v>545</v>
      </c>
      <c r="B17" s="49"/>
      <c r="C17" s="49"/>
      <c r="D17" s="49"/>
      <c r="E17" s="49"/>
    </row>
    <row r="18" spans="1:5" x14ac:dyDescent="0.2">
      <c r="A18" s="41" t="s">
        <v>121</v>
      </c>
      <c r="B18" s="50">
        <v>45184</v>
      </c>
      <c r="C18" s="50"/>
      <c r="D18" s="50"/>
      <c r="E18" s="50"/>
    </row>
    <row r="19" spans="1:5" x14ac:dyDescent="0.2">
      <c r="A19" s="41" t="s">
        <v>122</v>
      </c>
      <c r="B19" s="49"/>
      <c r="C19" s="49"/>
      <c r="D19" s="49"/>
      <c r="E19" s="49"/>
    </row>
    <row r="20" spans="1:5" x14ac:dyDescent="0.2">
      <c r="A20" s="41" t="s">
        <v>123</v>
      </c>
      <c r="B20" s="49" t="s">
        <v>132</v>
      </c>
      <c r="C20" s="49"/>
      <c r="D20" s="49"/>
      <c r="E20" s="49"/>
    </row>
    <row r="21" spans="1:5" x14ac:dyDescent="0.2">
      <c r="A21" s="41" t="s">
        <v>546</v>
      </c>
      <c r="B21" s="49" t="s">
        <v>46</v>
      </c>
      <c r="C21" s="49"/>
      <c r="D21" s="49"/>
      <c r="E21" s="49"/>
    </row>
    <row r="23" spans="1:5" x14ac:dyDescent="0.2">
      <c r="A23" s="23" t="str">
        <f>HYPERLINK("#'Factor List'!A1", "Back to Factor List")</f>
        <v>Back to Factor List</v>
      </c>
      <c r="B23" s="23" t="str">
        <f>HYPERLINK("#'Assumptions'!A1", "Assumptions")</f>
        <v>Assumptions</v>
      </c>
    </row>
    <row r="26" spans="1:5" s="55" customFormat="1" x14ac:dyDescent="0.2">
      <c r="A26" s="54" t="s">
        <v>174</v>
      </c>
      <c r="B26" s="54" t="s">
        <v>712</v>
      </c>
      <c r="C26" s="54" t="s">
        <v>713</v>
      </c>
      <c r="D26" s="54" t="s">
        <v>714</v>
      </c>
      <c r="E26" s="54" t="s">
        <v>715</v>
      </c>
    </row>
    <row r="27" spans="1:5" x14ac:dyDescent="0.2">
      <c r="A27" s="44" t="s">
        <v>716</v>
      </c>
      <c r="B27" s="48">
        <v>0.246</v>
      </c>
      <c r="C27" s="48">
        <v>0.23599999999999999</v>
      </c>
      <c r="D27" s="48">
        <v>0.22700000000000001</v>
      </c>
      <c r="E27" s="48">
        <v>0.218</v>
      </c>
    </row>
    <row r="28" spans="1:5" x14ac:dyDescent="0.2">
      <c r="A28" s="44">
        <v>21</v>
      </c>
      <c r="B28" s="48">
        <v>0.249</v>
      </c>
      <c r="C28" s="48">
        <v>0.24</v>
      </c>
      <c r="D28" s="48">
        <v>0.23</v>
      </c>
      <c r="E28" s="48">
        <v>0.221</v>
      </c>
    </row>
    <row r="29" spans="1:5" x14ac:dyDescent="0.2">
      <c r="A29" s="44">
        <v>22</v>
      </c>
      <c r="B29" s="48">
        <v>0.253</v>
      </c>
      <c r="C29" s="48">
        <v>0.24299999999999999</v>
      </c>
      <c r="D29" s="48">
        <v>0.23300000000000001</v>
      </c>
      <c r="E29" s="48">
        <v>0.224</v>
      </c>
    </row>
    <row r="30" spans="1:5" x14ac:dyDescent="0.2">
      <c r="A30" s="44">
        <v>23</v>
      </c>
      <c r="B30" s="48">
        <v>0.25700000000000001</v>
      </c>
      <c r="C30" s="48">
        <v>0.247</v>
      </c>
      <c r="D30" s="48">
        <v>0.23699999999999999</v>
      </c>
      <c r="E30" s="48">
        <v>0.22700000000000001</v>
      </c>
    </row>
    <row r="31" spans="1:5" x14ac:dyDescent="0.2">
      <c r="A31" s="44">
        <v>24</v>
      </c>
      <c r="B31" s="48">
        <v>0.26</v>
      </c>
      <c r="C31" s="48">
        <v>0.25</v>
      </c>
      <c r="D31" s="48">
        <v>0.24</v>
      </c>
      <c r="E31" s="48">
        <v>0.23</v>
      </c>
    </row>
    <row r="32" spans="1:5" x14ac:dyDescent="0.2">
      <c r="A32" s="44">
        <v>25</v>
      </c>
      <c r="B32" s="48">
        <v>0.26400000000000001</v>
      </c>
      <c r="C32" s="48">
        <v>0.254</v>
      </c>
      <c r="D32" s="48">
        <v>0.24399999999999999</v>
      </c>
      <c r="E32" s="48">
        <v>0.23400000000000001</v>
      </c>
    </row>
    <row r="33" spans="1:5" x14ac:dyDescent="0.2">
      <c r="A33" s="44">
        <v>26</v>
      </c>
      <c r="B33" s="48">
        <v>0.26800000000000002</v>
      </c>
      <c r="C33" s="48">
        <v>0.25700000000000001</v>
      </c>
      <c r="D33" s="48">
        <v>0.247</v>
      </c>
      <c r="E33" s="48">
        <v>0.23699999999999999</v>
      </c>
    </row>
    <row r="34" spans="1:5" x14ac:dyDescent="0.2">
      <c r="A34" s="44">
        <v>27</v>
      </c>
      <c r="B34" s="48">
        <v>0.27200000000000002</v>
      </c>
      <c r="C34" s="48">
        <v>0.26100000000000001</v>
      </c>
      <c r="D34" s="48">
        <v>0.251</v>
      </c>
      <c r="E34" s="48">
        <v>0.24</v>
      </c>
    </row>
    <row r="35" spans="1:5" x14ac:dyDescent="0.2">
      <c r="A35" s="44">
        <v>28</v>
      </c>
      <c r="B35" s="48">
        <v>0.27600000000000002</v>
      </c>
      <c r="C35" s="48">
        <v>0.26500000000000001</v>
      </c>
      <c r="D35" s="48">
        <v>0.254</v>
      </c>
      <c r="E35" s="48">
        <v>0.24399999999999999</v>
      </c>
    </row>
    <row r="36" spans="1:5" x14ac:dyDescent="0.2">
      <c r="A36" s="44">
        <v>29</v>
      </c>
      <c r="B36" s="48">
        <v>0.28000000000000003</v>
      </c>
      <c r="C36" s="48">
        <v>0.26900000000000002</v>
      </c>
      <c r="D36" s="48">
        <v>0.25800000000000001</v>
      </c>
      <c r="E36" s="48">
        <v>0.247</v>
      </c>
    </row>
    <row r="37" spans="1:5" x14ac:dyDescent="0.2">
      <c r="A37" s="44">
        <v>30</v>
      </c>
      <c r="B37" s="48">
        <v>0.28399999999999997</v>
      </c>
      <c r="C37" s="48">
        <v>0.27200000000000002</v>
      </c>
      <c r="D37" s="48">
        <v>0.26100000000000001</v>
      </c>
      <c r="E37" s="48">
        <v>0.251</v>
      </c>
    </row>
    <row r="38" spans="1:5" x14ac:dyDescent="0.2">
      <c r="A38" s="44">
        <v>31</v>
      </c>
      <c r="B38" s="48">
        <v>0.28799999999999998</v>
      </c>
      <c r="C38" s="48">
        <v>0.27600000000000002</v>
      </c>
      <c r="D38" s="48">
        <v>0.26500000000000001</v>
      </c>
      <c r="E38" s="48">
        <v>0.254</v>
      </c>
    </row>
    <row r="39" spans="1:5" x14ac:dyDescent="0.2">
      <c r="A39" s="44">
        <v>32</v>
      </c>
      <c r="B39" s="48">
        <v>0.29199999999999998</v>
      </c>
      <c r="C39" s="48">
        <v>0.28000000000000003</v>
      </c>
      <c r="D39" s="48">
        <v>0.26900000000000002</v>
      </c>
      <c r="E39" s="48">
        <v>0.25800000000000001</v>
      </c>
    </row>
    <row r="40" spans="1:5" x14ac:dyDescent="0.2">
      <c r="A40" s="44">
        <v>33</v>
      </c>
      <c r="B40" s="48">
        <v>0.29599999999999999</v>
      </c>
      <c r="C40" s="48">
        <v>0.28399999999999997</v>
      </c>
      <c r="D40" s="48">
        <v>0.27200000000000002</v>
      </c>
      <c r="E40" s="48">
        <v>0.26100000000000001</v>
      </c>
    </row>
    <row r="41" spans="1:5" x14ac:dyDescent="0.2">
      <c r="A41" s="44">
        <v>34</v>
      </c>
      <c r="B41" s="48">
        <v>0.3</v>
      </c>
      <c r="C41" s="48">
        <v>0.28799999999999998</v>
      </c>
      <c r="D41" s="48">
        <v>0.27600000000000002</v>
      </c>
      <c r="E41" s="48">
        <v>0.26500000000000001</v>
      </c>
    </row>
    <row r="42" spans="1:5" x14ac:dyDescent="0.2">
      <c r="A42" s="44">
        <v>35</v>
      </c>
      <c r="B42" s="48">
        <v>0.30399999999999999</v>
      </c>
      <c r="C42" s="48">
        <v>0.29199999999999998</v>
      </c>
      <c r="D42" s="48">
        <v>0.28000000000000003</v>
      </c>
      <c r="E42" s="48">
        <v>0.26800000000000002</v>
      </c>
    </row>
    <row r="43" spans="1:5" x14ac:dyDescent="0.2">
      <c r="A43" s="44">
        <v>36</v>
      </c>
      <c r="B43" s="48">
        <v>0.309</v>
      </c>
      <c r="C43" s="48">
        <v>0.29599999999999999</v>
      </c>
      <c r="D43" s="48">
        <v>0.28399999999999997</v>
      </c>
      <c r="E43" s="48">
        <v>0.27200000000000002</v>
      </c>
    </row>
    <row r="44" spans="1:5" x14ac:dyDescent="0.2">
      <c r="A44" s="44">
        <v>37</v>
      </c>
      <c r="B44" s="48">
        <v>0.313</v>
      </c>
      <c r="C44" s="48">
        <v>0.3</v>
      </c>
      <c r="D44" s="48">
        <v>0.28799999999999998</v>
      </c>
      <c r="E44" s="48">
        <v>0.27600000000000002</v>
      </c>
    </row>
    <row r="45" spans="1:5" x14ac:dyDescent="0.2">
      <c r="A45" s="44">
        <v>38</v>
      </c>
      <c r="B45" s="48">
        <v>0.317</v>
      </c>
      <c r="C45" s="48">
        <v>0.30399999999999999</v>
      </c>
      <c r="D45" s="48">
        <v>0.29199999999999998</v>
      </c>
      <c r="E45" s="48">
        <v>0.27900000000000003</v>
      </c>
    </row>
    <row r="46" spans="1:5" x14ac:dyDescent="0.2">
      <c r="A46" s="44">
        <v>39</v>
      </c>
      <c r="B46" s="48">
        <v>0.32100000000000001</v>
      </c>
      <c r="C46" s="48">
        <v>0.308</v>
      </c>
      <c r="D46" s="48">
        <v>0.29499999999999998</v>
      </c>
      <c r="E46" s="48">
        <v>0.28299999999999997</v>
      </c>
    </row>
    <row r="47" spans="1:5" x14ac:dyDescent="0.2">
      <c r="A47" s="44">
        <v>40</v>
      </c>
      <c r="B47" s="48">
        <v>0.32600000000000001</v>
      </c>
      <c r="C47" s="48">
        <v>0.312</v>
      </c>
      <c r="D47" s="48">
        <v>0.29899999999999999</v>
      </c>
      <c r="E47" s="48">
        <v>0.28699999999999998</v>
      </c>
    </row>
    <row r="48" spans="1:5" x14ac:dyDescent="0.2">
      <c r="A48" s="44">
        <v>41</v>
      </c>
      <c r="B48" s="48">
        <v>0.33</v>
      </c>
      <c r="C48" s="48">
        <v>0.317</v>
      </c>
      <c r="D48" s="48">
        <v>0.30299999999999999</v>
      </c>
      <c r="E48" s="48">
        <v>0.29099999999999998</v>
      </c>
    </row>
    <row r="49" spans="1:5" x14ac:dyDescent="0.2">
      <c r="A49" s="44">
        <v>42</v>
      </c>
      <c r="B49" s="48">
        <v>0.33500000000000002</v>
      </c>
      <c r="C49" s="48">
        <v>0.32100000000000001</v>
      </c>
      <c r="D49" s="48">
        <v>0.307</v>
      </c>
      <c r="E49" s="48">
        <v>0.29399999999999998</v>
      </c>
    </row>
    <row r="50" spans="1:5" x14ac:dyDescent="0.2">
      <c r="A50" s="44">
        <v>43</v>
      </c>
      <c r="B50" s="48">
        <v>0.33900000000000002</v>
      </c>
      <c r="C50" s="48">
        <v>0.32500000000000001</v>
      </c>
      <c r="D50" s="48">
        <v>0.312</v>
      </c>
      <c r="E50" s="48">
        <v>0.29799999999999999</v>
      </c>
    </row>
    <row r="51" spans="1:5" x14ac:dyDescent="0.2">
      <c r="A51" s="44">
        <v>44</v>
      </c>
      <c r="B51" s="48">
        <v>0.34399999999999997</v>
      </c>
      <c r="C51" s="48">
        <v>0.33</v>
      </c>
      <c r="D51" s="48">
        <v>0.316</v>
      </c>
      <c r="E51" s="48">
        <v>0.30199999999999999</v>
      </c>
    </row>
    <row r="52" spans="1:5" x14ac:dyDescent="0.2">
      <c r="A52" s="44">
        <v>45</v>
      </c>
      <c r="B52" s="48">
        <v>0.34899999999999998</v>
      </c>
      <c r="C52" s="48">
        <v>0.33400000000000002</v>
      </c>
      <c r="D52" s="48">
        <v>0.32</v>
      </c>
      <c r="E52" s="48">
        <v>0.30599999999999999</v>
      </c>
    </row>
    <row r="53" spans="1:5" x14ac:dyDescent="0.2">
      <c r="A53" s="44">
        <v>46</v>
      </c>
      <c r="B53" s="48">
        <v>0.35299999999999998</v>
      </c>
      <c r="C53" s="48">
        <v>0.33800000000000002</v>
      </c>
      <c r="D53" s="48">
        <v>0.32400000000000001</v>
      </c>
      <c r="E53" s="48">
        <v>0.31</v>
      </c>
    </row>
    <row r="54" spans="1:5" x14ac:dyDescent="0.2">
      <c r="A54" s="44">
        <v>47</v>
      </c>
      <c r="B54" s="48">
        <v>0.35799999999999998</v>
      </c>
      <c r="C54" s="48">
        <v>0.34300000000000003</v>
      </c>
      <c r="D54" s="48">
        <v>0.32800000000000001</v>
      </c>
      <c r="E54" s="48">
        <v>0.314</v>
      </c>
    </row>
    <row r="55" spans="1:5" x14ac:dyDescent="0.2">
      <c r="A55" s="44">
        <v>48</v>
      </c>
      <c r="B55" s="48">
        <v>0.36299999999999999</v>
      </c>
      <c r="C55" s="48">
        <v>0.34699999999999998</v>
      </c>
      <c r="D55" s="48">
        <v>0.33200000000000002</v>
      </c>
      <c r="E55" s="48">
        <v>0.318</v>
      </c>
    </row>
    <row r="56" spans="1:5" x14ac:dyDescent="0.2">
      <c r="A56" s="44">
        <v>49</v>
      </c>
      <c r="B56" s="48">
        <v>0.36799999999999999</v>
      </c>
      <c r="C56" s="48">
        <v>0.35199999999999998</v>
      </c>
      <c r="D56" s="48">
        <v>0.33700000000000002</v>
      </c>
      <c r="E56" s="48">
        <v>0.32200000000000001</v>
      </c>
    </row>
    <row r="57" spans="1:5" x14ac:dyDescent="0.2">
      <c r="A57" s="44">
        <v>50</v>
      </c>
      <c r="B57" s="48">
        <v>0.373</v>
      </c>
      <c r="C57" s="48">
        <v>0.35699999999999998</v>
      </c>
      <c r="D57" s="48">
        <v>0.34100000000000003</v>
      </c>
      <c r="E57" s="48">
        <v>0.32600000000000001</v>
      </c>
    </row>
    <row r="58" spans="1:5" x14ac:dyDescent="0.2">
      <c r="A58" s="44">
        <v>51</v>
      </c>
      <c r="B58" s="48">
        <v>0.378</v>
      </c>
      <c r="C58" s="48">
        <v>0.36099999999999999</v>
      </c>
      <c r="D58" s="48">
        <v>0.34599999999999997</v>
      </c>
      <c r="E58" s="48">
        <v>0.33</v>
      </c>
    </row>
    <row r="59" spans="1:5" x14ac:dyDescent="0.2">
      <c r="A59" s="44">
        <v>52</v>
      </c>
      <c r="B59" s="48">
        <v>0.38300000000000001</v>
      </c>
      <c r="C59" s="48">
        <v>0.36599999999999999</v>
      </c>
      <c r="D59" s="48">
        <v>0.35</v>
      </c>
      <c r="E59" s="48">
        <v>0.33400000000000002</v>
      </c>
    </row>
    <row r="60" spans="1:5" x14ac:dyDescent="0.2">
      <c r="A60" s="44">
        <v>53</v>
      </c>
      <c r="B60" s="48">
        <v>0.38800000000000001</v>
      </c>
      <c r="C60" s="48">
        <v>0.371</v>
      </c>
      <c r="D60" s="48">
        <v>0.35399999999999998</v>
      </c>
      <c r="E60" s="48">
        <v>0.33800000000000002</v>
      </c>
    </row>
    <row r="61" spans="1:5" x14ac:dyDescent="0.2">
      <c r="A61" s="44">
        <v>54</v>
      </c>
      <c r="B61" s="48">
        <v>0.39300000000000002</v>
      </c>
      <c r="C61" s="48">
        <v>0.376</v>
      </c>
      <c r="D61" s="48">
        <v>0.35899999999999999</v>
      </c>
      <c r="E61" s="48">
        <v>0.34300000000000003</v>
      </c>
    </row>
    <row r="62" spans="1:5" x14ac:dyDescent="0.2">
      <c r="A62" s="44">
        <v>55</v>
      </c>
      <c r="B62" s="48">
        <v>0.39900000000000002</v>
      </c>
      <c r="C62" s="48">
        <v>0.38100000000000001</v>
      </c>
      <c r="D62" s="48">
        <v>0.36399999999999999</v>
      </c>
      <c r="E62" s="48">
        <v>0.34699999999999998</v>
      </c>
    </row>
    <row r="63" spans="1:5" x14ac:dyDescent="0.2">
      <c r="A63" s="44">
        <v>56</v>
      </c>
      <c r="B63" s="48">
        <v>0.40400000000000003</v>
      </c>
      <c r="C63" s="48">
        <v>0.38600000000000001</v>
      </c>
      <c r="D63" s="48">
        <v>0.36799999999999999</v>
      </c>
      <c r="E63" s="48">
        <v>0.35099999999999998</v>
      </c>
    </row>
    <row r="64" spans="1:5" x14ac:dyDescent="0.2">
      <c r="A64" s="44">
        <v>57</v>
      </c>
      <c r="B64" s="48">
        <v>0.41</v>
      </c>
      <c r="C64" s="48">
        <v>0.39100000000000001</v>
      </c>
      <c r="D64" s="48">
        <v>0.373</v>
      </c>
      <c r="E64" s="48">
        <v>0.35599999999999998</v>
      </c>
    </row>
    <row r="65" spans="1:5" x14ac:dyDescent="0.2">
      <c r="A65" s="44">
        <v>58</v>
      </c>
      <c r="B65" s="48">
        <v>0.41499999999999998</v>
      </c>
      <c r="C65" s="48">
        <v>0.39600000000000002</v>
      </c>
      <c r="D65" s="48">
        <v>0.378</v>
      </c>
      <c r="E65" s="48">
        <v>0.36</v>
      </c>
    </row>
    <row r="66" spans="1:5" x14ac:dyDescent="0.2">
      <c r="A66" s="44">
        <v>59</v>
      </c>
      <c r="B66" s="48">
        <v>0.42099999999999999</v>
      </c>
      <c r="C66" s="48">
        <v>0.40200000000000002</v>
      </c>
      <c r="D66" s="48">
        <v>0.38300000000000001</v>
      </c>
      <c r="E66" s="48">
        <v>0.36499999999999999</v>
      </c>
    </row>
    <row r="67" spans="1:5" x14ac:dyDescent="0.2">
      <c r="A67" s="44">
        <v>60</v>
      </c>
      <c r="B67" s="48">
        <v>0.42699999999999999</v>
      </c>
      <c r="C67" s="48">
        <v>0.40799999999999997</v>
      </c>
      <c r="D67" s="48">
        <v>0.38800000000000001</v>
      </c>
      <c r="E67" s="48">
        <v>0.37</v>
      </c>
    </row>
    <row r="68" spans="1:5" x14ac:dyDescent="0.2">
      <c r="A68" s="44">
        <v>61</v>
      </c>
      <c r="B68" s="48">
        <v>0.434</v>
      </c>
      <c r="C68" s="48">
        <v>0.41399999999999998</v>
      </c>
      <c r="D68" s="48">
        <v>0.39400000000000002</v>
      </c>
      <c r="E68" s="48">
        <v>0.375</v>
      </c>
    </row>
    <row r="69" spans="1:5" x14ac:dyDescent="0.2">
      <c r="A69" s="44">
        <v>62</v>
      </c>
      <c r="B69" s="48">
        <v>0.441</v>
      </c>
      <c r="C69" s="48">
        <v>0.42</v>
      </c>
      <c r="D69" s="48">
        <v>0.4</v>
      </c>
      <c r="E69" s="48">
        <v>0.38</v>
      </c>
    </row>
    <row r="70" spans="1:5" x14ac:dyDescent="0.2">
      <c r="A70" s="44">
        <v>63</v>
      </c>
      <c r="B70" s="48">
        <v>0.44800000000000001</v>
      </c>
      <c r="C70" s="48">
        <v>0.42599999999999999</v>
      </c>
      <c r="D70" s="48">
        <v>0.40500000000000003</v>
      </c>
      <c r="E70" s="48">
        <v>0.38500000000000001</v>
      </c>
    </row>
    <row r="71" spans="1:5" x14ac:dyDescent="0.2">
      <c r="A71" s="44">
        <v>64</v>
      </c>
      <c r="B71" s="48">
        <v>0.45500000000000002</v>
      </c>
      <c r="C71" s="48">
        <v>0.433</v>
      </c>
      <c r="D71" s="48">
        <v>0.41199999999999998</v>
      </c>
      <c r="E71" s="48">
        <v>0.39100000000000001</v>
      </c>
    </row>
    <row r="72" spans="1:5" x14ac:dyDescent="0.2">
      <c r="A72" s="44">
        <v>65</v>
      </c>
      <c r="B72" s="48">
        <v>0.45200000000000001</v>
      </c>
      <c r="C72" s="48">
        <v>0.44</v>
      </c>
      <c r="D72" s="48">
        <v>0.41799999999999998</v>
      </c>
      <c r="E72" s="48">
        <v>0.39700000000000002</v>
      </c>
    </row>
    <row r="73" spans="1:5" x14ac:dyDescent="0.2">
      <c r="A73" s="44">
        <v>66</v>
      </c>
      <c r="B73" s="48">
        <v>0.437</v>
      </c>
      <c r="C73" s="48">
        <v>0.437</v>
      </c>
      <c r="D73" s="48">
        <v>0.42599999999999999</v>
      </c>
      <c r="E73" s="48">
        <v>0.40400000000000003</v>
      </c>
    </row>
    <row r="74" spans="1:5" x14ac:dyDescent="0.2">
      <c r="A74" s="44">
        <v>67</v>
      </c>
      <c r="B74" s="48">
        <v>0.42199999999999999</v>
      </c>
      <c r="C74" s="48">
        <v>0.42199999999999999</v>
      </c>
      <c r="D74" s="48">
        <v>0.42199999999999999</v>
      </c>
      <c r="E74" s="48">
        <v>0.41099999999999998</v>
      </c>
    </row>
    <row r="75" spans="1:5" x14ac:dyDescent="0.2">
      <c r="A75" s="44">
        <v>68</v>
      </c>
      <c r="B75" s="48">
        <v>0.40699999999999997</v>
      </c>
      <c r="C75" s="48">
        <v>0.40699999999999997</v>
      </c>
      <c r="D75" s="48">
        <v>0.40699999999999997</v>
      </c>
      <c r="E75" s="48">
        <v>0.40699999999999997</v>
      </c>
    </row>
    <row r="76" spans="1:5" x14ac:dyDescent="0.2">
      <c r="A76" s="44">
        <v>69</v>
      </c>
      <c r="B76" s="48">
        <v>0.39200000000000002</v>
      </c>
      <c r="C76" s="48">
        <v>0.39200000000000002</v>
      </c>
      <c r="D76" s="48">
        <v>0.39200000000000002</v>
      </c>
      <c r="E76" s="48">
        <v>0.39200000000000002</v>
      </c>
    </row>
    <row r="77" spans="1:5" x14ac:dyDescent="0.2">
      <c r="A77" s="44">
        <v>70</v>
      </c>
      <c r="B77" s="48">
        <v>0.377</v>
      </c>
      <c r="C77" s="48">
        <v>0.377</v>
      </c>
      <c r="D77" s="48">
        <v>0.377</v>
      </c>
      <c r="E77" s="48">
        <v>0.377</v>
      </c>
    </row>
    <row r="78" spans="1:5" x14ac:dyDescent="0.2">
      <c r="A78" s="44">
        <v>71</v>
      </c>
      <c r="B78" s="48">
        <v>0.36199999999999999</v>
      </c>
      <c r="C78" s="48">
        <v>0.36199999999999999</v>
      </c>
      <c r="D78" s="48">
        <v>0.36199999999999999</v>
      </c>
      <c r="E78" s="48">
        <v>0.36199999999999999</v>
      </c>
    </row>
    <row r="79" spans="1:5" x14ac:dyDescent="0.2">
      <c r="A79" s="44">
        <v>72</v>
      </c>
      <c r="B79" s="48">
        <v>0.34799999999999998</v>
      </c>
      <c r="C79" s="48">
        <v>0.34799999999999998</v>
      </c>
      <c r="D79" s="48">
        <v>0.34799999999999998</v>
      </c>
      <c r="E79" s="48">
        <v>0.34799999999999998</v>
      </c>
    </row>
    <row r="80" spans="1:5" x14ac:dyDescent="0.2">
      <c r="A80" s="44">
        <v>73</v>
      </c>
      <c r="B80" s="48">
        <v>0.33300000000000002</v>
      </c>
      <c r="C80" s="48">
        <v>0.33300000000000002</v>
      </c>
      <c r="D80" s="48">
        <v>0.33300000000000002</v>
      </c>
      <c r="E80" s="48">
        <v>0.33300000000000002</v>
      </c>
    </row>
    <row r="81" spans="1:5" x14ac:dyDescent="0.2">
      <c r="A81" s="44">
        <v>74</v>
      </c>
      <c r="B81" s="48">
        <v>0.31900000000000001</v>
      </c>
      <c r="C81" s="48">
        <v>0.31900000000000001</v>
      </c>
      <c r="D81" s="48">
        <v>0.31900000000000001</v>
      </c>
      <c r="E81" s="48">
        <v>0.31900000000000001</v>
      </c>
    </row>
  </sheetData>
  <sheetProtection algorithmName="SHA-512" hashValue="sg5ymyO0rnZhfWGWTzFM0babEb0+HtOFa92KNv/kWJA3XvTDhjFqYaxV4qlqFcl/63synR1w71qfX3rsxkpiyw==" saltValue="eQvqcuPsmPV/3VVdHlohkQ==" spinCount="100000" sheet="1" objects="1" scenarios="1"/>
  <conditionalFormatting sqref="A6:A21">
    <cfRule type="expression" dxfId="55" priority="1" stopIfTrue="1">
      <formula>MOD(ROW(),2)=0</formula>
    </cfRule>
    <cfRule type="expression" dxfId="54" priority="2" stopIfTrue="1">
      <formula>MOD(ROW(),2)&lt;&gt;0</formula>
    </cfRule>
  </conditionalFormatting>
  <conditionalFormatting sqref="A26:A81">
    <cfRule type="expression" dxfId="53" priority="5" stopIfTrue="1">
      <formula>MOD(ROW(),2)=0</formula>
    </cfRule>
    <cfRule type="expression" dxfId="52" priority="6" stopIfTrue="1">
      <formula>MOD(ROW(),2)&lt;&gt;0</formula>
    </cfRule>
  </conditionalFormatting>
  <conditionalFormatting sqref="B6:E21">
    <cfRule type="expression" dxfId="51" priority="3" stopIfTrue="1">
      <formula>MOD(ROW(),2)=0</formula>
    </cfRule>
    <cfRule type="expression" dxfId="50" priority="4" stopIfTrue="1">
      <formula>MOD(ROW(),2)&lt;&gt;0</formula>
    </cfRule>
  </conditionalFormatting>
  <conditionalFormatting sqref="B26:E81">
    <cfRule type="expression" dxfId="49" priority="7" stopIfTrue="1">
      <formula>MOD(ROW(),2)=0</formula>
    </cfRule>
    <cfRule type="expression" dxfId="48" priority="8" stopIfTrue="1">
      <formula>MOD(ROW(),2)&lt;&gt;0</formula>
    </cfRule>
  </conditionalFormatting>
  <pageMargins left="0.7" right="0.7" top="0.75" bottom="0.75" header="0.3" footer="0.3"/>
  <tableParts count="1">
    <tablePart r:id="rId1"/>
  </tableParts>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32688-E2B4-4B30-9940-76A2AB2FBC84}">
  <sheetPr codeName="Sheet117"/>
  <dimension ref="A1:B37"/>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WPS refunds - x-811</v>
      </c>
    </row>
    <row r="6" spans="1:2" x14ac:dyDescent="0.2">
      <c r="A6" s="41" t="s">
        <v>540</v>
      </c>
      <c r="B6" s="49" t="s">
        <v>541</v>
      </c>
    </row>
    <row r="7" spans="1:2" ht="25.5" x14ac:dyDescent="0.2">
      <c r="A7" s="41" t="s">
        <v>542</v>
      </c>
      <c r="B7" s="49" t="s">
        <v>32</v>
      </c>
    </row>
    <row r="8" spans="1:2" x14ac:dyDescent="0.2">
      <c r="A8" s="41" t="s">
        <v>112</v>
      </c>
      <c r="B8" s="49" t="s">
        <v>156</v>
      </c>
    </row>
    <row r="9" spans="1:2" x14ac:dyDescent="0.2">
      <c r="A9" s="41" t="s">
        <v>113</v>
      </c>
      <c r="B9" s="49" t="s">
        <v>519</v>
      </c>
    </row>
    <row r="10" spans="1:2" ht="25.5" x14ac:dyDescent="0.2">
      <c r="A10" s="41" t="s">
        <v>6</v>
      </c>
      <c r="B10" s="49" t="s">
        <v>520</v>
      </c>
    </row>
    <row r="11" spans="1:2" x14ac:dyDescent="0.2">
      <c r="A11" s="41" t="s">
        <v>114</v>
      </c>
      <c r="B11" s="49" t="s">
        <v>165</v>
      </c>
    </row>
    <row r="12" spans="1:2" x14ac:dyDescent="0.2">
      <c r="A12" s="41" t="s">
        <v>115</v>
      </c>
      <c r="B12" s="49" t="s">
        <v>129</v>
      </c>
    </row>
    <row r="13" spans="1:2" x14ac:dyDescent="0.2">
      <c r="A13" s="41" t="s">
        <v>543</v>
      </c>
      <c r="B13" s="49">
        <v>1</v>
      </c>
    </row>
    <row r="14" spans="1:2" x14ac:dyDescent="0.2">
      <c r="A14" s="41" t="s">
        <v>117</v>
      </c>
      <c r="B14" s="49">
        <v>811</v>
      </c>
    </row>
    <row r="15" spans="1:2" x14ac:dyDescent="0.2">
      <c r="A15" s="41" t="s">
        <v>544</v>
      </c>
      <c r="B15" s="49" t="s">
        <v>521</v>
      </c>
    </row>
    <row r="16" spans="1:2" x14ac:dyDescent="0.2">
      <c r="A16" s="41" t="s">
        <v>119</v>
      </c>
      <c r="B16" s="49" t="s">
        <v>522</v>
      </c>
    </row>
    <row r="17" spans="1:2" x14ac:dyDescent="0.2">
      <c r="A17" s="42" t="s">
        <v>545</v>
      </c>
      <c r="B17" s="49"/>
    </row>
    <row r="18" spans="1:2" x14ac:dyDescent="0.2">
      <c r="A18" s="41" t="s">
        <v>121</v>
      </c>
      <c r="B18" s="50">
        <v>45184</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x14ac:dyDescent="0.2">
      <c r="A26" s="54" t="s">
        <v>174</v>
      </c>
      <c r="B26" s="54" t="s">
        <v>564</v>
      </c>
    </row>
    <row r="27" spans="1:2" x14ac:dyDescent="0.2">
      <c r="A27" s="44">
        <v>50</v>
      </c>
      <c r="B27" s="48">
        <v>0.755</v>
      </c>
    </row>
    <row r="28" spans="1:2" x14ac:dyDescent="0.2">
      <c r="A28" s="44">
        <v>51</v>
      </c>
      <c r="B28" s="48">
        <v>0.70499999999999996</v>
      </c>
    </row>
    <row r="29" spans="1:2" x14ac:dyDescent="0.2">
      <c r="A29" s="44">
        <v>52</v>
      </c>
      <c r="B29" s="48">
        <v>0.66</v>
      </c>
    </row>
    <row r="30" spans="1:2" x14ac:dyDescent="0.2">
      <c r="A30" s="44">
        <v>53</v>
      </c>
      <c r="B30" s="48">
        <v>0.61</v>
      </c>
    </row>
    <row r="31" spans="1:2" x14ac:dyDescent="0.2">
      <c r="A31" s="44">
        <v>54</v>
      </c>
      <c r="B31" s="48">
        <v>0.57500000000000007</v>
      </c>
    </row>
    <row r="32" spans="1:2" x14ac:dyDescent="0.2">
      <c r="A32" s="44">
        <v>55</v>
      </c>
      <c r="B32" s="48">
        <v>0.54500000000000004</v>
      </c>
    </row>
    <row r="33" spans="1:2" x14ac:dyDescent="0.2">
      <c r="A33" s="44">
        <v>56</v>
      </c>
      <c r="B33" s="48">
        <v>0.52</v>
      </c>
    </row>
    <row r="34" spans="1:2" x14ac:dyDescent="0.2">
      <c r="A34" s="44">
        <v>57</v>
      </c>
      <c r="B34" s="48">
        <v>0.5</v>
      </c>
    </row>
    <row r="35" spans="1:2" x14ac:dyDescent="0.2">
      <c r="A35" s="44">
        <v>58</v>
      </c>
      <c r="B35" s="48">
        <v>0.48499999999999999</v>
      </c>
    </row>
    <row r="36" spans="1:2" x14ac:dyDescent="0.2">
      <c r="A36" s="44">
        <v>59</v>
      </c>
      <c r="B36" s="48">
        <v>0.47500000000000003</v>
      </c>
    </row>
    <row r="37" spans="1:2" x14ac:dyDescent="0.2">
      <c r="A37" s="44" t="s">
        <v>717</v>
      </c>
      <c r="B37" s="48">
        <v>0.46</v>
      </c>
    </row>
  </sheetData>
  <sheetProtection algorithmName="SHA-512" hashValue="fF643TEoGd1ofys0HaDhxBT/FITIpKfYkO0bHdy/D/2BNCm8GAS1Uz3Y7CHzp1QV9wZIwW98CRTZVS8XZOcl2w==" saltValue="2OZX5JNEc00/BMFwckNuiQ==" spinCount="100000" sheet="1" objects="1" scenarios="1"/>
  <conditionalFormatting sqref="A6:A21">
    <cfRule type="expression" dxfId="47" priority="1" stopIfTrue="1">
      <formula>MOD(ROW(),2)=0</formula>
    </cfRule>
    <cfRule type="expression" dxfId="46" priority="2" stopIfTrue="1">
      <formula>MOD(ROW(),2)&lt;&gt;0</formula>
    </cfRule>
  </conditionalFormatting>
  <conditionalFormatting sqref="A26:A37">
    <cfRule type="expression" dxfId="45" priority="5" stopIfTrue="1">
      <formula>MOD(ROW(),2)=0</formula>
    </cfRule>
    <cfRule type="expression" dxfId="44" priority="6" stopIfTrue="1">
      <formula>MOD(ROW(),2)&lt;&gt;0</formula>
    </cfRule>
  </conditionalFormatting>
  <conditionalFormatting sqref="B6:B21">
    <cfRule type="expression" dxfId="43" priority="3" stopIfTrue="1">
      <formula>MOD(ROW(),2)=0</formula>
    </cfRule>
    <cfRule type="expression" dxfId="42" priority="4" stopIfTrue="1">
      <formula>MOD(ROW(),2)&lt;&gt;0</formula>
    </cfRule>
  </conditionalFormatting>
  <conditionalFormatting sqref="B26:B37">
    <cfRule type="expression" dxfId="41" priority="7" stopIfTrue="1">
      <formula>MOD(ROW(),2)=0</formula>
    </cfRule>
    <cfRule type="expression" dxfId="40" priority="8" stopIfTrue="1">
      <formula>MOD(ROW(),2)&lt;&gt;0</formula>
    </cfRule>
  </conditionalFormatting>
  <pageMargins left="0.7" right="0.7" top="0.75" bottom="0.75" header="0.3" footer="0.3"/>
  <tableParts count="1">
    <tablePart r:id="rId1"/>
  </tableParts>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1867A-0E83-4F44-97AC-16C9AA1F8CFE}">
  <sheetPr codeName="Sheet118"/>
  <dimension ref="A1:B66"/>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WPS refunds - x-812</v>
      </c>
    </row>
    <row r="6" spans="1:2" x14ac:dyDescent="0.2">
      <c r="A6" s="41" t="s">
        <v>540</v>
      </c>
      <c r="B6" s="49" t="s">
        <v>541</v>
      </c>
    </row>
    <row r="7" spans="1:2" ht="25.5" x14ac:dyDescent="0.2">
      <c r="A7" s="41" t="s">
        <v>542</v>
      </c>
      <c r="B7" s="49" t="s">
        <v>32</v>
      </c>
    </row>
    <row r="8" spans="1:2" x14ac:dyDescent="0.2">
      <c r="A8" s="41" t="s">
        <v>112</v>
      </c>
      <c r="B8" s="49" t="s">
        <v>156</v>
      </c>
    </row>
    <row r="9" spans="1:2" x14ac:dyDescent="0.2">
      <c r="A9" s="41" t="s">
        <v>113</v>
      </c>
      <c r="B9" s="49" t="s">
        <v>519</v>
      </c>
    </row>
    <row r="10" spans="1:2" ht="25.5" x14ac:dyDescent="0.2">
      <c r="A10" s="41" t="s">
        <v>6</v>
      </c>
      <c r="B10" s="49" t="s">
        <v>523</v>
      </c>
    </row>
    <row r="11" spans="1:2" x14ac:dyDescent="0.2">
      <c r="A11" s="41" t="s">
        <v>114</v>
      </c>
      <c r="B11" s="49" t="s">
        <v>165</v>
      </c>
    </row>
    <row r="12" spans="1:2" x14ac:dyDescent="0.2">
      <c r="A12" s="41" t="s">
        <v>115</v>
      </c>
      <c r="B12" s="49" t="s">
        <v>129</v>
      </c>
    </row>
    <row r="13" spans="1:2" x14ac:dyDescent="0.2">
      <c r="A13" s="41" t="s">
        <v>543</v>
      </c>
      <c r="B13" s="49">
        <v>1</v>
      </c>
    </row>
    <row r="14" spans="1:2" x14ac:dyDescent="0.2">
      <c r="A14" s="41" t="s">
        <v>117</v>
      </c>
      <c r="B14" s="49">
        <v>812</v>
      </c>
    </row>
    <row r="15" spans="1:2" x14ac:dyDescent="0.2">
      <c r="A15" s="41" t="s">
        <v>544</v>
      </c>
      <c r="B15" s="49" t="s">
        <v>524</v>
      </c>
    </row>
    <row r="16" spans="1:2" x14ac:dyDescent="0.2">
      <c r="A16" s="41" t="s">
        <v>119</v>
      </c>
      <c r="B16" s="49" t="s">
        <v>525</v>
      </c>
    </row>
    <row r="17" spans="1:2" x14ac:dyDescent="0.2">
      <c r="A17" s="42" t="s">
        <v>545</v>
      </c>
      <c r="B17" s="49"/>
    </row>
    <row r="18" spans="1:2" x14ac:dyDescent="0.2">
      <c r="A18" s="41" t="s">
        <v>121</v>
      </c>
      <c r="B18" s="50">
        <v>45184</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x14ac:dyDescent="0.2">
      <c r="A26" s="54" t="s">
        <v>174</v>
      </c>
      <c r="B26" s="54" t="s">
        <v>564</v>
      </c>
    </row>
    <row r="27" spans="1:2" x14ac:dyDescent="0.2">
      <c r="A27" s="44">
        <v>20</v>
      </c>
      <c r="B27" s="48">
        <v>1.85</v>
      </c>
    </row>
    <row r="28" spans="1:2" x14ac:dyDescent="0.2">
      <c r="A28" s="44">
        <v>21</v>
      </c>
      <c r="B28" s="48">
        <v>1.85</v>
      </c>
    </row>
    <row r="29" spans="1:2" x14ac:dyDescent="0.2">
      <c r="A29" s="44">
        <v>22</v>
      </c>
      <c r="B29" s="48">
        <v>1.85</v>
      </c>
    </row>
    <row r="30" spans="1:2" x14ac:dyDescent="0.2">
      <c r="A30" s="44">
        <v>23</v>
      </c>
      <c r="B30" s="48">
        <v>1.85</v>
      </c>
    </row>
    <row r="31" spans="1:2" x14ac:dyDescent="0.2">
      <c r="A31" s="44">
        <v>24</v>
      </c>
      <c r="B31" s="48">
        <v>1.845</v>
      </c>
    </row>
    <row r="32" spans="1:2" x14ac:dyDescent="0.2">
      <c r="A32" s="44">
        <v>25</v>
      </c>
      <c r="B32" s="48">
        <v>1.835</v>
      </c>
    </row>
    <row r="33" spans="1:2" x14ac:dyDescent="0.2">
      <c r="A33" s="44">
        <v>26</v>
      </c>
      <c r="B33" s="48">
        <v>1.825</v>
      </c>
    </row>
    <row r="34" spans="1:2" x14ac:dyDescent="0.2">
      <c r="A34" s="44">
        <v>27</v>
      </c>
      <c r="B34" s="48">
        <v>1.81</v>
      </c>
    </row>
    <row r="35" spans="1:2" x14ac:dyDescent="0.2">
      <c r="A35" s="44">
        <v>28</v>
      </c>
      <c r="B35" s="48">
        <v>1.79</v>
      </c>
    </row>
    <row r="36" spans="1:2" x14ac:dyDescent="0.2">
      <c r="A36" s="44">
        <v>29</v>
      </c>
      <c r="B36" s="48">
        <v>1.7650000000000001</v>
      </c>
    </row>
    <row r="37" spans="1:2" x14ac:dyDescent="0.2">
      <c r="A37" s="44">
        <v>30</v>
      </c>
      <c r="B37" s="48">
        <v>1.74</v>
      </c>
    </row>
    <row r="38" spans="1:2" x14ac:dyDescent="0.2">
      <c r="A38" s="44">
        <v>31</v>
      </c>
      <c r="B38" s="48">
        <v>1.7050000000000001</v>
      </c>
    </row>
    <row r="39" spans="1:2" x14ac:dyDescent="0.2">
      <c r="A39" s="44">
        <v>32</v>
      </c>
      <c r="B39" s="48">
        <v>1.67</v>
      </c>
    </row>
    <row r="40" spans="1:2" x14ac:dyDescent="0.2">
      <c r="A40" s="44">
        <v>33</v>
      </c>
      <c r="B40" s="48">
        <v>1.6300000000000001</v>
      </c>
    </row>
    <row r="41" spans="1:2" x14ac:dyDescent="0.2">
      <c r="A41" s="44">
        <v>34</v>
      </c>
      <c r="B41" s="48">
        <v>1.595</v>
      </c>
    </row>
    <row r="42" spans="1:2" x14ac:dyDescent="0.2">
      <c r="A42" s="44">
        <v>35</v>
      </c>
      <c r="B42" s="48">
        <v>1.55</v>
      </c>
    </row>
    <row r="43" spans="1:2" x14ac:dyDescent="0.2">
      <c r="A43" s="44">
        <v>36</v>
      </c>
      <c r="B43" s="48">
        <v>1.5050000000000001</v>
      </c>
    </row>
    <row r="44" spans="1:2" x14ac:dyDescent="0.2">
      <c r="A44" s="44">
        <v>37</v>
      </c>
      <c r="B44" s="48">
        <v>1.46</v>
      </c>
    </row>
    <row r="45" spans="1:2" x14ac:dyDescent="0.2">
      <c r="A45" s="44">
        <v>38</v>
      </c>
      <c r="B45" s="48">
        <v>1.41</v>
      </c>
    </row>
    <row r="46" spans="1:2" x14ac:dyDescent="0.2">
      <c r="A46" s="44">
        <v>39</v>
      </c>
      <c r="B46" s="48">
        <v>1.355</v>
      </c>
    </row>
    <row r="47" spans="1:2" x14ac:dyDescent="0.2">
      <c r="A47" s="44">
        <v>40</v>
      </c>
      <c r="B47" s="48">
        <v>1.3</v>
      </c>
    </row>
    <row r="48" spans="1:2" x14ac:dyDescent="0.2">
      <c r="A48" s="44">
        <v>41</v>
      </c>
      <c r="B48" s="48">
        <v>1.2450000000000001</v>
      </c>
    </row>
    <row r="49" spans="1:2" x14ac:dyDescent="0.2">
      <c r="A49" s="44">
        <v>42</v>
      </c>
      <c r="B49" s="48">
        <v>1.1850000000000001</v>
      </c>
    </row>
    <row r="50" spans="1:2" x14ac:dyDescent="0.2">
      <c r="A50" s="44">
        <v>43</v>
      </c>
      <c r="B50" s="48">
        <v>1.125</v>
      </c>
    </row>
    <row r="51" spans="1:2" x14ac:dyDescent="0.2">
      <c r="A51" s="44">
        <v>44</v>
      </c>
      <c r="B51" s="48">
        <v>1.07</v>
      </c>
    </row>
    <row r="52" spans="1:2" x14ac:dyDescent="0.2">
      <c r="A52" s="44">
        <v>45</v>
      </c>
      <c r="B52" s="48">
        <v>1.0150000000000001</v>
      </c>
    </row>
    <row r="53" spans="1:2" x14ac:dyDescent="0.2">
      <c r="A53" s="44">
        <v>46</v>
      </c>
      <c r="B53" s="48">
        <v>0.96</v>
      </c>
    </row>
    <row r="54" spans="1:2" x14ac:dyDescent="0.2">
      <c r="A54" s="44">
        <v>47</v>
      </c>
      <c r="B54" s="48">
        <v>0.91</v>
      </c>
    </row>
    <row r="55" spans="1:2" x14ac:dyDescent="0.2">
      <c r="A55" s="44">
        <v>48</v>
      </c>
      <c r="B55" s="48">
        <v>0.86</v>
      </c>
    </row>
    <row r="56" spans="1:2" x14ac:dyDescent="0.2">
      <c r="A56" s="44">
        <v>49</v>
      </c>
      <c r="B56" s="48">
        <v>0.81</v>
      </c>
    </row>
    <row r="57" spans="1:2" x14ac:dyDescent="0.2">
      <c r="A57" s="44">
        <v>50</v>
      </c>
      <c r="B57" s="48">
        <v>0.755</v>
      </c>
    </row>
    <row r="58" spans="1:2" x14ac:dyDescent="0.2">
      <c r="A58" s="44">
        <v>51</v>
      </c>
      <c r="B58" s="48">
        <v>0.70499999999999996</v>
      </c>
    </row>
    <row r="59" spans="1:2" x14ac:dyDescent="0.2">
      <c r="A59" s="44">
        <v>52</v>
      </c>
      <c r="B59" s="48">
        <v>0.66</v>
      </c>
    </row>
    <row r="60" spans="1:2" x14ac:dyDescent="0.2">
      <c r="A60" s="44">
        <v>53</v>
      </c>
      <c r="B60" s="48">
        <v>0.61</v>
      </c>
    </row>
    <row r="61" spans="1:2" x14ac:dyDescent="0.2">
      <c r="A61" s="44">
        <v>54</v>
      </c>
      <c r="B61" s="48">
        <v>0.57500000000000007</v>
      </c>
    </row>
    <row r="62" spans="1:2" x14ac:dyDescent="0.2">
      <c r="A62" s="44">
        <v>55</v>
      </c>
      <c r="B62" s="48">
        <v>0.54500000000000004</v>
      </c>
    </row>
    <row r="63" spans="1:2" x14ac:dyDescent="0.2">
      <c r="A63" s="44">
        <v>56</v>
      </c>
      <c r="B63" s="48">
        <v>0.52</v>
      </c>
    </row>
    <row r="64" spans="1:2" x14ac:dyDescent="0.2">
      <c r="A64" s="44">
        <v>57</v>
      </c>
      <c r="B64" s="48">
        <v>0.5</v>
      </c>
    </row>
    <row r="65" spans="1:2" x14ac:dyDescent="0.2">
      <c r="A65" s="44">
        <v>58</v>
      </c>
      <c r="B65" s="48">
        <v>0.48499999999999999</v>
      </c>
    </row>
    <row r="66" spans="1:2" x14ac:dyDescent="0.2">
      <c r="A66" s="44">
        <v>59</v>
      </c>
      <c r="B66" s="48">
        <v>0.47500000000000003</v>
      </c>
    </row>
  </sheetData>
  <sheetProtection algorithmName="SHA-512" hashValue="GDhwHMLVpu6n/2p0dcKsB02U4sVj8hQ1r4sFYa3AqWZkTVo6q8Ca5W8kwojMbs7N2FjNvKQpHZi9KFxy5cai1Q==" saltValue="IWkzpXATD2aZqYb7Ug7Paw==" spinCount="100000" sheet="1" objects="1" scenarios="1"/>
  <conditionalFormatting sqref="A6:A21">
    <cfRule type="expression" dxfId="39" priority="1" stopIfTrue="1">
      <formula>MOD(ROW(),2)=0</formula>
    </cfRule>
    <cfRule type="expression" dxfId="38" priority="2" stopIfTrue="1">
      <formula>MOD(ROW(),2)&lt;&gt;0</formula>
    </cfRule>
  </conditionalFormatting>
  <conditionalFormatting sqref="A26:A66">
    <cfRule type="expression" dxfId="37" priority="5" stopIfTrue="1">
      <formula>MOD(ROW(),2)=0</formula>
    </cfRule>
    <cfRule type="expression" dxfId="36" priority="6" stopIfTrue="1">
      <formula>MOD(ROW(),2)&lt;&gt;0</formula>
    </cfRule>
  </conditionalFormatting>
  <conditionalFormatting sqref="B6:B21">
    <cfRule type="expression" dxfId="35" priority="3" stopIfTrue="1">
      <formula>MOD(ROW(),2)=0</formula>
    </cfRule>
    <cfRule type="expression" dxfId="34" priority="4" stopIfTrue="1">
      <formula>MOD(ROW(),2)&lt;&gt;0</formula>
    </cfRule>
  </conditionalFormatting>
  <conditionalFormatting sqref="B26:B66">
    <cfRule type="expression" dxfId="33" priority="7" stopIfTrue="1">
      <formula>MOD(ROW(),2)=0</formula>
    </cfRule>
    <cfRule type="expression" dxfId="32" priority="8" stopIfTrue="1">
      <formula>MOD(ROW(),2)&lt;&gt;0</formula>
    </cfRule>
  </conditionalFormatting>
  <pageMargins left="0.7" right="0.7" top="0.75" bottom="0.75" header="0.3" footer="0.3"/>
  <tableParts count="1">
    <tablePart r:id="rId1"/>
  </tableParts>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9A958-416F-4916-B49D-ADCAFE9D8D0D}">
  <sheetPr codeName="Sheet119"/>
  <dimension ref="A1:B36"/>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WPS refunds - x-813</v>
      </c>
    </row>
    <row r="6" spans="1:2" x14ac:dyDescent="0.2">
      <c r="A6" s="41" t="s">
        <v>540</v>
      </c>
      <c r="B6" s="49" t="s">
        <v>541</v>
      </c>
    </row>
    <row r="7" spans="1:2" ht="25.5" x14ac:dyDescent="0.2">
      <c r="A7" s="41" t="s">
        <v>542</v>
      </c>
      <c r="B7" s="49" t="s">
        <v>32</v>
      </c>
    </row>
    <row r="8" spans="1:2" x14ac:dyDescent="0.2">
      <c r="A8" s="41" t="s">
        <v>112</v>
      </c>
      <c r="B8" s="49" t="s">
        <v>526</v>
      </c>
    </row>
    <row r="9" spans="1:2" x14ac:dyDescent="0.2">
      <c r="A9" s="41" t="s">
        <v>113</v>
      </c>
      <c r="B9" s="49" t="s">
        <v>519</v>
      </c>
    </row>
    <row r="10" spans="1:2" ht="38.25" x14ac:dyDescent="0.2">
      <c r="A10" s="41" t="s">
        <v>6</v>
      </c>
      <c r="B10" s="49" t="s">
        <v>527</v>
      </c>
    </row>
    <row r="11" spans="1:2" x14ac:dyDescent="0.2">
      <c r="A11" s="41" t="s">
        <v>114</v>
      </c>
      <c r="B11" s="49" t="s">
        <v>165</v>
      </c>
    </row>
    <row r="12" spans="1:2" x14ac:dyDescent="0.2">
      <c r="A12" s="41" t="s">
        <v>115</v>
      </c>
      <c r="B12" s="49" t="s">
        <v>129</v>
      </c>
    </row>
    <row r="13" spans="1:2" x14ac:dyDescent="0.2">
      <c r="A13" s="41" t="s">
        <v>543</v>
      </c>
      <c r="B13" s="49">
        <v>1</v>
      </c>
    </row>
    <row r="14" spans="1:2" x14ac:dyDescent="0.2">
      <c r="A14" s="41" t="s">
        <v>117</v>
      </c>
      <c r="B14" s="49">
        <v>813</v>
      </c>
    </row>
    <row r="15" spans="1:2" x14ac:dyDescent="0.2">
      <c r="A15" s="41" t="s">
        <v>544</v>
      </c>
      <c r="B15" s="49" t="s">
        <v>528</v>
      </c>
    </row>
    <row r="16" spans="1:2" x14ac:dyDescent="0.2">
      <c r="A16" s="41" t="s">
        <v>119</v>
      </c>
      <c r="B16" s="49" t="s">
        <v>529</v>
      </c>
    </row>
    <row r="17" spans="1:2" x14ac:dyDescent="0.2">
      <c r="A17" s="42" t="s">
        <v>545</v>
      </c>
      <c r="B17" s="49"/>
    </row>
    <row r="18" spans="1:2" x14ac:dyDescent="0.2">
      <c r="A18" s="41" t="s">
        <v>121</v>
      </c>
      <c r="B18" s="50">
        <v>45184</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x14ac:dyDescent="0.2">
      <c r="A26" s="54" t="s">
        <v>174</v>
      </c>
      <c r="B26" s="54" t="s">
        <v>564</v>
      </c>
    </row>
    <row r="27" spans="1:2" x14ac:dyDescent="0.2">
      <c r="A27" s="44">
        <v>50</v>
      </c>
      <c r="B27" s="46">
        <v>2.7749999999999999</v>
      </c>
    </row>
    <row r="28" spans="1:2" x14ac:dyDescent="0.2">
      <c r="A28" s="44">
        <v>51</v>
      </c>
      <c r="B28" s="46">
        <v>2.5249999999999995</v>
      </c>
    </row>
    <row r="29" spans="1:2" x14ac:dyDescent="0.2">
      <c r="A29" s="44">
        <v>52</v>
      </c>
      <c r="B29" s="46">
        <v>2.2999999999999998</v>
      </c>
    </row>
    <row r="30" spans="1:2" x14ac:dyDescent="0.2">
      <c r="A30" s="44">
        <v>53</v>
      </c>
      <c r="B30" s="46">
        <v>2.0499999999999998</v>
      </c>
    </row>
    <row r="31" spans="1:2" x14ac:dyDescent="0.2">
      <c r="A31" s="44">
        <v>54</v>
      </c>
      <c r="B31" s="46">
        <v>1.875</v>
      </c>
    </row>
    <row r="32" spans="1:2" x14ac:dyDescent="0.2">
      <c r="A32" s="44">
        <v>55</v>
      </c>
      <c r="B32" s="46">
        <v>1.7250000000000001</v>
      </c>
    </row>
    <row r="33" spans="1:2" x14ac:dyDescent="0.2">
      <c r="A33" s="44">
        <v>56</v>
      </c>
      <c r="B33" s="46">
        <v>1.6</v>
      </c>
    </row>
    <row r="34" spans="1:2" x14ac:dyDescent="0.2">
      <c r="A34" s="44">
        <v>57</v>
      </c>
      <c r="B34" s="46">
        <v>1.5</v>
      </c>
    </row>
    <row r="35" spans="1:2" x14ac:dyDescent="0.2">
      <c r="A35" s="44">
        <v>58</v>
      </c>
      <c r="B35" s="46">
        <v>1.4249999999999998</v>
      </c>
    </row>
    <row r="36" spans="1:2" x14ac:dyDescent="0.2">
      <c r="A36" s="44">
        <v>59</v>
      </c>
      <c r="B36" s="46">
        <v>1.375</v>
      </c>
    </row>
  </sheetData>
  <sheetProtection algorithmName="SHA-512" hashValue="AK4+t0zEgy5Beirhu8mqdcU5Y73zEyj2oL2NzNKEsNcFY/rtVmtvkN+J4oZ9bhHsEJ+HcBVHYtWn55QM66XQrw==" saltValue="axFHT6hBDnzagETNeKPYLQ==" spinCount="100000" sheet="1" objects="1" scenarios="1"/>
  <conditionalFormatting sqref="A6:A21">
    <cfRule type="expression" dxfId="31" priority="1" stopIfTrue="1">
      <formula>MOD(ROW(),2)=0</formula>
    </cfRule>
    <cfRule type="expression" dxfId="30" priority="2" stopIfTrue="1">
      <formula>MOD(ROW(),2)&lt;&gt;0</formula>
    </cfRule>
  </conditionalFormatting>
  <conditionalFormatting sqref="A26:A36">
    <cfRule type="expression" dxfId="29" priority="5" stopIfTrue="1">
      <formula>MOD(ROW(),2)=0</formula>
    </cfRule>
    <cfRule type="expression" dxfId="28" priority="6" stopIfTrue="1">
      <formula>MOD(ROW(),2)&lt;&gt;0</formula>
    </cfRule>
  </conditionalFormatting>
  <conditionalFormatting sqref="B6:B21">
    <cfRule type="expression" dxfId="27" priority="3" stopIfTrue="1">
      <formula>MOD(ROW(),2)=0</formula>
    </cfRule>
    <cfRule type="expression" dxfId="26" priority="4" stopIfTrue="1">
      <formula>MOD(ROW(),2)&lt;&gt;0</formula>
    </cfRule>
  </conditionalFormatting>
  <conditionalFormatting sqref="B26:B36">
    <cfRule type="expression" dxfId="25" priority="7" stopIfTrue="1">
      <formula>MOD(ROW(),2)=0</formula>
    </cfRule>
    <cfRule type="expression" dxfId="24" priority="8" stopIfTrue="1">
      <formula>MOD(ROW(),2)&lt;&gt;0</formula>
    </cfRule>
  </conditionalFormatting>
  <pageMargins left="0.7" right="0.7" top="0.75" bottom="0.75" header="0.3" footer="0.3"/>
  <tableParts count="1">
    <tablePart r:id="rId1"/>
  </tableParts>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99780-3D76-47F2-9776-DB24DA57EC8C}">
  <sheetPr codeName="Sheet120"/>
  <dimension ref="A1:B66"/>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WPS refunds - x-814</v>
      </c>
    </row>
    <row r="6" spans="1:2" x14ac:dyDescent="0.2">
      <c r="A6" s="41" t="s">
        <v>540</v>
      </c>
      <c r="B6" s="49" t="s">
        <v>541</v>
      </c>
    </row>
    <row r="7" spans="1:2" ht="25.5" x14ac:dyDescent="0.2">
      <c r="A7" s="41" t="s">
        <v>542</v>
      </c>
      <c r="B7" s="49" t="s">
        <v>32</v>
      </c>
    </row>
    <row r="8" spans="1:2" x14ac:dyDescent="0.2">
      <c r="A8" s="41" t="s">
        <v>112</v>
      </c>
      <c r="B8" s="49" t="s">
        <v>526</v>
      </c>
    </row>
    <row r="9" spans="1:2" x14ac:dyDescent="0.2">
      <c r="A9" s="41" t="s">
        <v>113</v>
      </c>
      <c r="B9" s="49" t="s">
        <v>519</v>
      </c>
    </row>
    <row r="10" spans="1:2" ht="38.25" x14ac:dyDescent="0.2">
      <c r="A10" s="41" t="s">
        <v>6</v>
      </c>
      <c r="B10" s="49" t="s">
        <v>530</v>
      </c>
    </row>
    <row r="11" spans="1:2" x14ac:dyDescent="0.2">
      <c r="A11" s="41" t="s">
        <v>114</v>
      </c>
      <c r="B11" s="49" t="s">
        <v>165</v>
      </c>
    </row>
    <row r="12" spans="1:2" x14ac:dyDescent="0.2">
      <c r="A12" s="41" t="s">
        <v>115</v>
      </c>
      <c r="B12" s="49" t="s">
        <v>129</v>
      </c>
    </row>
    <row r="13" spans="1:2" x14ac:dyDescent="0.2">
      <c r="A13" s="41" t="s">
        <v>543</v>
      </c>
      <c r="B13" s="49">
        <v>1</v>
      </c>
    </row>
    <row r="14" spans="1:2" x14ac:dyDescent="0.2">
      <c r="A14" s="41" t="s">
        <v>117</v>
      </c>
      <c r="B14" s="49">
        <v>814</v>
      </c>
    </row>
    <row r="15" spans="1:2" x14ac:dyDescent="0.2">
      <c r="A15" s="41" t="s">
        <v>544</v>
      </c>
      <c r="B15" s="49" t="s">
        <v>531</v>
      </c>
    </row>
    <row r="16" spans="1:2" x14ac:dyDescent="0.2">
      <c r="A16" s="41" t="s">
        <v>119</v>
      </c>
      <c r="B16" s="49" t="s">
        <v>532</v>
      </c>
    </row>
    <row r="17" spans="1:2" x14ac:dyDescent="0.2">
      <c r="A17" s="42" t="s">
        <v>545</v>
      </c>
      <c r="B17" s="49"/>
    </row>
    <row r="18" spans="1:2" x14ac:dyDescent="0.2">
      <c r="A18" s="41" t="s">
        <v>121</v>
      </c>
      <c r="B18" s="50">
        <v>45184</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x14ac:dyDescent="0.2">
      <c r="A26" s="54" t="s">
        <v>174</v>
      </c>
      <c r="B26" s="54" t="s">
        <v>564</v>
      </c>
    </row>
    <row r="27" spans="1:2" x14ac:dyDescent="0.2">
      <c r="A27" s="44">
        <v>20</v>
      </c>
      <c r="B27" s="46">
        <v>8.25</v>
      </c>
    </row>
    <row r="28" spans="1:2" x14ac:dyDescent="0.2">
      <c r="A28" s="44">
        <v>21</v>
      </c>
      <c r="B28" s="46">
        <v>8.25</v>
      </c>
    </row>
    <row r="29" spans="1:2" x14ac:dyDescent="0.2">
      <c r="A29" s="44">
        <v>22</v>
      </c>
      <c r="B29" s="46">
        <v>8.25</v>
      </c>
    </row>
    <row r="30" spans="1:2" x14ac:dyDescent="0.2">
      <c r="A30" s="44">
        <v>23</v>
      </c>
      <c r="B30" s="46">
        <v>8.25</v>
      </c>
    </row>
    <row r="31" spans="1:2" x14ac:dyDescent="0.2">
      <c r="A31" s="44">
        <v>24</v>
      </c>
      <c r="B31" s="46">
        <v>8.2249999999999996</v>
      </c>
    </row>
    <row r="32" spans="1:2" x14ac:dyDescent="0.2">
      <c r="A32" s="44">
        <v>25</v>
      </c>
      <c r="B32" s="46">
        <v>8.1749999999999989</v>
      </c>
    </row>
    <row r="33" spans="1:2" x14ac:dyDescent="0.2">
      <c r="A33" s="44">
        <v>26</v>
      </c>
      <c r="B33" s="46">
        <v>8.125</v>
      </c>
    </row>
    <row r="34" spans="1:2" x14ac:dyDescent="0.2">
      <c r="A34" s="44">
        <v>27</v>
      </c>
      <c r="B34" s="46">
        <v>8.0499999999999989</v>
      </c>
    </row>
    <row r="35" spans="1:2" x14ac:dyDescent="0.2">
      <c r="A35" s="44">
        <v>28</v>
      </c>
      <c r="B35" s="46">
        <v>7.9499999999999993</v>
      </c>
    </row>
    <row r="36" spans="1:2" x14ac:dyDescent="0.2">
      <c r="A36" s="44">
        <v>29</v>
      </c>
      <c r="B36" s="46">
        <v>7.8249999999999993</v>
      </c>
    </row>
    <row r="37" spans="1:2" x14ac:dyDescent="0.2">
      <c r="A37" s="44">
        <v>30</v>
      </c>
      <c r="B37" s="46">
        <v>7.6999999999999993</v>
      </c>
    </row>
    <row r="38" spans="1:2" x14ac:dyDescent="0.2">
      <c r="A38" s="44">
        <v>31</v>
      </c>
      <c r="B38" s="46">
        <v>7.5250000000000004</v>
      </c>
    </row>
    <row r="39" spans="1:2" x14ac:dyDescent="0.2">
      <c r="A39" s="44">
        <v>32</v>
      </c>
      <c r="B39" s="46">
        <v>7.35</v>
      </c>
    </row>
    <row r="40" spans="1:2" x14ac:dyDescent="0.2">
      <c r="A40" s="44">
        <v>33</v>
      </c>
      <c r="B40" s="46">
        <v>7.15</v>
      </c>
    </row>
    <row r="41" spans="1:2" x14ac:dyDescent="0.2">
      <c r="A41" s="44">
        <v>34</v>
      </c>
      <c r="B41" s="46">
        <v>6.9749999999999996</v>
      </c>
    </row>
    <row r="42" spans="1:2" x14ac:dyDescent="0.2">
      <c r="A42" s="44">
        <v>35</v>
      </c>
      <c r="B42" s="46">
        <v>6.75</v>
      </c>
    </row>
    <row r="43" spans="1:2" x14ac:dyDescent="0.2">
      <c r="A43" s="44">
        <v>36</v>
      </c>
      <c r="B43" s="46">
        <v>6.5250000000000004</v>
      </c>
    </row>
    <row r="44" spans="1:2" x14ac:dyDescent="0.2">
      <c r="A44" s="44">
        <v>37</v>
      </c>
      <c r="B44" s="46">
        <v>6.3</v>
      </c>
    </row>
    <row r="45" spans="1:2" x14ac:dyDescent="0.2">
      <c r="A45" s="44">
        <v>38</v>
      </c>
      <c r="B45" s="46">
        <v>6.0499999999999989</v>
      </c>
    </row>
    <row r="46" spans="1:2" x14ac:dyDescent="0.2">
      <c r="A46" s="44">
        <v>39</v>
      </c>
      <c r="B46" s="46">
        <v>5.7749999999999995</v>
      </c>
    </row>
    <row r="47" spans="1:2" x14ac:dyDescent="0.2">
      <c r="A47" s="44">
        <v>40</v>
      </c>
      <c r="B47" s="46">
        <v>5.5</v>
      </c>
    </row>
    <row r="48" spans="1:2" x14ac:dyDescent="0.2">
      <c r="A48" s="44">
        <v>41</v>
      </c>
      <c r="B48" s="46">
        <v>5.2250000000000005</v>
      </c>
    </row>
    <row r="49" spans="1:2" x14ac:dyDescent="0.2">
      <c r="A49" s="44">
        <v>42</v>
      </c>
      <c r="B49" s="46">
        <v>4.9249999999999998</v>
      </c>
    </row>
    <row r="50" spans="1:2" x14ac:dyDescent="0.2">
      <c r="A50" s="44">
        <v>43</v>
      </c>
      <c r="B50" s="46">
        <v>4.625</v>
      </c>
    </row>
    <row r="51" spans="1:2" x14ac:dyDescent="0.2">
      <c r="A51" s="44">
        <v>44</v>
      </c>
      <c r="B51" s="46">
        <v>4.3499999999999996</v>
      </c>
    </row>
    <row r="52" spans="1:2" x14ac:dyDescent="0.2">
      <c r="A52" s="44">
        <v>45</v>
      </c>
      <c r="B52" s="46">
        <v>4.0750000000000002</v>
      </c>
    </row>
    <row r="53" spans="1:2" x14ac:dyDescent="0.2">
      <c r="A53" s="44">
        <v>46</v>
      </c>
      <c r="B53" s="46">
        <v>3.8</v>
      </c>
    </row>
    <row r="54" spans="1:2" x14ac:dyDescent="0.2">
      <c r="A54" s="44">
        <v>47</v>
      </c>
      <c r="B54" s="46">
        <v>3.55</v>
      </c>
    </row>
    <row r="55" spans="1:2" x14ac:dyDescent="0.2">
      <c r="A55" s="44">
        <v>48</v>
      </c>
      <c r="B55" s="46">
        <v>3.3</v>
      </c>
    </row>
    <row r="56" spans="1:2" x14ac:dyDescent="0.2">
      <c r="A56" s="44">
        <v>49</v>
      </c>
      <c r="B56" s="46">
        <v>3.05</v>
      </c>
    </row>
    <row r="57" spans="1:2" x14ac:dyDescent="0.2">
      <c r="A57" s="44">
        <v>50</v>
      </c>
      <c r="B57" s="46">
        <v>2.7749999999999999</v>
      </c>
    </row>
    <row r="58" spans="1:2" x14ac:dyDescent="0.2">
      <c r="A58" s="44">
        <v>51</v>
      </c>
      <c r="B58" s="46">
        <v>2.5249999999999995</v>
      </c>
    </row>
    <row r="59" spans="1:2" x14ac:dyDescent="0.2">
      <c r="A59" s="44">
        <v>52</v>
      </c>
      <c r="B59" s="46">
        <v>2.2999999999999998</v>
      </c>
    </row>
    <row r="60" spans="1:2" x14ac:dyDescent="0.2">
      <c r="A60" s="44">
        <v>53</v>
      </c>
      <c r="B60" s="46">
        <v>2.0499999999999998</v>
      </c>
    </row>
    <row r="61" spans="1:2" x14ac:dyDescent="0.2">
      <c r="A61" s="44">
        <v>54</v>
      </c>
      <c r="B61" s="46">
        <v>1.875</v>
      </c>
    </row>
    <row r="62" spans="1:2" x14ac:dyDescent="0.2">
      <c r="A62" s="44">
        <v>55</v>
      </c>
      <c r="B62" s="46">
        <v>1.7250000000000001</v>
      </c>
    </row>
    <row r="63" spans="1:2" x14ac:dyDescent="0.2">
      <c r="A63" s="44">
        <v>56</v>
      </c>
      <c r="B63" s="46">
        <v>1.6</v>
      </c>
    </row>
    <row r="64" spans="1:2" x14ac:dyDescent="0.2">
      <c r="A64" s="44">
        <v>57</v>
      </c>
      <c r="B64" s="46">
        <v>1.5</v>
      </c>
    </row>
    <row r="65" spans="1:2" x14ac:dyDescent="0.2">
      <c r="A65" s="44">
        <v>58</v>
      </c>
      <c r="B65" s="46">
        <v>1.4249999999999998</v>
      </c>
    </row>
    <row r="66" spans="1:2" x14ac:dyDescent="0.2">
      <c r="A66" s="44">
        <v>59</v>
      </c>
      <c r="B66" s="46">
        <v>1.375</v>
      </c>
    </row>
  </sheetData>
  <sheetProtection algorithmName="SHA-512" hashValue="aXMZOcTyja80WNkd4cSnrGch8CoQAw60SOXDdZ3ZG2uQV8T8xgxaTdT5nbpprunDH2Zg9rVUqgyRcjZK47n4pQ==" saltValue="ukEqAIX0RJXd/Z3G4u9RcQ==" spinCount="100000" sheet="1" objects="1" scenarios="1"/>
  <conditionalFormatting sqref="A6:A21">
    <cfRule type="expression" dxfId="23" priority="1" stopIfTrue="1">
      <formula>MOD(ROW(),2)=0</formula>
    </cfRule>
    <cfRule type="expression" dxfId="22" priority="2" stopIfTrue="1">
      <formula>MOD(ROW(),2)&lt;&gt;0</formula>
    </cfRule>
  </conditionalFormatting>
  <conditionalFormatting sqref="A26:A66">
    <cfRule type="expression" dxfId="21" priority="5" stopIfTrue="1">
      <formula>MOD(ROW(),2)=0</formula>
    </cfRule>
    <cfRule type="expression" dxfId="20" priority="6" stopIfTrue="1">
      <formula>MOD(ROW(),2)&lt;&gt;0</formula>
    </cfRule>
  </conditionalFormatting>
  <conditionalFormatting sqref="B6:B21">
    <cfRule type="expression" dxfId="19" priority="3" stopIfTrue="1">
      <formula>MOD(ROW(),2)=0</formula>
    </cfRule>
    <cfRule type="expression" dxfId="18" priority="4" stopIfTrue="1">
      <formula>MOD(ROW(),2)&lt;&gt;0</formula>
    </cfRule>
  </conditionalFormatting>
  <conditionalFormatting sqref="B26:B66">
    <cfRule type="expression" dxfId="17" priority="7" stopIfTrue="1">
      <formula>MOD(ROW(),2)=0</formula>
    </cfRule>
    <cfRule type="expression" dxfId="16" priority="8" stopIfTrue="1">
      <formula>MOD(ROW(),2)&lt;&gt;0</formula>
    </cfRule>
  </conditionalFormatting>
  <pageMargins left="0.7" right="0.7" top="0.75" bottom="0.75" header="0.3" footer="0.3"/>
  <tableParts count="1">
    <tablePart r:id="rId1"/>
  </tableParts>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E567E-B00B-4D17-BC91-FB83D52B705D}">
  <sheetPr codeName="Sheet121"/>
  <dimension ref="A1:B30"/>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GMP test - x-815</v>
      </c>
    </row>
    <row r="6" spans="1:2" x14ac:dyDescent="0.2">
      <c r="A6" s="41" t="s">
        <v>540</v>
      </c>
      <c r="B6" s="49" t="s">
        <v>541</v>
      </c>
    </row>
    <row r="7" spans="1:2" ht="25.5" x14ac:dyDescent="0.2">
      <c r="A7" s="41" t="s">
        <v>542</v>
      </c>
      <c r="B7" s="49" t="s">
        <v>31</v>
      </c>
    </row>
    <row r="8" spans="1:2" x14ac:dyDescent="0.2">
      <c r="A8" s="41" t="s">
        <v>112</v>
      </c>
      <c r="B8" s="49" t="s">
        <v>125</v>
      </c>
    </row>
    <row r="9" spans="1:2" x14ac:dyDescent="0.2">
      <c r="A9" s="41" t="s">
        <v>113</v>
      </c>
      <c r="B9" s="49" t="s">
        <v>533</v>
      </c>
    </row>
    <row r="10" spans="1:2" x14ac:dyDescent="0.2">
      <c r="A10" s="41" t="s">
        <v>6</v>
      </c>
      <c r="B10" s="49" t="s">
        <v>534</v>
      </c>
    </row>
    <row r="11" spans="1:2" x14ac:dyDescent="0.2">
      <c r="A11" s="41" t="s">
        <v>114</v>
      </c>
      <c r="B11" s="49" t="s">
        <v>165</v>
      </c>
    </row>
    <row r="12" spans="1:2" x14ac:dyDescent="0.2">
      <c r="A12" s="41" t="s">
        <v>115</v>
      </c>
      <c r="B12" s="49" t="s">
        <v>129</v>
      </c>
    </row>
    <row r="13" spans="1:2" x14ac:dyDescent="0.2">
      <c r="A13" s="41" t="s">
        <v>543</v>
      </c>
      <c r="B13" s="49">
        <v>1</v>
      </c>
    </row>
    <row r="14" spans="1:2" x14ac:dyDescent="0.2">
      <c r="A14" s="41" t="s">
        <v>117</v>
      </c>
      <c r="B14" s="49">
        <v>815</v>
      </c>
    </row>
    <row r="15" spans="1:2" x14ac:dyDescent="0.2">
      <c r="A15" s="41" t="s">
        <v>544</v>
      </c>
      <c r="B15" s="49" t="s">
        <v>535</v>
      </c>
    </row>
    <row r="16" spans="1:2" x14ac:dyDescent="0.2">
      <c r="A16" s="41" t="s">
        <v>119</v>
      </c>
      <c r="B16" s="49" t="s">
        <v>536</v>
      </c>
    </row>
    <row r="17" spans="1:2" x14ac:dyDescent="0.2">
      <c r="A17" s="42" t="s">
        <v>545</v>
      </c>
      <c r="B17" s="49"/>
    </row>
    <row r="18" spans="1:2" x14ac:dyDescent="0.2">
      <c r="A18" s="41" t="s">
        <v>121</v>
      </c>
      <c r="B18" s="50">
        <v>43812</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ht="25.5" x14ac:dyDescent="0.2">
      <c r="A26" s="54" t="s">
        <v>718</v>
      </c>
      <c r="B26" s="54" t="s">
        <v>564</v>
      </c>
    </row>
    <row r="27" spans="1:2" x14ac:dyDescent="0.2">
      <c r="A27" s="44" t="s">
        <v>719</v>
      </c>
      <c r="B27" s="43">
        <v>18</v>
      </c>
    </row>
    <row r="28" spans="1:2" x14ac:dyDescent="0.2">
      <c r="A28" s="44" t="s">
        <v>720</v>
      </c>
      <c r="B28" s="43">
        <v>18</v>
      </c>
    </row>
    <row r="29" spans="1:2" x14ac:dyDescent="0.2">
      <c r="A29" s="44" t="s">
        <v>721</v>
      </c>
      <c r="B29" s="43">
        <v>18</v>
      </c>
    </row>
    <row r="30" spans="1:2" x14ac:dyDescent="0.2">
      <c r="A30" s="44" t="s">
        <v>722</v>
      </c>
      <c r="B30" s="43">
        <v>19</v>
      </c>
    </row>
  </sheetData>
  <sheetProtection algorithmName="SHA-512" hashValue="higarVrI7VKL1PECChJiRE2jhJKHO+r06l4Bg13DrOTpscAN78Jyq/c0B2Yv6XfVztQ5zkDzjtRzBr2wOuZnTg==" saltValue="QsTmpF8S+k2ikvbTniaBNw==" spinCount="100000" sheet="1" objects="1" scenarios="1"/>
  <conditionalFormatting sqref="A6:A21">
    <cfRule type="expression" dxfId="15" priority="1" stopIfTrue="1">
      <formula>MOD(ROW(),2)=0</formula>
    </cfRule>
    <cfRule type="expression" dxfId="14" priority="2" stopIfTrue="1">
      <formula>MOD(ROW(),2)&lt;&gt;0</formula>
    </cfRule>
  </conditionalFormatting>
  <conditionalFormatting sqref="A26:A30">
    <cfRule type="expression" dxfId="13" priority="5" stopIfTrue="1">
      <formula>MOD(ROW(),2)=0</formula>
    </cfRule>
    <cfRule type="expression" dxfId="12" priority="6" stopIfTrue="1">
      <formula>MOD(ROW(),2)&lt;&gt;0</formula>
    </cfRule>
  </conditionalFormatting>
  <conditionalFormatting sqref="B6:B21">
    <cfRule type="expression" dxfId="11" priority="3" stopIfTrue="1">
      <formula>MOD(ROW(),2)=0</formula>
    </cfRule>
    <cfRule type="expression" dxfId="10" priority="4" stopIfTrue="1">
      <formula>MOD(ROW(),2)&lt;&gt;0</formula>
    </cfRule>
  </conditionalFormatting>
  <conditionalFormatting sqref="B26:B30">
    <cfRule type="expression" dxfId="9" priority="7" stopIfTrue="1">
      <formula>MOD(ROW(),2)=0</formula>
    </cfRule>
    <cfRule type="expression" dxfId="8" priority="8" stopIfTrue="1">
      <formula>MOD(ROW(),2)&lt;&gt;0</formula>
    </cfRule>
  </conditionalFormatting>
  <pageMargins left="0.7" right="0.7" top="0.75" bottom="0.75" header="0.3" footer="0.3"/>
  <tableParts count="1">
    <tablePart r:id="rId1"/>
  </tableParts>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B91D2-3FF6-436A-97C7-21638A2981DC}">
  <sheetPr codeName="Sheet122"/>
  <dimension ref="A1:B30"/>
  <sheetViews>
    <sheetView showGridLines="0" workbookViewId="0">
      <selection activeCell="A6" sqref="A6"/>
    </sheetView>
  </sheetViews>
  <sheetFormatPr defaultRowHeight="12.75" x14ac:dyDescent="0.2"/>
  <cols>
    <col min="1" max="1" width="31.5703125" customWidth="1"/>
    <col min="2" max="2" width="40.710937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GMP test - x-816</v>
      </c>
    </row>
    <row r="6" spans="1:2" x14ac:dyDescent="0.2">
      <c r="A6" s="41" t="s">
        <v>540</v>
      </c>
      <c r="B6" s="49" t="s">
        <v>541</v>
      </c>
    </row>
    <row r="7" spans="1:2" ht="25.5" x14ac:dyDescent="0.2">
      <c r="A7" s="41" t="s">
        <v>542</v>
      </c>
      <c r="B7" s="49" t="s">
        <v>537</v>
      </c>
    </row>
    <row r="8" spans="1:2" x14ac:dyDescent="0.2">
      <c r="A8" s="41" t="s">
        <v>112</v>
      </c>
      <c r="B8" s="49" t="s">
        <v>538</v>
      </c>
    </row>
    <row r="9" spans="1:2" x14ac:dyDescent="0.2">
      <c r="A9" s="41" t="s">
        <v>113</v>
      </c>
      <c r="B9" s="49" t="s">
        <v>533</v>
      </c>
    </row>
    <row r="10" spans="1:2" x14ac:dyDescent="0.2">
      <c r="A10" s="41" t="s">
        <v>6</v>
      </c>
      <c r="B10" s="49" t="s">
        <v>534</v>
      </c>
    </row>
    <row r="11" spans="1:2" x14ac:dyDescent="0.2">
      <c r="A11" s="41" t="s">
        <v>114</v>
      </c>
      <c r="B11" s="49" t="s">
        <v>165</v>
      </c>
    </row>
    <row r="12" spans="1:2" x14ac:dyDescent="0.2">
      <c r="A12" s="41" t="s">
        <v>115</v>
      </c>
      <c r="B12" s="49" t="s">
        <v>129</v>
      </c>
    </row>
    <row r="13" spans="1:2" x14ac:dyDescent="0.2">
      <c r="A13" s="41" t="s">
        <v>543</v>
      </c>
      <c r="B13" s="49">
        <v>1</v>
      </c>
    </row>
    <row r="14" spans="1:2" x14ac:dyDescent="0.2">
      <c r="A14" s="41" t="s">
        <v>117</v>
      </c>
      <c r="B14" s="49">
        <v>816</v>
      </c>
    </row>
    <row r="15" spans="1:2" x14ac:dyDescent="0.2">
      <c r="A15" s="41" t="s">
        <v>544</v>
      </c>
      <c r="B15" s="49" t="s">
        <v>539</v>
      </c>
    </row>
    <row r="16" spans="1:2" x14ac:dyDescent="0.2">
      <c r="A16" s="41" t="s">
        <v>119</v>
      </c>
      <c r="B16" s="49" t="s">
        <v>536</v>
      </c>
    </row>
    <row r="17" spans="1:2" x14ac:dyDescent="0.2">
      <c r="A17" s="42" t="s">
        <v>545</v>
      </c>
      <c r="B17" s="49"/>
    </row>
    <row r="18" spans="1:2" x14ac:dyDescent="0.2">
      <c r="A18" s="41" t="s">
        <v>121</v>
      </c>
      <c r="B18" s="50">
        <v>43812</v>
      </c>
    </row>
    <row r="19" spans="1:2" x14ac:dyDescent="0.2">
      <c r="A19" s="41" t="s">
        <v>122</v>
      </c>
      <c r="B19" s="49"/>
    </row>
    <row r="20" spans="1:2" x14ac:dyDescent="0.2">
      <c r="A20" s="41" t="s">
        <v>123</v>
      </c>
      <c r="B20" s="49" t="s">
        <v>132</v>
      </c>
    </row>
    <row r="21" spans="1:2" x14ac:dyDescent="0.2">
      <c r="A21" s="41" t="s">
        <v>546</v>
      </c>
      <c r="B21" s="49" t="s">
        <v>46</v>
      </c>
    </row>
    <row r="23" spans="1:2" x14ac:dyDescent="0.2">
      <c r="A23" s="23" t="str">
        <f>HYPERLINK("#'Factor List'!A1", "Back to Factor List")</f>
        <v>Back to Factor List</v>
      </c>
      <c r="B23" s="23" t="str">
        <f>HYPERLINK("#'Assumptions'!A1", "Assumptions")</f>
        <v>Assumptions</v>
      </c>
    </row>
    <row r="26" spans="1:2" s="55" customFormat="1" ht="25.5" x14ac:dyDescent="0.2">
      <c r="A26" s="54" t="s">
        <v>718</v>
      </c>
      <c r="B26" s="54" t="s">
        <v>564</v>
      </c>
    </row>
    <row r="27" spans="1:2" x14ac:dyDescent="0.2">
      <c r="A27" s="44" t="s">
        <v>719</v>
      </c>
      <c r="B27" s="43">
        <v>17</v>
      </c>
    </row>
    <row r="28" spans="1:2" x14ac:dyDescent="0.2">
      <c r="A28" s="44" t="s">
        <v>720</v>
      </c>
      <c r="B28" s="43">
        <v>17</v>
      </c>
    </row>
    <row r="29" spans="1:2" x14ac:dyDescent="0.2">
      <c r="A29" s="44" t="s">
        <v>721</v>
      </c>
      <c r="B29" s="43">
        <v>17</v>
      </c>
    </row>
    <row r="30" spans="1:2" x14ac:dyDescent="0.2">
      <c r="A30" s="44" t="s">
        <v>722</v>
      </c>
      <c r="B30" s="43">
        <v>18</v>
      </c>
    </row>
  </sheetData>
  <sheetProtection algorithmName="SHA-512" hashValue="iB3UzrC1JjDC23hziLKMiyFoU8vjIRw4gYRFyUtrewTsLED11r7/3wEqDFPCLGXuHe88solR9BxsNAxRpPrT5g==" saltValue="0cWT+lCAnUOL6iYyLEfOiw==" spinCount="100000" sheet="1" objects="1" scenarios="1"/>
  <conditionalFormatting sqref="A6:A21">
    <cfRule type="expression" dxfId="7" priority="1" stopIfTrue="1">
      <formula>MOD(ROW(),2)=0</formula>
    </cfRule>
    <cfRule type="expression" dxfId="6" priority="2" stopIfTrue="1">
      <formula>MOD(ROW(),2)&lt;&gt;0</formula>
    </cfRule>
  </conditionalFormatting>
  <conditionalFormatting sqref="A26:A30">
    <cfRule type="expression" dxfId="5" priority="5" stopIfTrue="1">
      <formula>MOD(ROW(),2)=0</formula>
    </cfRule>
    <cfRule type="expression" dxfId="4" priority="6" stopIfTrue="1">
      <formula>MOD(ROW(),2)&lt;&gt;0</formula>
    </cfRule>
  </conditionalFormatting>
  <conditionalFormatting sqref="B6:B21">
    <cfRule type="expression" dxfId="3" priority="3" stopIfTrue="1">
      <formula>MOD(ROW(),2)=0</formula>
    </cfRule>
    <cfRule type="expression" dxfId="2" priority="4" stopIfTrue="1">
      <formula>MOD(ROW(),2)&lt;&gt;0</formula>
    </cfRule>
  </conditionalFormatting>
  <conditionalFormatting sqref="B26:B30">
    <cfRule type="expression" dxfId="1" priority="7" stopIfTrue="1">
      <formula>MOD(ROW(),2)=0</formula>
    </cfRule>
    <cfRule type="expression" dxfId="0" priority="8" stopIfTrue="1">
      <formula>MOD(ROW(),2)&lt;&gt;0</formula>
    </cfRule>
  </conditionalFormatting>
  <pageMargins left="0.7" right="0.7" top="0.75" bottom="0.75" header="0.3" footer="0.3"/>
  <tableParts count="1">
    <tablePart r:id="rId1"/>
  </tableParts>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FC199-8A14-4144-B384-935DB8AEDBC3}">
  <sheetPr codeName="Sheet1"/>
  <dimension ref="A1:B23"/>
  <sheetViews>
    <sheetView showGridLines="0" workbookViewId="0">
      <selection activeCell="A6" sqref="A6"/>
    </sheetView>
  </sheetViews>
  <sheetFormatPr defaultRowHeight="12.75" x14ac:dyDescent="0.2"/>
  <cols>
    <col min="1" max="1" width="30.5703125" customWidth="1"/>
    <col min="2" max="2" width="24.5703125" customWidth="1"/>
  </cols>
  <sheetData>
    <row r="1" spans="1:2" s="1" customFormat="1" ht="20.25" x14ac:dyDescent="0.3">
      <c r="A1" s="2" t="s">
        <v>0</v>
      </c>
    </row>
    <row r="2" spans="1:2" s="1" customFormat="1" ht="15.75" x14ac:dyDescent="0.25">
      <c r="A2" s="30" t="s">
        <v>1</v>
      </c>
      <c r="B2" s="3" t="str">
        <f>wb_title</f>
        <v>PCSPS_EW - Consolidated Factor Spreadsheet</v>
      </c>
    </row>
    <row r="3" spans="1:2" s="1" customFormat="1" ht="15.75" x14ac:dyDescent="0.25">
      <c r="A3" s="30" t="s">
        <v>2</v>
      </c>
      <c r="B3" s="3" t="str">
        <f>TABLE_FACTOR_TYPE_1 &amp; " - x-" &amp; TABLE_SERIES_NUMBER_1</f>
        <v xml:space="preserve"> - x-</v>
      </c>
    </row>
    <row r="6" spans="1:2" x14ac:dyDescent="0.2">
      <c r="A6" t="s">
        <v>540</v>
      </c>
      <c r="B6" t="s">
        <v>541</v>
      </c>
    </row>
    <row r="7" spans="1:2" x14ac:dyDescent="0.2">
      <c r="A7" t="s">
        <v>542</v>
      </c>
    </row>
    <row r="8" spans="1:2" x14ac:dyDescent="0.2">
      <c r="A8" t="s">
        <v>112</v>
      </c>
    </row>
    <row r="9" spans="1:2" x14ac:dyDescent="0.2">
      <c r="A9" t="s">
        <v>113</v>
      </c>
    </row>
    <row r="10" spans="1:2" x14ac:dyDescent="0.2">
      <c r="A10" t="s">
        <v>6</v>
      </c>
    </row>
    <row r="11" spans="1:2" x14ac:dyDescent="0.2">
      <c r="A11" t="s">
        <v>114</v>
      </c>
    </row>
    <row r="12" spans="1:2" x14ac:dyDescent="0.2">
      <c r="A12" t="s">
        <v>115</v>
      </c>
    </row>
    <row r="13" spans="1:2" x14ac:dyDescent="0.2">
      <c r="A13" t="s">
        <v>543</v>
      </c>
    </row>
    <row r="14" spans="1:2" x14ac:dyDescent="0.2">
      <c r="A14" t="s">
        <v>117</v>
      </c>
    </row>
    <row r="15" spans="1:2" x14ac:dyDescent="0.2">
      <c r="A15" t="s">
        <v>544</v>
      </c>
    </row>
    <row r="16" spans="1:2" x14ac:dyDescent="0.2">
      <c r="A16" t="s">
        <v>119</v>
      </c>
    </row>
    <row r="17" spans="1:2" x14ac:dyDescent="0.2">
      <c r="A17" s="24" t="s">
        <v>545</v>
      </c>
    </row>
    <row r="18" spans="1:2" x14ac:dyDescent="0.2">
      <c r="A18" t="s">
        <v>121</v>
      </c>
    </row>
    <row r="19" spans="1:2" x14ac:dyDescent="0.2">
      <c r="A19" t="s">
        <v>122</v>
      </c>
    </row>
    <row r="20" spans="1:2" x14ac:dyDescent="0.2">
      <c r="A20" t="s">
        <v>123</v>
      </c>
    </row>
    <row r="21" spans="1:2" x14ac:dyDescent="0.2">
      <c r="A21" t="s">
        <v>546</v>
      </c>
    </row>
    <row r="23" spans="1:2" x14ac:dyDescent="0.2">
      <c r="A23" s="23" t="str">
        <f>HYPERLINK("#'Factor List'!A1", "Back to Factor List")</f>
        <v>Back to Factor List</v>
      </c>
      <c r="B23" s="23" t="str">
        <f>HYPERLINK("#'Assumptions'!A1", "Assumptions")</f>
        <v>Assumptions</v>
      </c>
    </row>
  </sheetData>
  <sheetProtection algorithmName="SHA-512" hashValue="otl5m1CBnHOM2KSPysddAeazm7jjT2Ui//Ojrk7SarpBl+znJBsuO4dLLZYLuS4v8IkihDvgllANCGb8WzJP/g==" saltValue="kSeX3xV/jXylVEnO6RbHxw==" spinCount="100000" sheet="1" objects="1" scenarios="1"/>
  <pageMargins left="0.7" right="0.7" top="0.75" bottom="0.75" header="0.3" footer="0.3"/>
  <tableParts count="1">
    <tablePart r:id="rId1"/>
  </tableParts>
</worksheet>
</file>

<file path=customUI/customUI.xml><?xml version="1.0" encoding="utf-8"?>
<!--  This is example : Custom tab for your favorite macros part 1    -->
<customUI xmlns="http://schemas.microsoft.com/office/2006/01/customui">
  <!--  Add Custom tab to the ribbon with your favorite buttons -->
  <!--  The example add three groups to the new tab  -->
  <!--  On the last tab there is a menu with five options -->
  <ribbon>
    <tabs>
      <tab idMso="TabAddIns">
        <group id="GroupGAD" label="GAD">
          <button id="customButtonDisplayFormulae" label="Display Formulae" size="normal" onAction="DisplayFormulae" imageMso="FieldList"/>
        </group>
      </tab>
    </tabs>
  </ribbon>
</customUI>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GAD Document" ma:contentTypeID="0x010100F3DA492754083E45834DB37B66A75980002A3B63146CD44B419A2F18985232D5ED" ma:contentTypeVersion="42" ma:contentTypeDescription="Create a GAD Document" ma:contentTypeScope="" ma:versionID="6668bf4b4815f1cb1dc4ebf25e5b40a0">
  <xsd:schema xmlns:xsd="http://www.w3.org/2001/XMLSchema" xmlns:xs="http://www.w3.org/2001/XMLSchema" xmlns:p="http://schemas.microsoft.com/office/2006/metadata/properties" xmlns:ns1="http://schemas.microsoft.com/sharepoint/v3" xmlns:ns2="f69fd3ce-e1df-49de-b78d-1d800e75d0a3" xmlns:ns3="62c7038d-3aec-4dd4-8afa-8b92667eb25d" targetNamespace="http://schemas.microsoft.com/office/2006/metadata/properties" ma:root="true" ma:fieldsID="821363a6b231d31a92d7411216e797f3" ns1:_="" ns2:_="" ns3:_="">
    <xsd:import namespace="http://schemas.microsoft.com/sharepoint/v3"/>
    <xsd:import namespace="f69fd3ce-e1df-49de-b78d-1d800e75d0a3"/>
    <xsd:import namespace="62c7038d-3aec-4dd4-8afa-8b92667eb25d"/>
    <xsd:element name="properties">
      <xsd:complexType>
        <xsd:sequence>
          <xsd:element name="documentManagement">
            <xsd:complexType>
              <xsd:all>
                <xsd:element ref="ns1:dlc_EmailSubject" minOccurs="0"/>
                <xsd:element ref="ns1:dlc_EmailMailbox" minOccurs="0"/>
                <xsd:element ref="ns1:dlc_EmailTo" minOccurs="0"/>
                <xsd:element ref="ns1:dlc_EmailFrom" minOccurs="0"/>
                <xsd:element ref="ns1:dlc_EmailCC" minOccurs="0"/>
                <xsd:element ref="ns1:dlc_EmailBCC" minOccurs="0"/>
                <xsd:element ref="ns1:dlc_EmailSentUTC" minOccurs="0"/>
                <xsd:element ref="ns1:dlc_EmailReceivedUTC" minOccurs="0"/>
                <xsd:element ref="ns2:HMT_DocumentTypeHTField0" minOccurs="0"/>
                <xsd:element ref="ns2:HMT_Record" minOccurs="0"/>
                <xsd:element ref="ns2:HMT_GroupHTField0" minOccurs="0"/>
                <xsd:element ref="ns2:HMT_TeamHTField0" minOccurs="0"/>
                <xsd:element ref="ns2:HMT_SubTeamHTField0" minOccurs="0"/>
                <xsd:element ref="ns2:HMT_Theme" minOccurs="0"/>
                <xsd:element ref="ns2:HMT_Topic" minOccurs="0"/>
                <xsd:element ref="ns2:HMT_SubTopic" minOccurs="0"/>
                <xsd:element ref="ns2:HMT_CategoryHTField0" minOccurs="0"/>
                <xsd:element ref="ns2:HMT_ClosedOn" minOccurs="0"/>
                <xsd:element ref="ns2:HMT_DeletedOn" minOccurs="0"/>
                <xsd:element ref="ns2:HMT_ArchivedOn" minOccurs="0"/>
                <xsd:element ref="ns2:HMT_LegacyItemID" minOccurs="0"/>
                <xsd:element ref="ns2:HMT_LegacyCreatedBy" minOccurs="0"/>
                <xsd:element ref="ns2:HMT_LegacyModifiedBy" minOccurs="0"/>
                <xsd:element ref="ns2:HMT_LegacyOrigSource" minOccurs="0"/>
                <xsd:element ref="ns2:HMT_LegacyExtRef" minOccurs="0"/>
                <xsd:element ref="ns2:HMT_LegacySensitive" minOccurs="0"/>
                <xsd:element ref="ns2:HMT_LegacyRecord" minOccurs="0"/>
                <xsd:element ref="ns2:HMT_Audit" minOccurs="0"/>
                <xsd:element ref="ns2:HMT_ClosedBy" minOccurs="0"/>
                <xsd:element ref="ns2:HMT_ArchivedBy" minOccurs="0"/>
                <xsd:element ref="ns2:HMT_ClosedArchive" minOccurs="0"/>
                <xsd:element ref="ns2:HMT_ClosedOnOrig" minOccurs="0"/>
                <xsd:element ref="ns2:HMT_ClosedbyOrig" minOccurs="0"/>
                <xsd:element ref="ns2:_dlc_DocIdUrl" minOccurs="0"/>
                <xsd:element ref="ns2:TaxCatchAllLabel" minOccurs="0"/>
                <xsd:element ref="ns2:TaxCatchAll" minOccurs="0"/>
                <xsd:element ref="ns2:b9c42a306c8b47fcbaf8a41a71352f3a" minOccurs="0"/>
                <xsd:element ref="ns2:_dlc_DocId" minOccurs="0"/>
                <xsd:element ref="ns2:_dlc_DocIdPersistId" minOccurs="0"/>
                <xsd:element ref="ns3:MediaServiceMetadata" minOccurs="0"/>
                <xsd:element ref="ns3:MediaServiceFastMetadata" minOccurs="0"/>
                <xsd:element ref="ns3:MediaServiceObjectDetectorVersions" minOccurs="0"/>
                <xsd:element ref="ns3:Client" minOccurs="0"/>
                <xsd:element ref="ns3:Signatory" minOccurs="0"/>
                <xsd:element ref="ns3:Peer_x0020_Reviewer" minOccurs="0"/>
                <xsd:element ref="ns3:Project_x0020_Sub_x002d_Type" minOccurs="0"/>
                <xsd:element ref="ns3:Optional_x0020_Information" minOccurs="0"/>
                <xsd:element ref="ns3:Sign_x002d_Off_x0020_Date" minOccurs="0"/>
                <xsd:element ref="ns3:MediaServiceSearchProperties" minOccurs="0"/>
                <xsd:element ref="ns2:SharedWithUsers" minOccurs="0"/>
                <xsd:element ref="ns2:SharedWithDetails" minOccurs="0"/>
                <xsd:element ref="ns3:lcf76f155ced4ddcb4097134ff3c332f" minOccurs="0"/>
                <xsd:element ref="ns3:MediaServiceDateTaken" minOccurs="0"/>
                <xsd:element ref="ns3:MediaServiceGenerationTime" minOccurs="0"/>
                <xsd:element ref="ns3:MediaServiceEventHashCode" minOccurs="0"/>
                <xsd:element ref="ns3:MediaServiceOCR" minOccurs="0"/>
                <xsd:element ref="ns3:MediaLengthInSeconds" minOccurs="0"/>
                <xsd:element ref="ns3:MediaServiceBillingMetadata" minOccurs="0"/>
                <xsd:element ref="ns3:MediaServiceLocation" minOccurs="0"/>
                <xsd:element ref="ns2:PrimeClassificationStatus" minOccurs="0"/>
                <xsd:element ref="ns2:PrimeClassificationStatusDetails" minOccurs="0"/>
                <xsd:element ref="ns2:PrimeLastClassified" minOccurs="0"/>
                <xsd:element ref="ns2:PrimeCorrectedByUs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lc_EmailSubject" ma:index="0" nillable="true" ma:displayName="Subject" ma:internalName="dlc_EmailSubject">
      <xsd:simpleType>
        <xsd:restriction base="dms:Text">
          <xsd:maxLength value="255"/>
        </xsd:restriction>
      </xsd:simpleType>
    </xsd:element>
    <xsd:element name="dlc_EmailMailbox" ma:index="1" nillable="true" ma:displayName="Submitter" ma:internalName="dlc_EmailMailbox">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lc_EmailTo" ma:index="2" nillable="true" ma:displayName="To" ma:internalName="dlc_EmailTo">
      <xsd:simpleType>
        <xsd:restriction base="dms:Text">
          <xsd:maxLength value="255"/>
        </xsd:restriction>
      </xsd:simpleType>
    </xsd:element>
    <xsd:element name="dlc_EmailFrom" ma:index="3" nillable="true" ma:displayName="From" ma:internalName="dlc_EmailFrom">
      <xsd:simpleType>
        <xsd:restriction base="dms:Text">
          <xsd:maxLength value="255"/>
        </xsd:restriction>
      </xsd:simpleType>
    </xsd:element>
    <xsd:element name="dlc_EmailCC" ma:index="4" nillable="true" ma:displayName="CC" ma:internalName="dlc_EmailCC">
      <xsd:simpleType>
        <xsd:restriction base="dms:Note">
          <xsd:maxLength value="1024"/>
        </xsd:restriction>
      </xsd:simpleType>
    </xsd:element>
    <xsd:element name="dlc_EmailBCC" ma:index="5" nillable="true" ma:displayName="BCC" ma:internalName="dlc_EmailBCC">
      <xsd:simpleType>
        <xsd:restriction base="dms:Note">
          <xsd:maxLength value="1024"/>
        </xsd:restriction>
      </xsd:simpleType>
    </xsd:element>
    <xsd:element name="dlc_EmailSentUTC" ma:index="6" nillable="true" ma:displayName="Date Sent" ma:internalName="dlc_EmailSentUTC">
      <xsd:simpleType>
        <xsd:restriction base="dms:DateTime"/>
      </xsd:simpleType>
    </xsd:element>
    <xsd:element name="dlc_EmailReceivedUTC" ma:index="7" nillable="true" ma:displayName="Date Received" ma:internalName="dlc_EmailReceivedUTC">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69fd3ce-e1df-49de-b78d-1d800e75d0a3" elementFormDefault="qualified">
    <xsd:import namespace="http://schemas.microsoft.com/office/2006/documentManagement/types"/>
    <xsd:import namespace="http://schemas.microsoft.com/office/infopath/2007/PartnerControls"/>
    <xsd:element name="HMT_DocumentTypeHTField0" ma:index="9" nillable="true" ma:taxonomy="true" ma:internalName="HMT_DocumentTypeHTField0" ma:taxonomyFieldName="HMT_DocumentType" ma:displayName="Document Type" ma:default="1;#Other|150be646-4ed5-450e-b2aa-5a7d8e5fc7d1" ma:fieldId="{64e205a0-0872-4e26-9aef-64ca7bdb5848}" ma:sspId="9002b6cd-6bc3-456d-8dd0-19fe32dddaf9" ma:termSetId="c36ff786-df0b-46ec-ab35-f424d135f718" ma:anchorId="a9dfee8d-3d21-4231-9459-ba63bfdee388" ma:open="false" ma:isKeyword="false">
      <xsd:complexType>
        <xsd:sequence>
          <xsd:element ref="pc:Terms" minOccurs="0" maxOccurs="1"/>
        </xsd:sequence>
      </xsd:complexType>
    </xsd:element>
    <xsd:element name="HMT_Record" ma:index="10" nillable="true" ma:displayName="Record" ma:description="Is this document a record?" ma:hidden="true" ma:internalName="HMT_Record" ma:readOnly="true">
      <xsd:simpleType>
        <xsd:restriction base="dms:Boolean"/>
      </xsd:simpleType>
    </xsd:element>
    <xsd:element name="HMT_GroupHTField0" ma:index="12" nillable="true" ma:taxonomy="true" ma:internalName="HMT_GroupHTField0" ma:taxonomyFieldName="HMT_Group" ma:displayName="Organisation unit" ma:readOnly="true" ma:default="" ma:fieldId="{0727aac2-e220-4289-aa2b-5b6dcdadae03}"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eamHTField0" ma:index="14" nillable="true" ma:taxonomy="true" ma:internalName="HMT_TeamHTField0" ma:taxonomyFieldName="HMT_Team" ma:displayName="Team" ma:readOnly="true" ma:default="" ma:fieldId="{2eefa5c6-211a-4a5e-9a50-7e1c1c1599ef}"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SubTeamHTField0" ma:index="16" nillable="true" ma:taxonomy="true" ma:internalName="HMT_SubTeamHTField0" ma:taxonomyFieldName="HMT_SubTeam" ma:displayName="Sub Team" ma:readOnly="true" ma:default="" ma:fieldId="{1b8bc039-1a2e-4089-a24d-47de9e4a6672}"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heme" ma:index="17" nillable="true" ma:displayName="Library" ma:description="Document library theme" ma:hidden="true" ma:internalName="HMT_Theme" ma:readOnly="true">
      <xsd:simpleType>
        <xsd:restriction base="dms:Text"/>
      </xsd:simpleType>
    </xsd:element>
    <xsd:element name="HMT_Topic" ma:index="18" nillable="true" ma:displayName="Topic" ma:description="Topic" ma:hidden="true" ma:internalName="HMT_Topic" ma:readOnly="true">
      <xsd:simpleType>
        <xsd:restriction base="dms:Text"/>
      </xsd:simpleType>
    </xsd:element>
    <xsd:element name="HMT_SubTopic" ma:index="19" nillable="true" ma:displayName="Sub Topic" ma:description="Sub topic" ma:hidden="true" ma:internalName="HMT_SubTopic" ma:readOnly="true">
      <xsd:simpleType>
        <xsd:restriction base="dms:Text"/>
      </xsd:simpleType>
    </xsd:element>
    <xsd:element name="HMT_CategoryHTField0" ma:index="21" nillable="true" ma:taxonomy="true" ma:internalName="HMT_CategoryHTField0" ma:taxonomyFieldName="HMT_Category" ma:displayName="Category" ma:readOnly="true" ma:default="" ma:fieldId="{03bf77b0-a02d-47ea-8bec-4fb357d1f3ee}" ma:sspId="9002b6cd-6bc3-456d-8dd0-19fe32dddaf9" ma:termSetId="c36ff786-df0b-46ec-ab35-f424d135f718" ma:anchorId="00000000-0000-0000-0000-000000000000" ma:open="false" ma:isKeyword="false">
      <xsd:complexType>
        <xsd:sequence>
          <xsd:element ref="pc:Terms" minOccurs="0" maxOccurs="1"/>
        </xsd:sequence>
      </xsd:complexType>
    </xsd:element>
    <xsd:element name="HMT_ClosedOn" ma:index="23" nillable="true" ma:displayName="Closed On" ma:description="The date this item was closed on" ma:format="DateTime" ma:hidden="true" ma:internalName="HMT_ClosedOn" ma:readOnly="true">
      <xsd:simpleType>
        <xsd:restriction base="dms:DateTime"/>
      </xsd:simpleType>
    </xsd:element>
    <xsd:element name="HMT_DeletedOn" ma:index="24" nillable="true" ma:displayName="Deleted On" ma:description="The date this item was deleted on" ma:format="DateTime" ma:hidden="true" ma:internalName="HMT_DeletedOn" ma:readOnly="true">
      <xsd:simpleType>
        <xsd:restriction base="dms:DateTime"/>
      </xsd:simpleType>
    </xsd:element>
    <xsd:element name="HMT_ArchivedOn" ma:index="25" nillable="true" ma:displayName="Archived On" ma:description="The date this item was archived on" ma:format="DateTime" ma:hidden="true" ma:internalName="HMT_ArchivedOn" ma:readOnly="true">
      <xsd:simpleType>
        <xsd:restriction base="dms:DateTime"/>
      </xsd:simpleType>
    </xsd:element>
    <xsd:element name="HMT_LegacyItemID" ma:index="26" nillable="true" ma:displayName="Legacy Item ID" ma:hidden="true" ma:internalName="HMT_LegacyItemID" ma:readOnly="true">
      <xsd:simpleType>
        <xsd:restriction base="dms:Text"/>
      </xsd:simpleType>
    </xsd:element>
    <xsd:element name="HMT_LegacyCreatedBy" ma:index="27" nillable="true" ma:displayName="Legacy Created By" ma:hidden="true" ma:internalName="HMT_LegacyCreatedBy" ma:readOnly="true">
      <xsd:simpleType>
        <xsd:restriction base="dms:Text"/>
      </xsd:simpleType>
    </xsd:element>
    <xsd:element name="HMT_LegacyModifiedBy" ma:index="28" nillable="true" ma:displayName="Legacy Modified By" ma:hidden="true" ma:internalName="HMT_LegacyModifiedBy" ma:readOnly="true">
      <xsd:simpleType>
        <xsd:restriction base="dms:Text"/>
      </xsd:simpleType>
    </xsd:element>
    <xsd:element name="HMT_LegacyOrigSource" ma:index="29" nillable="true" ma:displayName="Original Source" ma:hidden="true" ma:internalName="HMT_LegacyOrigSource" ma:readOnly="true">
      <xsd:simpleType>
        <xsd:restriction base="dms:Text"/>
      </xsd:simpleType>
    </xsd:element>
    <xsd:element name="HMT_LegacyExtRef" ma:index="30" nillable="true" ma:displayName="External Reference" ma:hidden="true" ma:internalName="HMT_LegacyExtRef" ma:readOnly="true">
      <xsd:simpleType>
        <xsd:restriction base="dms:Text"/>
      </xsd:simpleType>
    </xsd:element>
    <xsd:element name="HMT_LegacySensitive" ma:index="31" nillable="true" ma:displayName="Sensitive Item" ma:default="0" ma:hidden="true" ma:internalName="HMT_LegacySensitive" ma:readOnly="true">
      <xsd:simpleType>
        <xsd:restriction base="dms:Boolean"/>
      </xsd:simpleType>
    </xsd:element>
    <xsd:element name="HMT_LegacyRecord" ma:index="32" nillable="true" ma:displayName="Legacy Record" ma:default="0" ma:hidden="true" ma:internalName="HMT_LegacyRecord" ma:readOnly="true">
      <xsd:simpleType>
        <xsd:restriction base="dms:Boolean"/>
      </xsd:simpleType>
    </xsd:element>
    <xsd:element name="HMT_Audit" ma:index="33" nillable="true" ma:displayName="Audit Log" ma:description="Audit Log" ma:internalName="HMT_Audit" ma:readOnly="true">
      <xsd:simpleType>
        <xsd:restriction base="dms:Note">
          <xsd:maxLength value="255"/>
        </xsd:restriction>
      </xsd:simpleType>
    </xsd:element>
    <xsd:element name="HMT_ClosedBy" ma:index="34" nillable="true" ma:displayName="Closed By" ma:description="Who closed this item" ma:hidden="true" ma:list="UserInfo" ma:internalName="HMT_Clos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ArchivedBy" ma:index="35" nillable="true" ma:displayName="Archived By" ma:description="Who archived this item" ma:hidden="true" ma:list="UserInfo" ma:internalName="HMT_Archiv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ClosedArchive" ma:index="36" nillable="true" ma:displayName="Closed Archive" ma:default="0" ma:description="Item sent to closed archive" ma:hidden="true" ma:internalName="HMT_ClosedArchive" ma:readOnly="true">
      <xsd:simpleType>
        <xsd:restriction base="dms:Boolean"/>
      </xsd:simpleType>
    </xsd:element>
    <xsd:element name="HMT_ClosedOnOrig" ma:index="37" nillable="true" ma:displayName="Original Closed On" ma:description="The date this item was originally closed on" ma:format="DateTime" ma:hidden="true" ma:internalName="HMT_ClosedOnOrig" ma:readOnly="true">
      <xsd:simpleType>
        <xsd:restriction base="dms:DateTime"/>
      </xsd:simpleType>
    </xsd:element>
    <xsd:element name="HMT_ClosedbyOrig" ma:index="38" nillable="true" ma:displayName="Original Closed By" ma:description="Who originally closed this item" ma:hidden="true" ma:list="UserInfo" ma:internalName="HMT_ClosedbyOrig">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dlc_DocIdUrl" ma:index="46"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TaxCatchAllLabel" ma:index="47" nillable="true" ma:displayName="Taxonomy Catch All Column1" ma:hidden="true" ma:list="{4d523792-ad08-4863-8ea8-0b87e9b5a2ca}" ma:internalName="TaxCatchAllLabel" ma:readOnly="true" ma:showField="CatchAllDataLabel"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TaxCatchAll" ma:index="48" nillable="true" ma:displayName="Taxonomy Catch All Column" ma:hidden="true" ma:list="{4d523792-ad08-4863-8ea8-0b87e9b5a2ca}" ma:internalName="TaxCatchAll" ma:showField="CatchAllData"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b9c42a306c8b47fcbaf8a41a71352f3a" ma:index="49" nillable="true" ma:taxonomy="true" ma:internalName="b9c42a306c8b47fcbaf8a41a71352f3a" ma:taxonomyFieldName="HMT_Classification" ma:displayName="Classification" ma:readOnly="true" ma:default="" ma:fieldId="{b9c42a30-6c8b-47fc-baf8-a41a71352f3a}" ma:sspId="9002b6cd-6bc3-456d-8dd0-19fe32dddaf9" ma:termSetId="e667a8b6-8305-4bdd-87c6-980707ac166d" ma:anchorId="00000000-0000-0000-0000-000000000000" ma:open="false" ma:isKeyword="false">
      <xsd:complexType>
        <xsd:sequence>
          <xsd:element ref="pc:Terms" minOccurs="0" maxOccurs="1"/>
        </xsd:sequence>
      </xsd:complexType>
    </xsd:element>
    <xsd:element name="_dlc_DocId" ma:index="50" nillable="true" ma:displayName="Document ID Value" ma:description="The value of the document ID assigned to this item." ma:indexed="true" ma:internalName="_dlc_DocId" ma:readOnly="true">
      <xsd:simpleType>
        <xsd:restriction base="dms:Text"/>
      </xsd:simpleType>
    </xsd:element>
    <xsd:element name="_dlc_DocIdPersistId" ma:index="51" nillable="true" ma:displayName="Persist ID" ma:description="Keep ID on add." ma:hidden="true" ma:internalName="_dlc_DocIdPersistId" ma:readOnly="true">
      <xsd:simpleType>
        <xsd:restriction base="dms:Boolean"/>
      </xsd:simpleType>
    </xsd:element>
    <xsd:element name="SharedWithUsers" ma:index="6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67" nillable="true" ma:displayName="Shared With Details" ma:internalName="SharedWithDetails" ma:readOnly="true">
      <xsd:simpleType>
        <xsd:restriction base="dms:Note">
          <xsd:maxLength value="255"/>
        </xsd:restriction>
      </xsd:simpleType>
    </xsd:element>
    <xsd:element name="PrimeClassificationStatus" ma:index="77" nillable="true" ma:displayName="Processing status" ma:internalName="PrimeClassificationStatus">
      <xsd:simpleType>
        <xsd:restriction base="dms:Text"/>
      </xsd:simpleType>
    </xsd:element>
    <xsd:element name="PrimeClassificationStatusDetails" ma:index="78" nillable="true" ma:displayName="Processing details" ma:internalName="PrimeClassificationStatusDetails">
      <xsd:simpleType>
        <xsd:restriction base="dms:Note">
          <xsd:maxLength value="255"/>
        </xsd:restriction>
      </xsd:simpleType>
    </xsd:element>
    <xsd:element name="PrimeLastClassified" ma:index="79" nillable="true" ma:displayName="Processed" ma:internalName="PrimeLastClassified">
      <xsd:simpleType>
        <xsd:restriction base="dms:DateTime"/>
      </xsd:simpleType>
    </xsd:element>
    <xsd:element name="PrimeCorrectedByUser" ma:index="80" nillable="true" ma:displayName="Corrected" ma:internalName="PrimeCorrectedByUser">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2c7038d-3aec-4dd4-8afa-8b92667eb25d" elementFormDefault="qualified">
    <xsd:import namespace="http://schemas.microsoft.com/office/2006/documentManagement/types"/>
    <xsd:import namespace="http://schemas.microsoft.com/office/infopath/2007/PartnerControls"/>
    <xsd:element name="MediaServiceMetadata" ma:index="54" nillable="true" ma:displayName="MediaServiceMetadata" ma:hidden="true" ma:internalName="MediaServiceMetadata" ma:readOnly="true">
      <xsd:simpleType>
        <xsd:restriction base="dms:Note"/>
      </xsd:simpleType>
    </xsd:element>
    <xsd:element name="MediaServiceFastMetadata" ma:index="55" nillable="true" ma:displayName="MediaServiceFastMetadata" ma:hidden="true" ma:internalName="MediaServiceFastMetadata" ma:readOnly="true">
      <xsd:simpleType>
        <xsd:restriction base="dms:Note"/>
      </xsd:simpleType>
    </xsd:element>
    <xsd:element name="MediaServiceObjectDetectorVersions" ma:index="56" nillable="true" ma:displayName="MediaServiceObjectDetectorVersions" ma:hidden="true" ma:indexed="true" ma:internalName="MediaServiceObjectDetectorVersions" ma:readOnly="true">
      <xsd:simpleType>
        <xsd:restriction base="dms:Text"/>
      </xsd:simpleType>
    </xsd:element>
    <xsd:element name="Client" ma:index="57" nillable="true" ma:displayName="Client" ma:format="Dropdown" ma:internalName="Client">
      <xsd:complexType>
        <xsd:complexContent>
          <xsd:extension base="dms:MultiChoiceFillIn">
            <xsd:sequence>
              <xsd:element name="Value" maxOccurs="unbounded" minOccurs="0" nillable="true">
                <xsd:simpleType>
                  <xsd:union memberTypes="dms:Text">
                    <xsd:simpleType>
                      <xsd:restriction base="dms:Choice">
                        <xsd:enumeration value="NHS EW"/>
                        <xsd:enumeration value="NHS S"/>
                        <xsd:enumeration value="NHS NI"/>
                        <xsd:enumeration value="TPS EW"/>
                        <xsd:enumeration value="TPS S"/>
                        <xsd:enumeration value="TPS NI"/>
                        <xsd:enumeration value="LGPS EW"/>
                        <xsd:enumeration value="LGPS S"/>
                        <xsd:enumeration value="LGPS NI"/>
                        <xsd:enumeration value="Fire E"/>
                        <xsd:enumeration value="Fire W"/>
                        <xsd:enumeration value="Fire S"/>
                        <xsd:enumeration value="Fire NI"/>
                        <xsd:enumeration value="Central"/>
                        <xsd:enumeration value="AFPS"/>
                        <xsd:enumeration value="CS GB"/>
                        <xsd:enumeration value="CS NI"/>
                        <xsd:enumeration value="Pol_EW"/>
                        <xsd:enumeration value="Pol S"/>
                        <xsd:enumeration value="Pol NI"/>
                      </xsd:restriction>
                    </xsd:simpleType>
                  </xsd:union>
                </xsd:simpleType>
              </xsd:element>
            </xsd:sequence>
          </xsd:extension>
        </xsd:complexContent>
      </xsd:complexType>
    </xsd:element>
    <xsd:element name="Signatory" ma:index="58" nillable="true" ma:displayName="Signatory" ma:list="UserInfo" ma:SharePointGroup="5" ma:internalName="Signatory"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eer_x0020_Reviewer" ma:index="59" nillable="true" ma:displayName="Peer Reviewer" ma:list="UserInfo" ma:SharePointGroup="5" ma:internalName="Peer_x0020_Review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roject_x0020_Sub_x002d_Type" ma:index="60" nillable="true" ma:displayName="Project Sub-Type" ma:internalName="Project_x0020_Sub_x002d_Type">
      <xsd:simpleType>
        <xsd:restriction base="dms:Text">
          <xsd:maxLength value="255"/>
        </xsd:restriction>
      </xsd:simpleType>
    </xsd:element>
    <xsd:element name="Optional_x0020_Information" ma:index="61" nillable="true" ma:displayName="Optional Information" ma:internalName="Optional_x0020_Information">
      <xsd:simpleType>
        <xsd:restriction base="dms:Text">
          <xsd:maxLength value="255"/>
        </xsd:restriction>
      </xsd:simpleType>
    </xsd:element>
    <xsd:element name="Sign_x002d_Off_x0020_Date" ma:index="62" nillable="true" ma:displayName="Sign-Off Date" ma:format="DateOnly" ma:internalName="Sign_x002d_Off_x0020_Date">
      <xsd:simpleType>
        <xsd:restriction base="dms:DateTime"/>
      </xsd:simpleType>
    </xsd:element>
    <xsd:element name="MediaServiceSearchProperties" ma:index="64" nillable="true" ma:displayName="MediaServiceSearchProperties" ma:hidden="true" ma:internalName="MediaServiceSearchProperties" ma:readOnly="true">
      <xsd:simpleType>
        <xsd:restriction base="dms:Note"/>
      </xsd:simpleType>
    </xsd:element>
    <xsd:element name="lcf76f155ced4ddcb4097134ff3c332f" ma:index="69" nillable="true" ma:taxonomy="true" ma:internalName="lcf76f155ced4ddcb4097134ff3c332f" ma:taxonomyFieldName="MediaServiceImageTags" ma:displayName="Image Tags" ma:readOnly="false" ma:fieldId="{5cf76f15-5ced-4ddc-b409-7134ff3c332f}" ma:taxonomyMulti="true" ma:sspId="9002b6cd-6bc3-456d-8dd0-19fe32dddaf9" ma:termSetId="09814cd3-568e-fe90-9814-8d621ff8fb84" ma:anchorId="fba54fb3-c3e1-fe81-a776-ca4b69148c4d" ma:open="true" ma:isKeyword="false">
      <xsd:complexType>
        <xsd:sequence>
          <xsd:element ref="pc:Terms" minOccurs="0" maxOccurs="1"/>
        </xsd:sequence>
      </xsd:complexType>
    </xsd:element>
    <xsd:element name="MediaServiceDateTaken" ma:index="70" nillable="true" ma:displayName="MediaServiceDateTaken" ma:hidden="true" ma:indexed="true" ma:internalName="MediaServiceDateTaken" ma:readOnly="true">
      <xsd:simpleType>
        <xsd:restriction base="dms:Text"/>
      </xsd:simpleType>
    </xsd:element>
    <xsd:element name="MediaServiceGenerationTime" ma:index="71" nillable="true" ma:displayName="MediaServiceGenerationTime" ma:hidden="true" ma:internalName="MediaServiceGenerationTime" ma:readOnly="true">
      <xsd:simpleType>
        <xsd:restriction base="dms:Text"/>
      </xsd:simpleType>
    </xsd:element>
    <xsd:element name="MediaServiceEventHashCode" ma:index="72" nillable="true" ma:displayName="MediaServiceEventHashCode" ma:hidden="true" ma:internalName="MediaServiceEventHashCode" ma:readOnly="true">
      <xsd:simpleType>
        <xsd:restriction base="dms:Text"/>
      </xsd:simpleType>
    </xsd:element>
    <xsd:element name="MediaServiceOCR" ma:index="73" nillable="true" ma:displayName="Extracted Text" ma:internalName="MediaServiceOCR" ma:readOnly="true">
      <xsd:simpleType>
        <xsd:restriction base="dms:Note">
          <xsd:maxLength value="255"/>
        </xsd:restriction>
      </xsd:simpleType>
    </xsd:element>
    <xsd:element name="MediaLengthInSeconds" ma:index="74" nillable="true" ma:displayName="MediaLengthInSeconds" ma:hidden="true" ma:internalName="MediaLengthInSeconds" ma:readOnly="true">
      <xsd:simpleType>
        <xsd:restriction base="dms:Unknown"/>
      </xsd:simpleType>
    </xsd:element>
    <xsd:element name="MediaServiceBillingMetadata" ma:index="75" nillable="true" ma:displayName="MediaServiceBillingMetadata" ma:hidden="true" ma:internalName="MediaServiceBillingMetadata" ma:readOnly="true">
      <xsd:simpleType>
        <xsd:restriction base="dms:Note"/>
      </xsd:simpleType>
    </xsd:element>
    <xsd:element name="MediaServiceLocation" ma:index="76"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3"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p:properties xmlns:p="http://schemas.microsoft.com/office/2006/metadata/properties" xmlns:xsi="http://www.w3.org/2001/XMLSchema-instance" xmlns:pc="http://schemas.microsoft.com/office/infopath/2007/PartnerControls">
  <documentManagement>
    <dlc_EmailBCC xmlns="http://schemas.microsoft.com/sharepoint/v3" xsi:nil="true"/>
    <dlc_EmailReceivedUTC xmlns="http://schemas.microsoft.com/sharepoint/v3" xsi:nil="true"/>
    <dlc_EmailSentUTC xmlns="http://schemas.microsoft.com/sharepoint/v3" xsi:nil="true"/>
    <dlc_EmailSubject xmlns="http://schemas.microsoft.com/sharepoint/v3" xsi:nil="true"/>
    <dlc_EmailTo xmlns="http://schemas.microsoft.com/sharepoint/v3" xsi:nil="true"/>
    <dlc_EmailFrom xmlns="http://schemas.microsoft.com/sharepoint/v3" xsi:nil="true"/>
    <dlc_EmailCC xmlns="http://schemas.microsoft.com/sharepoint/v3" xsi:nil="true"/>
    <dlc_EmailMailbox xmlns="http://schemas.microsoft.com/sharepoint/v3">
      <UserInfo>
        <DisplayName/>
        <AccountId xsi:nil="true"/>
        <AccountType/>
      </UserInfo>
    </dlc_EmailMailbox>
    <HMT_DocumentTypeHTField0 xmlns="f69fd3ce-e1df-49de-b78d-1d800e75d0a3">
      <Terms xmlns="http://schemas.microsoft.com/office/infopath/2007/PartnerControls">
        <TermInfo xmlns="http://schemas.microsoft.com/office/infopath/2007/PartnerControls">
          <TermName xmlns="http://schemas.microsoft.com/office/infopath/2007/PartnerControls">Other</TermName>
          <TermId xmlns="http://schemas.microsoft.com/office/infopath/2007/PartnerControls">150be646-4ed5-450e-b2aa-5a7d8e5fc7d1</TermId>
        </TermInfo>
      </Terms>
    </HMT_DocumentTypeHTField0>
    <TaxCatchAll xmlns="f69fd3ce-e1df-49de-b78d-1d800e75d0a3">
      <Value>1</Value>
    </TaxCatchAll>
    <HMT_ClosedbyOrig xmlns="f69fd3ce-e1df-49de-b78d-1d800e75d0a3">
      <UserInfo>
        <DisplayName/>
        <AccountId xsi:nil="true"/>
        <AccountType/>
      </UserInfo>
    </HMT_ClosedbyOrig>
    <lcf76f155ced4ddcb4097134ff3c332f xmlns="62c7038d-3aec-4dd4-8afa-8b92667eb25d">
      <Terms xmlns="http://schemas.microsoft.com/office/infopath/2007/PartnerControls"/>
    </lcf76f155ced4ddcb4097134ff3c332f>
    <_dlc_DocId xmlns="f69fd3ce-e1df-49de-b78d-1d800e75d0a3">GADWRKGRPACTUA-1580777631-154568</_dlc_DocId>
    <HMT_SubTeamHTField0 xmlns="f69fd3ce-e1df-49de-b78d-1d800e75d0a3">
      <Terms xmlns="http://schemas.microsoft.com/office/infopath/2007/PartnerControls"/>
    </HMT_SubTeamHTField0>
    <HMT_TeamHTField0 xmlns="f69fd3ce-e1df-49de-b78d-1d800e75d0a3">
      <Terms xmlns="http://schemas.microsoft.com/office/infopath/2007/PartnerControls"/>
    </HMT_TeamHTField0>
    <HMT_CategoryHTField0 xmlns="f69fd3ce-e1df-49de-b78d-1d800e75d0a3">
      <Terms xmlns="http://schemas.microsoft.com/office/infopath/2007/PartnerControls"/>
    </HMT_CategoryHTField0>
    <_dlc_DocIdUrl xmlns="f69fd3ce-e1df-49de-b78d-1d800e75d0a3">
      <Url>https://tris42.sharepoint.com/sites/gad_wrkgrp_actuarial/_layouts/15/DocIdRedir.aspx?ID=GADWRKGRPACTUA-1580777631-154568</Url>
      <Description>GADWRKGRPACTUA-1580777631-154568</Description>
    </_dlc_DocIdUrl>
    <HMT_ClosedArchive xmlns="f69fd3ce-e1df-49de-b78d-1d800e75d0a3">false</HMT_ClosedArchive>
    <b9c42a306c8b47fcbaf8a41a71352f3a xmlns="f69fd3ce-e1df-49de-b78d-1d800e75d0a3">
      <Terms xmlns="http://schemas.microsoft.com/office/infopath/2007/PartnerControls"/>
    </b9c42a306c8b47fcbaf8a41a71352f3a>
    <HMT_GroupHTField0 xmlns="f69fd3ce-e1df-49de-b78d-1d800e75d0a3">
      <Terms xmlns="http://schemas.microsoft.com/office/infopath/2007/PartnerControls"/>
    </HMT_GroupHTField0>
    <HMT_LegacyRecord xmlns="f69fd3ce-e1df-49de-b78d-1d800e75d0a3">false</HMT_LegacyRecord>
    <HMT_LegacySensitive xmlns="f69fd3ce-e1df-49de-b78d-1d800e75d0a3">false</HMT_LegacySensitive>
    <HMT_ClosedOn xmlns="f69fd3ce-e1df-49de-b78d-1d800e75d0a3" xsi:nil="true"/>
    <HMT_LegacyModifiedBy xmlns="f69fd3ce-e1df-49de-b78d-1d800e75d0a3" xsi:nil="true"/>
    <HMT_Topic xmlns="f69fd3ce-e1df-49de-b78d-1d800e75d0a3" xsi:nil="true"/>
    <HMT_ArchivedOn xmlns="f69fd3ce-e1df-49de-b78d-1d800e75d0a3" xsi:nil="true"/>
    <HMT_LegacyCreatedBy xmlns="f69fd3ce-e1df-49de-b78d-1d800e75d0a3" xsi:nil="true"/>
    <HMT_Record xmlns="f69fd3ce-e1df-49de-b78d-1d800e75d0a3">false</HMT_Record>
    <HMT_LegacyItemID xmlns="f69fd3ce-e1df-49de-b78d-1d800e75d0a3" xsi:nil="true"/>
    <HMT_ClosedBy xmlns="f69fd3ce-e1df-49de-b78d-1d800e75d0a3">
      <UserInfo>
        <DisplayName/>
        <AccountId xsi:nil="true"/>
        <AccountType/>
      </UserInfo>
    </HMT_ClosedBy>
    <HMT_Theme xmlns="f69fd3ce-e1df-49de-b78d-1d800e75d0a3" xsi:nil="true"/>
    <HMT_SubTopic xmlns="f69fd3ce-e1df-49de-b78d-1d800e75d0a3" xsi:nil="true"/>
    <HMT_LegacyOrigSource xmlns="f69fd3ce-e1df-49de-b78d-1d800e75d0a3" xsi:nil="true"/>
    <HMT_DeletedOn xmlns="f69fd3ce-e1df-49de-b78d-1d800e75d0a3" xsi:nil="true"/>
    <HMT_ArchivedBy xmlns="f69fd3ce-e1df-49de-b78d-1d800e75d0a3">
      <UserInfo>
        <DisplayName/>
        <AccountId xsi:nil="true"/>
        <AccountType/>
      </UserInfo>
    </HMT_ArchivedBy>
    <HMT_ClosedOnOrig xmlns="f69fd3ce-e1df-49de-b78d-1d800e75d0a3" xsi:nil="true"/>
    <HMT_Audit xmlns="f69fd3ce-e1df-49de-b78d-1d800e75d0a3" xsi:nil="true"/>
    <HMT_LegacyExtRef xmlns="f69fd3ce-e1df-49de-b78d-1d800e75d0a3" xsi:nil="true"/>
    <Project_x0020_Sub_x002d_Type xmlns="62c7038d-3aec-4dd4-8afa-8b92667eb25d" xsi:nil="true"/>
    <Client xmlns="62c7038d-3aec-4dd4-8afa-8b92667eb25d" xsi:nil="true"/>
    <Sign_x002d_Off_x0020_Date xmlns="62c7038d-3aec-4dd4-8afa-8b92667eb25d" xsi:nil="true"/>
    <PrimeCorrectedByUser xmlns="f69fd3ce-e1df-49de-b78d-1d800e75d0a3" xsi:nil="true"/>
    <Signatory xmlns="62c7038d-3aec-4dd4-8afa-8b92667eb25d">
      <UserInfo>
        <DisplayName/>
        <AccountId xsi:nil="true"/>
        <AccountType/>
      </UserInfo>
    </Signatory>
    <PrimeClassificationStatus xmlns="f69fd3ce-e1df-49de-b78d-1d800e75d0a3" xsi:nil="true"/>
    <Peer_x0020_Reviewer xmlns="62c7038d-3aec-4dd4-8afa-8b92667eb25d">
      <UserInfo>
        <DisplayName/>
        <AccountId xsi:nil="true"/>
        <AccountType/>
      </UserInfo>
    </Peer_x0020_Reviewer>
    <PrimeClassificationStatusDetails xmlns="f69fd3ce-e1df-49de-b78d-1d800e75d0a3" xsi:nil="true"/>
    <PrimeLastClassified xmlns="f69fd3ce-e1df-49de-b78d-1d800e75d0a3" xsi:nil="true"/>
    <Optional_x0020_Information xmlns="62c7038d-3aec-4dd4-8afa-8b92667eb25d" xsi:nil="true"/>
  </documentManagement>
</p:properties>
</file>

<file path=customXml/itemProps1.xml><?xml version="1.0" encoding="utf-8"?>
<ds:datastoreItem xmlns:ds="http://schemas.openxmlformats.org/officeDocument/2006/customXml" ds:itemID="{30FAA2A5-E045-458E-A7A9-69F57C5B7409}">
  <ds:schemaRefs>
    <ds:schemaRef ds:uri="http://schemas.microsoft.com/sharepoint/v3/contenttype/forms"/>
  </ds:schemaRefs>
</ds:datastoreItem>
</file>

<file path=customXml/itemProps2.xml><?xml version="1.0" encoding="utf-8"?>
<ds:datastoreItem xmlns:ds="http://schemas.openxmlformats.org/officeDocument/2006/customXml" ds:itemID="{1EF7BD7B-917E-483F-B308-7A47135B1D5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69fd3ce-e1df-49de-b78d-1d800e75d0a3"/>
    <ds:schemaRef ds:uri="62c7038d-3aec-4dd4-8afa-8b92667eb2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EF46BC2-CD3C-4240-A76C-9095DD37B3C1}">
  <ds:schemaRefs>
    <ds:schemaRef ds:uri="http://schemas.microsoft.com/sharepoint/events"/>
  </ds:schemaRefs>
</ds:datastoreItem>
</file>

<file path=customXml/itemProps4.xml><?xml version="1.0" encoding="utf-8"?>
<ds:datastoreItem xmlns:ds="http://schemas.openxmlformats.org/officeDocument/2006/customXml" ds:itemID="{F32A91F8-47F2-4E1B-9942-1F23C02D827D}">
  <ds:schemaRefs>
    <ds:schemaRef ds:uri="http://purl.org/dc/dcmitype/"/>
    <ds:schemaRef ds:uri="http://purl.org/dc/elements/1.1/"/>
    <ds:schemaRef ds:uri="http://purl.org/dc/terms/"/>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62c7038d-3aec-4dd4-8afa-8b92667eb25d"/>
    <ds:schemaRef ds:uri="f69fd3ce-e1df-49de-b78d-1d800e75d0a3"/>
    <ds:schemaRef ds:uri="http://schemas.microsoft.com/sharepoint/v3"/>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2</DocSecurity>
  <ScaleCrop>false</ScaleCrop>
  <HeadingPairs>
    <vt:vector size="4" baseType="variant">
      <vt:variant>
        <vt:lpstr>Worksheets</vt:lpstr>
      </vt:variant>
      <vt:variant>
        <vt:i4>121</vt:i4>
      </vt:variant>
      <vt:variant>
        <vt:lpstr>Named Ranges</vt:lpstr>
      </vt:variant>
      <vt:variant>
        <vt:i4>2153</vt:i4>
      </vt:variant>
    </vt:vector>
  </HeadingPairs>
  <TitlesOfParts>
    <vt:vector size="2274" baseType="lpstr">
      <vt:lpstr>Cover</vt:lpstr>
      <vt:lpstr>Purpose of spreadsheet</vt:lpstr>
      <vt:lpstr>Version control</vt:lpstr>
      <vt:lpstr>Assumptions</vt:lpstr>
      <vt:lpstr>Factor List</vt:lpstr>
      <vt:lpstr>x-201</vt:lpstr>
      <vt:lpstr>x-202</vt:lpstr>
      <vt:lpstr>x-203</vt:lpstr>
      <vt:lpstr>x-204</vt:lpstr>
      <vt:lpstr>x-205</vt:lpstr>
      <vt:lpstr>x-207</vt:lpstr>
      <vt:lpstr>x-208</vt:lpstr>
      <vt:lpstr>x-209</vt:lpstr>
      <vt:lpstr>x-211</vt:lpstr>
      <vt:lpstr>x-212</vt:lpstr>
      <vt:lpstr>x-213</vt:lpstr>
      <vt:lpstr>x-214</vt:lpstr>
      <vt:lpstr>x-215</vt:lpstr>
      <vt:lpstr>x-216</vt:lpstr>
      <vt:lpstr>x-217</vt:lpstr>
      <vt:lpstr>x-218</vt:lpstr>
      <vt:lpstr>x-223</vt:lpstr>
      <vt:lpstr>x-301</vt:lpstr>
      <vt:lpstr>x-302</vt:lpstr>
      <vt:lpstr>x-303</vt:lpstr>
      <vt:lpstr>x-304</vt:lpstr>
      <vt:lpstr>x-305</vt:lpstr>
      <vt:lpstr>x-306</vt:lpstr>
      <vt:lpstr>x-307</vt:lpstr>
      <vt:lpstr>x-401</vt:lpstr>
      <vt:lpstr>x-402</vt:lpstr>
      <vt:lpstr>x-403</vt:lpstr>
      <vt:lpstr>x-404</vt:lpstr>
      <vt:lpstr>x-405</vt:lpstr>
      <vt:lpstr>x-406</vt:lpstr>
      <vt:lpstr>x-407</vt:lpstr>
      <vt:lpstr>x-408</vt:lpstr>
      <vt:lpstr>x-409</vt:lpstr>
      <vt:lpstr>x-410</vt:lpstr>
      <vt:lpstr>x-411</vt:lpstr>
      <vt:lpstr>x-412</vt:lpstr>
      <vt:lpstr>x-413</vt:lpstr>
      <vt:lpstr>x-414</vt:lpstr>
      <vt:lpstr>x-415</vt:lpstr>
      <vt:lpstr>x-416</vt:lpstr>
      <vt:lpstr>x-417</vt:lpstr>
      <vt:lpstr>x-418</vt:lpstr>
      <vt:lpstr>x-419</vt:lpstr>
      <vt:lpstr>x-420</vt:lpstr>
      <vt:lpstr>x-421</vt:lpstr>
      <vt:lpstr>x-501</vt:lpstr>
      <vt:lpstr>x-502</vt:lpstr>
      <vt:lpstr>x-503</vt:lpstr>
      <vt:lpstr>x-504</vt:lpstr>
      <vt:lpstr>x-505</vt:lpstr>
      <vt:lpstr>x-601</vt:lpstr>
      <vt:lpstr>x-602</vt:lpstr>
      <vt:lpstr>x-603</vt:lpstr>
      <vt:lpstr>x-604</vt:lpstr>
      <vt:lpstr>x-605</vt:lpstr>
      <vt:lpstr>x-606</vt:lpstr>
      <vt:lpstr>x-607</vt:lpstr>
      <vt:lpstr>x-608</vt:lpstr>
      <vt:lpstr>x-609</vt:lpstr>
      <vt:lpstr>x-610</vt:lpstr>
      <vt:lpstr>x-611</vt:lpstr>
      <vt:lpstr>x-612</vt:lpstr>
      <vt:lpstr>x-613</vt:lpstr>
      <vt:lpstr>x-614</vt:lpstr>
      <vt:lpstr>x-615</vt:lpstr>
      <vt:lpstr>x-616</vt:lpstr>
      <vt:lpstr>x-617</vt:lpstr>
      <vt:lpstr>x-701</vt:lpstr>
      <vt:lpstr>x-702</vt:lpstr>
      <vt:lpstr>x-703</vt:lpstr>
      <vt:lpstr>x-704</vt:lpstr>
      <vt:lpstr>x-705</vt:lpstr>
      <vt:lpstr>x-706</vt:lpstr>
      <vt:lpstr>x-707</vt:lpstr>
      <vt:lpstr>x-708</vt:lpstr>
      <vt:lpstr>x-709</vt:lpstr>
      <vt:lpstr>x-710</vt:lpstr>
      <vt:lpstr>x-711</vt:lpstr>
      <vt:lpstr>x-712</vt:lpstr>
      <vt:lpstr>x-713</vt:lpstr>
      <vt:lpstr>x-714</vt:lpstr>
      <vt:lpstr>x-715</vt:lpstr>
      <vt:lpstr>x-716</vt:lpstr>
      <vt:lpstr>x-717</vt:lpstr>
      <vt:lpstr>x-718</vt:lpstr>
      <vt:lpstr>x-719</vt:lpstr>
      <vt:lpstr>x-720</vt:lpstr>
      <vt:lpstr>x-721</vt:lpstr>
      <vt:lpstr>x-725</vt:lpstr>
      <vt:lpstr>x-726</vt:lpstr>
      <vt:lpstr>x-727</vt:lpstr>
      <vt:lpstr>x-728</vt:lpstr>
      <vt:lpstr>x-729</vt:lpstr>
      <vt:lpstr>x-730</vt:lpstr>
      <vt:lpstr>x-731</vt:lpstr>
      <vt:lpstr>x-732</vt:lpstr>
      <vt:lpstr>x-733</vt:lpstr>
      <vt:lpstr>x-734</vt:lpstr>
      <vt:lpstr>x-735</vt:lpstr>
      <vt:lpstr>x-736</vt:lpstr>
      <vt:lpstr>x-801</vt:lpstr>
      <vt:lpstr>x-802</vt:lpstr>
      <vt:lpstr>x-803</vt:lpstr>
      <vt:lpstr>x-804</vt:lpstr>
      <vt:lpstr>x-805</vt:lpstr>
      <vt:lpstr>x-806</vt:lpstr>
      <vt:lpstr>x-807</vt:lpstr>
      <vt:lpstr>x-808</vt:lpstr>
      <vt:lpstr>x-810</vt:lpstr>
      <vt:lpstr>x-811</vt:lpstr>
      <vt:lpstr>x-812</vt:lpstr>
      <vt:lpstr>x-813</vt:lpstr>
      <vt:lpstr>x-814</vt:lpstr>
      <vt:lpstr>x-815</vt:lpstr>
      <vt:lpstr>x-816</vt:lpstr>
      <vt:lpstr>x-template</vt:lpstr>
      <vt:lpstr>FACTOR_LIST_AGE_DEF</vt:lpstr>
      <vt:lpstr>FACTOR_LIST_ASSUMPTION_SET</vt:lpstr>
      <vt:lpstr>FACTOR_LIST_CLIENT</vt:lpstr>
      <vt:lpstr>FACTOR_LIST_DATE_IMPLEMENTED</vt:lpstr>
      <vt:lpstr>FACTOR_LIST_DATE_ISSUED</vt:lpstr>
      <vt:lpstr>FACTOR_LIST_DESCRIPTION</vt:lpstr>
      <vt:lpstr>FACTOR_LIST_FACTOR_STATUS</vt:lpstr>
      <vt:lpstr>FACTOR_LIST_FACTOR_TYPE</vt:lpstr>
      <vt:lpstr>FACTOR_LIST_GENDER</vt:lpstr>
      <vt:lpstr>FACTOR_LIST_REFERENCE</vt:lpstr>
      <vt:lpstr>FACTOR_LIST_REFERENCE_GUIDANCE</vt:lpstr>
      <vt:lpstr>FACTOR_LIST_RELATED</vt:lpstr>
      <vt:lpstr>FACTOR_LIST_SECTION</vt:lpstr>
      <vt:lpstr>FACTOR_LIST_SECTION_NUMBER</vt:lpstr>
      <vt:lpstr>FACTOR_LIST_SERIES_NUMBER</vt:lpstr>
      <vt:lpstr>'x-201'!TABLE_AGE_DEF_1</vt:lpstr>
      <vt:lpstr>'x-202'!TABLE_AGE_DEF_1</vt:lpstr>
      <vt:lpstr>'x-203'!TABLE_AGE_DEF_1</vt:lpstr>
      <vt:lpstr>'x-204'!TABLE_AGE_DEF_1</vt:lpstr>
      <vt:lpstr>'x-205'!TABLE_AGE_DEF_1</vt:lpstr>
      <vt:lpstr>'x-207'!TABLE_AGE_DEF_1</vt:lpstr>
      <vt:lpstr>'x-208'!TABLE_AGE_DEF_1</vt:lpstr>
      <vt:lpstr>'x-209'!TABLE_AGE_DEF_1</vt:lpstr>
      <vt:lpstr>'x-211'!TABLE_AGE_DEF_1</vt:lpstr>
      <vt:lpstr>'x-212'!TABLE_AGE_DEF_1</vt:lpstr>
      <vt:lpstr>'x-213'!TABLE_AGE_DEF_1</vt:lpstr>
      <vt:lpstr>'x-214'!TABLE_AGE_DEF_1</vt:lpstr>
      <vt:lpstr>'x-215'!TABLE_AGE_DEF_1</vt:lpstr>
      <vt:lpstr>'x-216'!TABLE_AGE_DEF_1</vt:lpstr>
      <vt:lpstr>'x-217'!TABLE_AGE_DEF_1</vt:lpstr>
      <vt:lpstr>'x-218'!TABLE_AGE_DEF_1</vt:lpstr>
      <vt:lpstr>'x-223'!TABLE_AGE_DEF_1</vt:lpstr>
      <vt:lpstr>'x-301'!TABLE_AGE_DEF_1</vt:lpstr>
      <vt:lpstr>'x-302'!TABLE_AGE_DEF_1</vt:lpstr>
      <vt:lpstr>'x-303'!TABLE_AGE_DEF_1</vt:lpstr>
      <vt:lpstr>'x-304'!TABLE_AGE_DEF_1</vt:lpstr>
      <vt:lpstr>'x-305'!TABLE_AGE_DEF_1</vt:lpstr>
      <vt:lpstr>'x-306'!TABLE_AGE_DEF_1</vt:lpstr>
      <vt:lpstr>'x-307'!TABLE_AGE_DEF_1</vt:lpstr>
      <vt:lpstr>'x-401'!TABLE_AGE_DEF_1</vt:lpstr>
      <vt:lpstr>'x-402'!TABLE_AGE_DEF_1</vt:lpstr>
      <vt:lpstr>'x-403'!TABLE_AGE_DEF_1</vt:lpstr>
      <vt:lpstr>'x-404'!TABLE_AGE_DEF_1</vt:lpstr>
      <vt:lpstr>'x-405'!TABLE_AGE_DEF_1</vt:lpstr>
      <vt:lpstr>'x-406'!TABLE_AGE_DEF_1</vt:lpstr>
      <vt:lpstr>'x-407'!TABLE_AGE_DEF_1</vt:lpstr>
      <vt:lpstr>'x-408'!TABLE_AGE_DEF_1</vt:lpstr>
      <vt:lpstr>'x-409'!TABLE_AGE_DEF_1</vt:lpstr>
      <vt:lpstr>'x-410'!TABLE_AGE_DEF_1</vt:lpstr>
      <vt:lpstr>'x-411'!TABLE_AGE_DEF_1</vt:lpstr>
      <vt:lpstr>'x-412'!TABLE_AGE_DEF_1</vt:lpstr>
      <vt:lpstr>'x-413'!TABLE_AGE_DEF_1</vt:lpstr>
      <vt:lpstr>'x-414'!TABLE_AGE_DEF_1</vt:lpstr>
      <vt:lpstr>'x-415'!TABLE_AGE_DEF_1</vt:lpstr>
      <vt:lpstr>'x-416'!TABLE_AGE_DEF_1</vt:lpstr>
      <vt:lpstr>'x-417'!TABLE_AGE_DEF_1</vt:lpstr>
      <vt:lpstr>'x-418'!TABLE_AGE_DEF_1</vt:lpstr>
      <vt:lpstr>'x-419'!TABLE_AGE_DEF_1</vt:lpstr>
      <vt:lpstr>'x-420'!TABLE_AGE_DEF_1</vt:lpstr>
      <vt:lpstr>'x-421'!TABLE_AGE_DEF_1</vt:lpstr>
      <vt:lpstr>'x-501'!TABLE_AGE_DEF_1</vt:lpstr>
      <vt:lpstr>'x-502'!TABLE_AGE_DEF_1</vt:lpstr>
      <vt:lpstr>'x-503'!TABLE_AGE_DEF_1</vt:lpstr>
      <vt:lpstr>'x-504'!TABLE_AGE_DEF_1</vt:lpstr>
      <vt:lpstr>'x-505'!TABLE_AGE_DEF_1</vt:lpstr>
      <vt:lpstr>'x-601'!TABLE_AGE_DEF_1</vt:lpstr>
      <vt:lpstr>'x-602'!TABLE_AGE_DEF_1</vt:lpstr>
      <vt:lpstr>'x-603'!TABLE_AGE_DEF_1</vt:lpstr>
      <vt:lpstr>'x-604'!TABLE_AGE_DEF_1</vt:lpstr>
      <vt:lpstr>'x-605'!TABLE_AGE_DEF_1</vt:lpstr>
      <vt:lpstr>'x-606'!TABLE_AGE_DEF_1</vt:lpstr>
      <vt:lpstr>'x-607'!TABLE_AGE_DEF_1</vt:lpstr>
      <vt:lpstr>'x-608'!TABLE_AGE_DEF_1</vt:lpstr>
      <vt:lpstr>'x-609'!TABLE_AGE_DEF_1</vt:lpstr>
      <vt:lpstr>'x-610'!TABLE_AGE_DEF_1</vt:lpstr>
      <vt:lpstr>'x-611'!TABLE_AGE_DEF_1</vt:lpstr>
      <vt:lpstr>'x-612'!TABLE_AGE_DEF_1</vt:lpstr>
      <vt:lpstr>'x-613'!TABLE_AGE_DEF_1</vt:lpstr>
      <vt:lpstr>'x-614'!TABLE_AGE_DEF_1</vt:lpstr>
      <vt:lpstr>'x-615'!TABLE_AGE_DEF_1</vt:lpstr>
      <vt:lpstr>'x-616'!TABLE_AGE_DEF_1</vt:lpstr>
      <vt:lpstr>'x-617'!TABLE_AGE_DEF_1</vt:lpstr>
      <vt:lpstr>'x-701'!TABLE_AGE_DEF_1</vt:lpstr>
      <vt:lpstr>'x-702'!TABLE_AGE_DEF_1</vt:lpstr>
      <vt:lpstr>'x-703'!TABLE_AGE_DEF_1</vt:lpstr>
      <vt:lpstr>'x-704'!TABLE_AGE_DEF_1</vt:lpstr>
      <vt:lpstr>'x-705'!TABLE_AGE_DEF_1</vt:lpstr>
      <vt:lpstr>'x-706'!TABLE_AGE_DEF_1</vt:lpstr>
      <vt:lpstr>'x-707'!TABLE_AGE_DEF_1</vt:lpstr>
      <vt:lpstr>'x-708'!TABLE_AGE_DEF_1</vt:lpstr>
      <vt:lpstr>'x-709'!TABLE_AGE_DEF_1</vt:lpstr>
      <vt:lpstr>'x-710'!TABLE_AGE_DEF_1</vt:lpstr>
      <vt:lpstr>'x-711'!TABLE_AGE_DEF_1</vt:lpstr>
      <vt:lpstr>'x-712'!TABLE_AGE_DEF_1</vt:lpstr>
      <vt:lpstr>'x-713'!TABLE_AGE_DEF_1</vt:lpstr>
      <vt:lpstr>'x-714'!TABLE_AGE_DEF_1</vt:lpstr>
      <vt:lpstr>'x-715'!TABLE_AGE_DEF_1</vt:lpstr>
      <vt:lpstr>'x-716'!TABLE_AGE_DEF_1</vt:lpstr>
      <vt:lpstr>'x-717'!TABLE_AGE_DEF_1</vt:lpstr>
      <vt:lpstr>'x-718'!TABLE_AGE_DEF_1</vt:lpstr>
      <vt:lpstr>'x-719'!TABLE_AGE_DEF_1</vt:lpstr>
      <vt:lpstr>'x-720'!TABLE_AGE_DEF_1</vt:lpstr>
      <vt:lpstr>'x-721'!TABLE_AGE_DEF_1</vt:lpstr>
      <vt:lpstr>'x-725'!TABLE_AGE_DEF_1</vt:lpstr>
      <vt:lpstr>'x-726'!TABLE_AGE_DEF_1</vt:lpstr>
      <vt:lpstr>'x-727'!TABLE_AGE_DEF_1</vt:lpstr>
      <vt:lpstr>'x-728'!TABLE_AGE_DEF_1</vt:lpstr>
      <vt:lpstr>'x-729'!TABLE_AGE_DEF_1</vt:lpstr>
      <vt:lpstr>'x-730'!TABLE_AGE_DEF_1</vt:lpstr>
      <vt:lpstr>'x-731'!TABLE_AGE_DEF_1</vt:lpstr>
      <vt:lpstr>'x-732'!TABLE_AGE_DEF_1</vt:lpstr>
      <vt:lpstr>'x-733'!TABLE_AGE_DEF_1</vt:lpstr>
      <vt:lpstr>'x-734'!TABLE_AGE_DEF_1</vt:lpstr>
      <vt:lpstr>'x-735'!TABLE_AGE_DEF_1</vt:lpstr>
      <vt:lpstr>'x-736'!TABLE_AGE_DEF_1</vt:lpstr>
      <vt:lpstr>'x-801'!TABLE_AGE_DEF_1</vt:lpstr>
      <vt:lpstr>'x-802'!TABLE_AGE_DEF_1</vt:lpstr>
      <vt:lpstr>'x-803'!TABLE_AGE_DEF_1</vt:lpstr>
      <vt:lpstr>'x-804'!TABLE_AGE_DEF_1</vt:lpstr>
      <vt:lpstr>'x-805'!TABLE_AGE_DEF_1</vt:lpstr>
      <vt:lpstr>'x-806'!TABLE_AGE_DEF_1</vt:lpstr>
      <vt:lpstr>'x-807'!TABLE_AGE_DEF_1</vt:lpstr>
      <vt:lpstr>'x-808'!TABLE_AGE_DEF_1</vt:lpstr>
      <vt:lpstr>'x-810'!TABLE_AGE_DEF_1</vt:lpstr>
      <vt:lpstr>'x-811'!TABLE_AGE_DEF_1</vt:lpstr>
      <vt:lpstr>'x-812'!TABLE_AGE_DEF_1</vt:lpstr>
      <vt:lpstr>'x-813'!TABLE_AGE_DEF_1</vt:lpstr>
      <vt:lpstr>'x-814'!TABLE_AGE_DEF_1</vt:lpstr>
      <vt:lpstr>'x-815'!TABLE_AGE_DEF_1</vt:lpstr>
      <vt:lpstr>'x-816'!TABLE_AGE_DEF_1</vt:lpstr>
      <vt:lpstr>'x-template'!TABLE_AGE_DEF_1</vt:lpstr>
      <vt:lpstr>'x-305'!TABLE_AGE_DEF_2</vt:lpstr>
      <vt:lpstr>'x-409'!TABLE_AGE_DEF_2</vt:lpstr>
      <vt:lpstr>'x-413'!TABLE_AGE_DEF_2</vt:lpstr>
      <vt:lpstr>'x-607'!TABLE_AGE_DEF_2</vt:lpstr>
      <vt:lpstr>'x-730'!TABLE_AGE_DEF_2</vt:lpstr>
      <vt:lpstr>'x-733'!TABLE_AGE_DEF_2</vt:lpstr>
      <vt:lpstr>'x-730'!TABLE_AGE_DEF_3</vt:lpstr>
      <vt:lpstr>'x-733'!TABLE_AGE_DEF_3</vt:lpstr>
      <vt:lpstr>'x-730'!TABLE_AGE_DEF_4</vt:lpstr>
      <vt:lpstr>'x-733'!TABLE_AGE_DEF_4</vt:lpstr>
      <vt:lpstr>'x-201'!TABLE_AREA_1</vt:lpstr>
      <vt:lpstr>'x-202'!TABLE_AREA_1</vt:lpstr>
      <vt:lpstr>'x-203'!TABLE_AREA_1</vt:lpstr>
      <vt:lpstr>'x-204'!TABLE_AREA_1</vt:lpstr>
      <vt:lpstr>'x-205'!TABLE_AREA_1</vt:lpstr>
      <vt:lpstr>'x-207'!TABLE_AREA_1</vt:lpstr>
      <vt:lpstr>'x-208'!TABLE_AREA_1</vt:lpstr>
      <vt:lpstr>'x-209'!TABLE_AREA_1</vt:lpstr>
      <vt:lpstr>'x-211'!TABLE_AREA_1</vt:lpstr>
      <vt:lpstr>'x-212'!TABLE_AREA_1</vt:lpstr>
      <vt:lpstr>'x-213'!TABLE_AREA_1</vt:lpstr>
      <vt:lpstr>'x-214'!TABLE_AREA_1</vt:lpstr>
      <vt:lpstr>'x-215'!TABLE_AREA_1</vt:lpstr>
      <vt:lpstr>'x-216'!TABLE_AREA_1</vt:lpstr>
      <vt:lpstr>'x-217'!TABLE_AREA_1</vt:lpstr>
      <vt:lpstr>'x-218'!TABLE_AREA_1</vt:lpstr>
      <vt:lpstr>'x-223'!TABLE_AREA_1</vt:lpstr>
      <vt:lpstr>'x-301'!TABLE_AREA_1</vt:lpstr>
      <vt:lpstr>'x-302'!TABLE_AREA_1</vt:lpstr>
      <vt:lpstr>'x-303'!TABLE_AREA_1</vt:lpstr>
      <vt:lpstr>'x-304'!TABLE_AREA_1</vt:lpstr>
      <vt:lpstr>'x-305'!TABLE_AREA_1</vt:lpstr>
      <vt:lpstr>'x-306'!TABLE_AREA_1</vt:lpstr>
      <vt:lpstr>'x-307'!TABLE_AREA_1</vt:lpstr>
      <vt:lpstr>'x-401'!TABLE_AREA_1</vt:lpstr>
      <vt:lpstr>'x-402'!TABLE_AREA_1</vt:lpstr>
      <vt:lpstr>'x-403'!TABLE_AREA_1</vt:lpstr>
      <vt:lpstr>'x-404'!TABLE_AREA_1</vt:lpstr>
      <vt:lpstr>'x-405'!TABLE_AREA_1</vt:lpstr>
      <vt:lpstr>'x-406'!TABLE_AREA_1</vt:lpstr>
      <vt:lpstr>'x-407'!TABLE_AREA_1</vt:lpstr>
      <vt:lpstr>'x-408'!TABLE_AREA_1</vt:lpstr>
      <vt:lpstr>'x-409'!TABLE_AREA_1</vt:lpstr>
      <vt:lpstr>'x-410'!TABLE_AREA_1</vt:lpstr>
      <vt:lpstr>'x-411'!TABLE_AREA_1</vt:lpstr>
      <vt:lpstr>'x-412'!TABLE_AREA_1</vt:lpstr>
      <vt:lpstr>'x-413'!TABLE_AREA_1</vt:lpstr>
      <vt:lpstr>'x-414'!TABLE_AREA_1</vt:lpstr>
      <vt:lpstr>'x-415'!TABLE_AREA_1</vt:lpstr>
      <vt:lpstr>'x-416'!TABLE_AREA_1</vt:lpstr>
      <vt:lpstr>'x-417'!TABLE_AREA_1</vt:lpstr>
      <vt:lpstr>'x-418'!TABLE_AREA_1</vt:lpstr>
      <vt:lpstr>'x-419'!TABLE_AREA_1</vt:lpstr>
      <vt:lpstr>'x-420'!TABLE_AREA_1</vt:lpstr>
      <vt:lpstr>'x-421'!TABLE_AREA_1</vt:lpstr>
      <vt:lpstr>'x-501'!TABLE_AREA_1</vt:lpstr>
      <vt:lpstr>'x-502'!TABLE_AREA_1</vt:lpstr>
      <vt:lpstr>'x-503'!TABLE_AREA_1</vt:lpstr>
      <vt:lpstr>'x-504'!TABLE_AREA_1</vt:lpstr>
      <vt:lpstr>'x-505'!TABLE_AREA_1</vt:lpstr>
      <vt:lpstr>'x-601'!TABLE_AREA_1</vt:lpstr>
      <vt:lpstr>'x-602'!TABLE_AREA_1</vt:lpstr>
      <vt:lpstr>'x-603'!TABLE_AREA_1</vt:lpstr>
      <vt:lpstr>'x-604'!TABLE_AREA_1</vt:lpstr>
      <vt:lpstr>'x-605'!TABLE_AREA_1</vt:lpstr>
      <vt:lpstr>'x-606'!TABLE_AREA_1</vt:lpstr>
      <vt:lpstr>'x-607'!TABLE_AREA_1</vt:lpstr>
      <vt:lpstr>'x-608'!TABLE_AREA_1</vt:lpstr>
      <vt:lpstr>'x-609'!TABLE_AREA_1</vt:lpstr>
      <vt:lpstr>'x-610'!TABLE_AREA_1</vt:lpstr>
      <vt:lpstr>'x-611'!TABLE_AREA_1</vt:lpstr>
      <vt:lpstr>'x-616'!TABLE_AREA_1</vt:lpstr>
      <vt:lpstr>'x-617'!TABLE_AREA_1</vt:lpstr>
      <vt:lpstr>'x-701'!TABLE_AREA_1</vt:lpstr>
      <vt:lpstr>'x-702'!TABLE_AREA_1</vt:lpstr>
      <vt:lpstr>'x-703'!TABLE_AREA_1</vt:lpstr>
      <vt:lpstr>'x-704'!TABLE_AREA_1</vt:lpstr>
      <vt:lpstr>'x-705'!TABLE_AREA_1</vt:lpstr>
      <vt:lpstr>'x-706'!TABLE_AREA_1</vt:lpstr>
      <vt:lpstr>'x-707'!TABLE_AREA_1</vt:lpstr>
      <vt:lpstr>'x-708'!TABLE_AREA_1</vt:lpstr>
      <vt:lpstr>'x-709'!TABLE_AREA_1</vt:lpstr>
      <vt:lpstr>'x-710'!TABLE_AREA_1</vt:lpstr>
      <vt:lpstr>'x-711'!TABLE_AREA_1</vt:lpstr>
      <vt:lpstr>'x-712'!TABLE_AREA_1</vt:lpstr>
      <vt:lpstr>'x-713'!TABLE_AREA_1</vt:lpstr>
      <vt:lpstr>'x-714'!TABLE_AREA_1</vt:lpstr>
      <vt:lpstr>'x-715'!TABLE_AREA_1</vt:lpstr>
      <vt:lpstr>'x-716'!TABLE_AREA_1</vt:lpstr>
      <vt:lpstr>'x-717'!TABLE_AREA_1</vt:lpstr>
      <vt:lpstr>'x-718'!TABLE_AREA_1</vt:lpstr>
      <vt:lpstr>'x-719'!TABLE_AREA_1</vt:lpstr>
      <vt:lpstr>'x-720'!TABLE_AREA_1</vt:lpstr>
      <vt:lpstr>'x-721'!TABLE_AREA_1</vt:lpstr>
      <vt:lpstr>'x-725'!TABLE_AREA_1</vt:lpstr>
      <vt:lpstr>'x-726'!TABLE_AREA_1</vt:lpstr>
      <vt:lpstr>'x-727'!TABLE_AREA_1</vt:lpstr>
      <vt:lpstr>'x-728'!TABLE_AREA_1</vt:lpstr>
      <vt:lpstr>'x-729'!TABLE_AREA_1</vt:lpstr>
      <vt:lpstr>'x-730'!TABLE_AREA_1</vt:lpstr>
      <vt:lpstr>'x-731'!TABLE_AREA_1</vt:lpstr>
      <vt:lpstr>'x-732'!TABLE_AREA_1</vt:lpstr>
      <vt:lpstr>'x-733'!TABLE_AREA_1</vt:lpstr>
      <vt:lpstr>'x-734'!TABLE_AREA_1</vt:lpstr>
      <vt:lpstr>'x-735'!TABLE_AREA_1</vt:lpstr>
      <vt:lpstr>'x-736'!TABLE_AREA_1</vt:lpstr>
      <vt:lpstr>'x-801'!TABLE_AREA_1</vt:lpstr>
      <vt:lpstr>'x-802'!TABLE_AREA_1</vt:lpstr>
      <vt:lpstr>'x-803'!TABLE_AREA_1</vt:lpstr>
      <vt:lpstr>'x-804'!TABLE_AREA_1</vt:lpstr>
      <vt:lpstr>'x-805'!TABLE_AREA_1</vt:lpstr>
      <vt:lpstr>'x-806'!TABLE_AREA_1</vt:lpstr>
      <vt:lpstr>'x-807'!TABLE_AREA_1</vt:lpstr>
      <vt:lpstr>'x-808'!TABLE_AREA_1</vt:lpstr>
      <vt:lpstr>'x-810'!TABLE_AREA_1</vt:lpstr>
      <vt:lpstr>'x-811'!TABLE_AREA_1</vt:lpstr>
      <vt:lpstr>'x-812'!TABLE_AREA_1</vt:lpstr>
      <vt:lpstr>'x-813'!TABLE_AREA_1</vt:lpstr>
      <vt:lpstr>'x-814'!TABLE_AREA_1</vt:lpstr>
      <vt:lpstr>'x-815'!TABLE_AREA_1</vt:lpstr>
      <vt:lpstr>'x-816'!TABLE_AREA_1</vt:lpstr>
      <vt:lpstr>'x-305'!TABLE_AREA_2</vt:lpstr>
      <vt:lpstr>'x-409'!TABLE_AREA_2</vt:lpstr>
      <vt:lpstr>'x-413'!TABLE_AREA_2</vt:lpstr>
      <vt:lpstr>'x-607'!TABLE_AREA_2</vt:lpstr>
      <vt:lpstr>'x-730'!TABLE_AREA_2</vt:lpstr>
      <vt:lpstr>'x-733'!TABLE_AREA_2</vt:lpstr>
      <vt:lpstr>'x-730'!TABLE_AREA_3</vt:lpstr>
      <vt:lpstr>'x-733'!TABLE_AREA_3</vt:lpstr>
      <vt:lpstr>'x-730'!TABLE_AREA_4</vt:lpstr>
      <vt:lpstr>'x-733'!TABLE_AREA_4</vt:lpstr>
      <vt:lpstr>'x-201'!TABLE_ASSUMPTION_SET_1</vt:lpstr>
      <vt:lpstr>'x-202'!TABLE_ASSUMPTION_SET_1</vt:lpstr>
      <vt:lpstr>'x-203'!TABLE_ASSUMPTION_SET_1</vt:lpstr>
      <vt:lpstr>'x-204'!TABLE_ASSUMPTION_SET_1</vt:lpstr>
      <vt:lpstr>'x-205'!TABLE_ASSUMPTION_SET_1</vt:lpstr>
      <vt:lpstr>'x-207'!TABLE_ASSUMPTION_SET_1</vt:lpstr>
      <vt:lpstr>'x-208'!TABLE_ASSUMPTION_SET_1</vt:lpstr>
      <vt:lpstr>'x-209'!TABLE_ASSUMPTION_SET_1</vt:lpstr>
      <vt:lpstr>'x-211'!TABLE_ASSUMPTION_SET_1</vt:lpstr>
      <vt:lpstr>'x-212'!TABLE_ASSUMPTION_SET_1</vt:lpstr>
      <vt:lpstr>'x-213'!TABLE_ASSUMPTION_SET_1</vt:lpstr>
      <vt:lpstr>'x-214'!TABLE_ASSUMPTION_SET_1</vt:lpstr>
      <vt:lpstr>'x-215'!TABLE_ASSUMPTION_SET_1</vt:lpstr>
      <vt:lpstr>'x-216'!TABLE_ASSUMPTION_SET_1</vt:lpstr>
      <vt:lpstr>'x-217'!TABLE_ASSUMPTION_SET_1</vt:lpstr>
      <vt:lpstr>'x-218'!TABLE_ASSUMPTION_SET_1</vt:lpstr>
      <vt:lpstr>'x-223'!TABLE_ASSUMPTION_SET_1</vt:lpstr>
      <vt:lpstr>'x-301'!TABLE_ASSUMPTION_SET_1</vt:lpstr>
      <vt:lpstr>'x-302'!TABLE_ASSUMPTION_SET_1</vt:lpstr>
      <vt:lpstr>'x-303'!TABLE_ASSUMPTION_SET_1</vt:lpstr>
      <vt:lpstr>'x-304'!TABLE_ASSUMPTION_SET_1</vt:lpstr>
      <vt:lpstr>'x-305'!TABLE_ASSUMPTION_SET_1</vt:lpstr>
      <vt:lpstr>'x-306'!TABLE_ASSUMPTION_SET_1</vt:lpstr>
      <vt:lpstr>'x-307'!TABLE_ASSUMPTION_SET_1</vt:lpstr>
      <vt:lpstr>'x-401'!TABLE_ASSUMPTION_SET_1</vt:lpstr>
      <vt:lpstr>'x-402'!TABLE_ASSUMPTION_SET_1</vt:lpstr>
      <vt:lpstr>'x-403'!TABLE_ASSUMPTION_SET_1</vt:lpstr>
      <vt:lpstr>'x-404'!TABLE_ASSUMPTION_SET_1</vt:lpstr>
      <vt:lpstr>'x-405'!TABLE_ASSUMPTION_SET_1</vt:lpstr>
      <vt:lpstr>'x-406'!TABLE_ASSUMPTION_SET_1</vt:lpstr>
      <vt:lpstr>'x-407'!TABLE_ASSUMPTION_SET_1</vt:lpstr>
      <vt:lpstr>'x-408'!TABLE_ASSUMPTION_SET_1</vt:lpstr>
      <vt:lpstr>'x-409'!TABLE_ASSUMPTION_SET_1</vt:lpstr>
      <vt:lpstr>'x-410'!TABLE_ASSUMPTION_SET_1</vt:lpstr>
      <vt:lpstr>'x-411'!TABLE_ASSUMPTION_SET_1</vt:lpstr>
      <vt:lpstr>'x-412'!TABLE_ASSUMPTION_SET_1</vt:lpstr>
      <vt:lpstr>'x-413'!TABLE_ASSUMPTION_SET_1</vt:lpstr>
      <vt:lpstr>'x-414'!TABLE_ASSUMPTION_SET_1</vt:lpstr>
      <vt:lpstr>'x-415'!TABLE_ASSUMPTION_SET_1</vt:lpstr>
      <vt:lpstr>'x-416'!TABLE_ASSUMPTION_SET_1</vt:lpstr>
      <vt:lpstr>'x-417'!TABLE_ASSUMPTION_SET_1</vt:lpstr>
      <vt:lpstr>'x-418'!TABLE_ASSUMPTION_SET_1</vt:lpstr>
      <vt:lpstr>'x-419'!TABLE_ASSUMPTION_SET_1</vt:lpstr>
      <vt:lpstr>'x-420'!TABLE_ASSUMPTION_SET_1</vt:lpstr>
      <vt:lpstr>'x-421'!TABLE_ASSUMPTION_SET_1</vt:lpstr>
      <vt:lpstr>'x-501'!TABLE_ASSUMPTION_SET_1</vt:lpstr>
      <vt:lpstr>'x-502'!TABLE_ASSUMPTION_SET_1</vt:lpstr>
      <vt:lpstr>'x-503'!TABLE_ASSUMPTION_SET_1</vt:lpstr>
      <vt:lpstr>'x-504'!TABLE_ASSUMPTION_SET_1</vt:lpstr>
      <vt:lpstr>'x-505'!TABLE_ASSUMPTION_SET_1</vt:lpstr>
      <vt:lpstr>'x-601'!TABLE_ASSUMPTION_SET_1</vt:lpstr>
      <vt:lpstr>'x-602'!TABLE_ASSUMPTION_SET_1</vt:lpstr>
      <vt:lpstr>'x-603'!TABLE_ASSUMPTION_SET_1</vt:lpstr>
      <vt:lpstr>'x-604'!TABLE_ASSUMPTION_SET_1</vt:lpstr>
      <vt:lpstr>'x-605'!TABLE_ASSUMPTION_SET_1</vt:lpstr>
      <vt:lpstr>'x-606'!TABLE_ASSUMPTION_SET_1</vt:lpstr>
      <vt:lpstr>'x-607'!TABLE_ASSUMPTION_SET_1</vt:lpstr>
      <vt:lpstr>'x-608'!TABLE_ASSUMPTION_SET_1</vt:lpstr>
      <vt:lpstr>'x-609'!TABLE_ASSUMPTION_SET_1</vt:lpstr>
      <vt:lpstr>'x-610'!TABLE_ASSUMPTION_SET_1</vt:lpstr>
      <vt:lpstr>'x-611'!TABLE_ASSUMPTION_SET_1</vt:lpstr>
      <vt:lpstr>'x-612'!TABLE_ASSUMPTION_SET_1</vt:lpstr>
      <vt:lpstr>'x-613'!TABLE_ASSUMPTION_SET_1</vt:lpstr>
      <vt:lpstr>'x-614'!TABLE_ASSUMPTION_SET_1</vt:lpstr>
      <vt:lpstr>'x-615'!TABLE_ASSUMPTION_SET_1</vt:lpstr>
      <vt:lpstr>'x-616'!TABLE_ASSUMPTION_SET_1</vt:lpstr>
      <vt:lpstr>'x-617'!TABLE_ASSUMPTION_SET_1</vt:lpstr>
      <vt:lpstr>'x-701'!TABLE_ASSUMPTION_SET_1</vt:lpstr>
      <vt:lpstr>'x-702'!TABLE_ASSUMPTION_SET_1</vt:lpstr>
      <vt:lpstr>'x-703'!TABLE_ASSUMPTION_SET_1</vt:lpstr>
      <vt:lpstr>'x-704'!TABLE_ASSUMPTION_SET_1</vt:lpstr>
      <vt:lpstr>'x-705'!TABLE_ASSUMPTION_SET_1</vt:lpstr>
      <vt:lpstr>'x-706'!TABLE_ASSUMPTION_SET_1</vt:lpstr>
      <vt:lpstr>'x-707'!TABLE_ASSUMPTION_SET_1</vt:lpstr>
      <vt:lpstr>'x-708'!TABLE_ASSUMPTION_SET_1</vt:lpstr>
      <vt:lpstr>'x-709'!TABLE_ASSUMPTION_SET_1</vt:lpstr>
      <vt:lpstr>'x-710'!TABLE_ASSUMPTION_SET_1</vt:lpstr>
      <vt:lpstr>'x-711'!TABLE_ASSUMPTION_SET_1</vt:lpstr>
      <vt:lpstr>'x-712'!TABLE_ASSUMPTION_SET_1</vt:lpstr>
      <vt:lpstr>'x-713'!TABLE_ASSUMPTION_SET_1</vt:lpstr>
      <vt:lpstr>'x-714'!TABLE_ASSUMPTION_SET_1</vt:lpstr>
      <vt:lpstr>'x-715'!TABLE_ASSUMPTION_SET_1</vt:lpstr>
      <vt:lpstr>'x-716'!TABLE_ASSUMPTION_SET_1</vt:lpstr>
      <vt:lpstr>'x-717'!TABLE_ASSUMPTION_SET_1</vt:lpstr>
      <vt:lpstr>'x-718'!TABLE_ASSUMPTION_SET_1</vt:lpstr>
      <vt:lpstr>'x-719'!TABLE_ASSUMPTION_SET_1</vt:lpstr>
      <vt:lpstr>'x-720'!TABLE_ASSUMPTION_SET_1</vt:lpstr>
      <vt:lpstr>'x-721'!TABLE_ASSUMPTION_SET_1</vt:lpstr>
      <vt:lpstr>'x-725'!TABLE_ASSUMPTION_SET_1</vt:lpstr>
      <vt:lpstr>'x-726'!TABLE_ASSUMPTION_SET_1</vt:lpstr>
      <vt:lpstr>'x-727'!TABLE_ASSUMPTION_SET_1</vt:lpstr>
      <vt:lpstr>'x-728'!TABLE_ASSUMPTION_SET_1</vt:lpstr>
      <vt:lpstr>'x-729'!TABLE_ASSUMPTION_SET_1</vt:lpstr>
      <vt:lpstr>'x-730'!TABLE_ASSUMPTION_SET_1</vt:lpstr>
      <vt:lpstr>'x-731'!TABLE_ASSUMPTION_SET_1</vt:lpstr>
      <vt:lpstr>'x-732'!TABLE_ASSUMPTION_SET_1</vt:lpstr>
      <vt:lpstr>'x-733'!TABLE_ASSUMPTION_SET_1</vt:lpstr>
      <vt:lpstr>'x-734'!TABLE_ASSUMPTION_SET_1</vt:lpstr>
      <vt:lpstr>'x-735'!TABLE_ASSUMPTION_SET_1</vt:lpstr>
      <vt:lpstr>'x-736'!TABLE_ASSUMPTION_SET_1</vt:lpstr>
      <vt:lpstr>'x-801'!TABLE_ASSUMPTION_SET_1</vt:lpstr>
      <vt:lpstr>'x-802'!TABLE_ASSUMPTION_SET_1</vt:lpstr>
      <vt:lpstr>'x-803'!TABLE_ASSUMPTION_SET_1</vt:lpstr>
      <vt:lpstr>'x-804'!TABLE_ASSUMPTION_SET_1</vt:lpstr>
      <vt:lpstr>'x-805'!TABLE_ASSUMPTION_SET_1</vt:lpstr>
      <vt:lpstr>'x-806'!TABLE_ASSUMPTION_SET_1</vt:lpstr>
      <vt:lpstr>'x-807'!TABLE_ASSUMPTION_SET_1</vt:lpstr>
      <vt:lpstr>'x-808'!TABLE_ASSUMPTION_SET_1</vt:lpstr>
      <vt:lpstr>'x-810'!TABLE_ASSUMPTION_SET_1</vt:lpstr>
      <vt:lpstr>'x-811'!TABLE_ASSUMPTION_SET_1</vt:lpstr>
      <vt:lpstr>'x-812'!TABLE_ASSUMPTION_SET_1</vt:lpstr>
      <vt:lpstr>'x-813'!TABLE_ASSUMPTION_SET_1</vt:lpstr>
      <vt:lpstr>'x-814'!TABLE_ASSUMPTION_SET_1</vt:lpstr>
      <vt:lpstr>'x-815'!TABLE_ASSUMPTION_SET_1</vt:lpstr>
      <vt:lpstr>'x-816'!TABLE_ASSUMPTION_SET_1</vt:lpstr>
      <vt:lpstr>'x-template'!TABLE_ASSUMPTION_SET_1</vt:lpstr>
      <vt:lpstr>'x-305'!TABLE_ASSUMPTION_SET_2</vt:lpstr>
      <vt:lpstr>'x-409'!TABLE_ASSUMPTION_SET_2</vt:lpstr>
      <vt:lpstr>'x-413'!TABLE_ASSUMPTION_SET_2</vt:lpstr>
      <vt:lpstr>'x-607'!TABLE_ASSUMPTION_SET_2</vt:lpstr>
      <vt:lpstr>'x-730'!TABLE_ASSUMPTION_SET_2</vt:lpstr>
      <vt:lpstr>'x-733'!TABLE_ASSUMPTION_SET_2</vt:lpstr>
      <vt:lpstr>'x-730'!TABLE_ASSUMPTION_SET_3</vt:lpstr>
      <vt:lpstr>'x-733'!TABLE_ASSUMPTION_SET_3</vt:lpstr>
      <vt:lpstr>'x-730'!TABLE_ASSUMPTION_SET_4</vt:lpstr>
      <vt:lpstr>'x-733'!TABLE_ASSUMPTION_SET_4</vt:lpstr>
      <vt:lpstr>'x-201'!TABLE_CLIENT_1</vt:lpstr>
      <vt:lpstr>'x-202'!TABLE_CLIENT_1</vt:lpstr>
      <vt:lpstr>'x-203'!TABLE_CLIENT_1</vt:lpstr>
      <vt:lpstr>'x-204'!TABLE_CLIENT_1</vt:lpstr>
      <vt:lpstr>'x-205'!TABLE_CLIENT_1</vt:lpstr>
      <vt:lpstr>'x-207'!TABLE_CLIENT_1</vt:lpstr>
      <vt:lpstr>'x-208'!TABLE_CLIENT_1</vt:lpstr>
      <vt:lpstr>'x-209'!TABLE_CLIENT_1</vt:lpstr>
      <vt:lpstr>'x-211'!TABLE_CLIENT_1</vt:lpstr>
      <vt:lpstr>'x-212'!TABLE_CLIENT_1</vt:lpstr>
      <vt:lpstr>'x-213'!TABLE_CLIENT_1</vt:lpstr>
      <vt:lpstr>'x-214'!TABLE_CLIENT_1</vt:lpstr>
      <vt:lpstr>'x-215'!TABLE_CLIENT_1</vt:lpstr>
      <vt:lpstr>'x-216'!TABLE_CLIENT_1</vt:lpstr>
      <vt:lpstr>'x-217'!TABLE_CLIENT_1</vt:lpstr>
      <vt:lpstr>'x-218'!TABLE_CLIENT_1</vt:lpstr>
      <vt:lpstr>'x-223'!TABLE_CLIENT_1</vt:lpstr>
      <vt:lpstr>'x-301'!TABLE_CLIENT_1</vt:lpstr>
      <vt:lpstr>'x-302'!TABLE_CLIENT_1</vt:lpstr>
      <vt:lpstr>'x-303'!TABLE_CLIENT_1</vt:lpstr>
      <vt:lpstr>'x-304'!TABLE_CLIENT_1</vt:lpstr>
      <vt:lpstr>'x-305'!TABLE_CLIENT_1</vt:lpstr>
      <vt:lpstr>'x-306'!TABLE_CLIENT_1</vt:lpstr>
      <vt:lpstr>'x-307'!TABLE_CLIENT_1</vt:lpstr>
      <vt:lpstr>'x-401'!TABLE_CLIENT_1</vt:lpstr>
      <vt:lpstr>'x-402'!TABLE_CLIENT_1</vt:lpstr>
      <vt:lpstr>'x-403'!TABLE_CLIENT_1</vt:lpstr>
      <vt:lpstr>'x-404'!TABLE_CLIENT_1</vt:lpstr>
      <vt:lpstr>'x-405'!TABLE_CLIENT_1</vt:lpstr>
      <vt:lpstr>'x-406'!TABLE_CLIENT_1</vt:lpstr>
      <vt:lpstr>'x-407'!TABLE_CLIENT_1</vt:lpstr>
      <vt:lpstr>'x-408'!TABLE_CLIENT_1</vt:lpstr>
      <vt:lpstr>'x-409'!TABLE_CLIENT_1</vt:lpstr>
      <vt:lpstr>'x-410'!TABLE_CLIENT_1</vt:lpstr>
      <vt:lpstr>'x-411'!TABLE_CLIENT_1</vt:lpstr>
      <vt:lpstr>'x-412'!TABLE_CLIENT_1</vt:lpstr>
      <vt:lpstr>'x-413'!TABLE_CLIENT_1</vt:lpstr>
      <vt:lpstr>'x-414'!TABLE_CLIENT_1</vt:lpstr>
      <vt:lpstr>'x-415'!TABLE_CLIENT_1</vt:lpstr>
      <vt:lpstr>'x-416'!TABLE_CLIENT_1</vt:lpstr>
      <vt:lpstr>'x-417'!TABLE_CLIENT_1</vt:lpstr>
      <vt:lpstr>'x-418'!TABLE_CLIENT_1</vt:lpstr>
      <vt:lpstr>'x-419'!TABLE_CLIENT_1</vt:lpstr>
      <vt:lpstr>'x-420'!TABLE_CLIENT_1</vt:lpstr>
      <vt:lpstr>'x-421'!TABLE_CLIENT_1</vt:lpstr>
      <vt:lpstr>'x-501'!TABLE_CLIENT_1</vt:lpstr>
      <vt:lpstr>'x-502'!TABLE_CLIENT_1</vt:lpstr>
      <vt:lpstr>'x-503'!TABLE_CLIENT_1</vt:lpstr>
      <vt:lpstr>'x-504'!TABLE_CLIENT_1</vt:lpstr>
      <vt:lpstr>'x-505'!TABLE_CLIENT_1</vt:lpstr>
      <vt:lpstr>'x-601'!TABLE_CLIENT_1</vt:lpstr>
      <vt:lpstr>'x-602'!TABLE_CLIENT_1</vt:lpstr>
      <vt:lpstr>'x-603'!TABLE_CLIENT_1</vt:lpstr>
      <vt:lpstr>'x-604'!TABLE_CLIENT_1</vt:lpstr>
      <vt:lpstr>'x-605'!TABLE_CLIENT_1</vt:lpstr>
      <vt:lpstr>'x-606'!TABLE_CLIENT_1</vt:lpstr>
      <vt:lpstr>'x-607'!TABLE_CLIENT_1</vt:lpstr>
      <vt:lpstr>'x-608'!TABLE_CLIENT_1</vt:lpstr>
      <vt:lpstr>'x-609'!TABLE_CLIENT_1</vt:lpstr>
      <vt:lpstr>'x-610'!TABLE_CLIENT_1</vt:lpstr>
      <vt:lpstr>'x-611'!TABLE_CLIENT_1</vt:lpstr>
      <vt:lpstr>'x-612'!TABLE_CLIENT_1</vt:lpstr>
      <vt:lpstr>'x-613'!TABLE_CLIENT_1</vt:lpstr>
      <vt:lpstr>'x-614'!TABLE_CLIENT_1</vt:lpstr>
      <vt:lpstr>'x-615'!TABLE_CLIENT_1</vt:lpstr>
      <vt:lpstr>'x-616'!TABLE_CLIENT_1</vt:lpstr>
      <vt:lpstr>'x-617'!TABLE_CLIENT_1</vt:lpstr>
      <vt:lpstr>'x-701'!TABLE_CLIENT_1</vt:lpstr>
      <vt:lpstr>'x-702'!TABLE_CLIENT_1</vt:lpstr>
      <vt:lpstr>'x-703'!TABLE_CLIENT_1</vt:lpstr>
      <vt:lpstr>'x-704'!TABLE_CLIENT_1</vt:lpstr>
      <vt:lpstr>'x-705'!TABLE_CLIENT_1</vt:lpstr>
      <vt:lpstr>'x-706'!TABLE_CLIENT_1</vt:lpstr>
      <vt:lpstr>'x-707'!TABLE_CLIENT_1</vt:lpstr>
      <vt:lpstr>'x-708'!TABLE_CLIENT_1</vt:lpstr>
      <vt:lpstr>'x-709'!TABLE_CLIENT_1</vt:lpstr>
      <vt:lpstr>'x-710'!TABLE_CLIENT_1</vt:lpstr>
      <vt:lpstr>'x-711'!TABLE_CLIENT_1</vt:lpstr>
      <vt:lpstr>'x-712'!TABLE_CLIENT_1</vt:lpstr>
      <vt:lpstr>'x-713'!TABLE_CLIENT_1</vt:lpstr>
      <vt:lpstr>'x-714'!TABLE_CLIENT_1</vt:lpstr>
      <vt:lpstr>'x-715'!TABLE_CLIENT_1</vt:lpstr>
      <vt:lpstr>'x-716'!TABLE_CLIENT_1</vt:lpstr>
      <vt:lpstr>'x-717'!TABLE_CLIENT_1</vt:lpstr>
      <vt:lpstr>'x-718'!TABLE_CLIENT_1</vt:lpstr>
      <vt:lpstr>'x-719'!TABLE_CLIENT_1</vt:lpstr>
      <vt:lpstr>'x-720'!TABLE_CLIENT_1</vt:lpstr>
      <vt:lpstr>'x-721'!TABLE_CLIENT_1</vt:lpstr>
      <vt:lpstr>'x-725'!TABLE_CLIENT_1</vt:lpstr>
      <vt:lpstr>'x-726'!TABLE_CLIENT_1</vt:lpstr>
      <vt:lpstr>'x-727'!TABLE_CLIENT_1</vt:lpstr>
      <vt:lpstr>'x-728'!TABLE_CLIENT_1</vt:lpstr>
      <vt:lpstr>'x-729'!TABLE_CLIENT_1</vt:lpstr>
      <vt:lpstr>'x-730'!TABLE_CLIENT_1</vt:lpstr>
      <vt:lpstr>'x-731'!TABLE_CLIENT_1</vt:lpstr>
      <vt:lpstr>'x-732'!TABLE_CLIENT_1</vt:lpstr>
      <vt:lpstr>'x-733'!TABLE_CLIENT_1</vt:lpstr>
      <vt:lpstr>'x-734'!TABLE_CLIENT_1</vt:lpstr>
      <vt:lpstr>'x-735'!TABLE_CLIENT_1</vt:lpstr>
      <vt:lpstr>'x-736'!TABLE_CLIENT_1</vt:lpstr>
      <vt:lpstr>'x-801'!TABLE_CLIENT_1</vt:lpstr>
      <vt:lpstr>'x-802'!TABLE_CLIENT_1</vt:lpstr>
      <vt:lpstr>'x-803'!TABLE_CLIENT_1</vt:lpstr>
      <vt:lpstr>'x-804'!TABLE_CLIENT_1</vt:lpstr>
      <vt:lpstr>'x-805'!TABLE_CLIENT_1</vt:lpstr>
      <vt:lpstr>'x-806'!TABLE_CLIENT_1</vt:lpstr>
      <vt:lpstr>'x-807'!TABLE_CLIENT_1</vt:lpstr>
      <vt:lpstr>'x-808'!TABLE_CLIENT_1</vt:lpstr>
      <vt:lpstr>'x-810'!TABLE_CLIENT_1</vt:lpstr>
      <vt:lpstr>'x-811'!TABLE_CLIENT_1</vt:lpstr>
      <vt:lpstr>'x-812'!TABLE_CLIENT_1</vt:lpstr>
      <vt:lpstr>'x-813'!TABLE_CLIENT_1</vt:lpstr>
      <vt:lpstr>'x-814'!TABLE_CLIENT_1</vt:lpstr>
      <vt:lpstr>'x-815'!TABLE_CLIENT_1</vt:lpstr>
      <vt:lpstr>'x-816'!TABLE_CLIENT_1</vt:lpstr>
      <vt:lpstr>'x-template'!TABLE_CLIENT_1</vt:lpstr>
      <vt:lpstr>'x-305'!TABLE_CLIENT_2</vt:lpstr>
      <vt:lpstr>'x-409'!TABLE_CLIENT_2</vt:lpstr>
      <vt:lpstr>'x-413'!TABLE_CLIENT_2</vt:lpstr>
      <vt:lpstr>'x-607'!TABLE_CLIENT_2</vt:lpstr>
      <vt:lpstr>'x-730'!TABLE_CLIENT_2</vt:lpstr>
      <vt:lpstr>'x-733'!TABLE_CLIENT_2</vt:lpstr>
      <vt:lpstr>'x-730'!TABLE_CLIENT_3</vt:lpstr>
      <vt:lpstr>'x-733'!TABLE_CLIENT_3</vt:lpstr>
      <vt:lpstr>'x-730'!TABLE_CLIENT_4</vt:lpstr>
      <vt:lpstr>'x-733'!TABLE_CLIENT_4</vt:lpstr>
      <vt:lpstr>'x-201'!TABLE_DATE_IMPLEMENTED_1</vt:lpstr>
      <vt:lpstr>'x-202'!TABLE_DATE_IMPLEMENTED_1</vt:lpstr>
      <vt:lpstr>'x-203'!TABLE_DATE_IMPLEMENTED_1</vt:lpstr>
      <vt:lpstr>'x-204'!TABLE_DATE_IMPLEMENTED_1</vt:lpstr>
      <vt:lpstr>'x-205'!TABLE_DATE_IMPLEMENTED_1</vt:lpstr>
      <vt:lpstr>'x-207'!TABLE_DATE_IMPLEMENTED_1</vt:lpstr>
      <vt:lpstr>'x-208'!TABLE_DATE_IMPLEMENTED_1</vt:lpstr>
      <vt:lpstr>'x-209'!TABLE_DATE_IMPLEMENTED_1</vt:lpstr>
      <vt:lpstr>'x-211'!TABLE_DATE_IMPLEMENTED_1</vt:lpstr>
      <vt:lpstr>'x-212'!TABLE_DATE_IMPLEMENTED_1</vt:lpstr>
      <vt:lpstr>'x-213'!TABLE_DATE_IMPLEMENTED_1</vt:lpstr>
      <vt:lpstr>'x-214'!TABLE_DATE_IMPLEMENTED_1</vt:lpstr>
      <vt:lpstr>'x-215'!TABLE_DATE_IMPLEMENTED_1</vt:lpstr>
      <vt:lpstr>'x-216'!TABLE_DATE_IMPLEMENTED_1</vt:lpstr>
      <vt:lpstr>'x-217'!TABLE_DATE_IMPLEMENTED_1</vt:lpstr>
      <vt:lpstr>'x-218'!TABLE_DATE_IMPLEMENTED_1</vt:lpstr>
      <vt:lpstr>'x-223'!TABLE_DATE_IMPLEMENTED_1</vt:lpstr>
      <vt:lpstr>'x-301'!TABLE_DATE_IMPLEMENTED_1</vt:lpstr>
      <vt:lpstr>'x-302'!TABLE_DATE_IMPLEMENTED_1</vt:lpstr>
      <vt:lpstr>'x-303'!TABLE_DATE_IMPLEMENTED_1</vt:lpstr>
      <vt:lpstr>'x-304'!TABLE_DATE_IMPLEMENTED_1</vt:lpstr>
      <vt:lpstr>'x-305'!TABLE_DATE_IMPLEMENTED_1</vt:lpstr>
      <vt:lpstr>'x-306'!TABLE_DATE_IMPLEMENTED_1</vt:lpstr>
      <vt:lpstr>'x-307'!TABLE_DATE_IMPLEMENTED_1</vt:lpstr>
      <vt:lpstr>'x-401'!TABLE_DATE_IMPLEMENTED_1</vt:lpstr>
      <vt:lpstr>'x-402'!TABLE_DATE_IMPLEMENTED_1</vt:lpstr>
      <vt:lpstr>'x-403'!TABLE_DATE_IMPLEMENTED_1</vt:lpstr>
      <vt:lpstr>'x-404'!TABLE_DATE_IMPLEMENTED_1</vt:lpstr>
      <vt:lpstr>'x-405'!TABLE_DATE_IMPLEMENTED_1</vt:lpstr>
      <vt:lpstr>'x-406'!TABLE_DATE_IMPLEMENTED_1</vt:lpstr>
      <vt:lpstr>'x-407'!TABLE_DATE_IMPLEMENTED_1</vt:lpstr>
      <vt:lpstr>'x-408'!TABLE_DATE_IMPLEMENTED_1</vt:lpstr>
      <vt:lpstr>'x-409'!TABLE_DATE_IMPLEMENTED_1</vt:lpstr>
      <vt:lpstr>'x-410'!TABLE_DATE_IMPLEMENTED_1</vt:lpstr>
      <vt:lpstr>'x-411'!TABLE_DATE_IMPLEMENTED_1</vt:lpstr>
      <vt:lpstr>'x-412'!TABLE_DATE_IMPLEMENTED_1</vt:lpstr>
      <vt:lpstr>'x-413'!TABLE_DATE_IMPLEMENTED_1</vt:lpstr>
      <vt:lpstr>'x-414'!TABLE_DATE_IMPLEMENTED_1</vt:lpstr>
      <vt:lpstr>'x-415'!TABLE_DATE_IMPLEMENTED_1</vt:lpstr>
      <vt:lpstr>'x-416'!TABLE_DATE_IMPLEMENTED_1</vt:lpstr>
      <vt:lpstr>'x-417'!TABLE_DATE_IMPLEMENTED_1</vt:lpstr>
      <vt:lpstr>'x-418'!TABLE_DATE_IMPLEMENTED_1</vt:lpstr>
      <vt:lpstr>'x-419'!TABLE_DATE_IMPLEMENTED_1</vt:lpstr>
      <vt:lpstr>'x-420'!TABLE_DATE_IMPLEMENTED_1</vt:lpstr>
      <vt:lpstr>'x-421'!TABLE_DATE_IMPLEMENTED_1</vt:lpstr>
      <vt:lpstr>'x-501'!TABLE_DATE_IMPLEMENTED_1</vt:lpstr>
      <vt:lpstr>'x-502'!TABLE_DATE_IMPLEMENTED_1</vt:lpstr>
      <vt:lpstr>'x-503'!TABLE_DATE_IMPLEMENTED_1</vt:lpstr>
      <vt:lpstr>'x-504'!TABLE_DATE_IMPLEMENTED_1</vt:lpstr>
      <vt:lpstr>'x-505'!TABLE_DATE_IMPLEMENTED_1</vt:lpstr>
      <vt:lpstr>'x-601'!TABLE_DATE_IMPLEMENTED_1</vt:lpstr>
      <vt:lpstr>'x-602'!TABLE_DATE_IMPLEMENTED_1</vt:lpstr>
      <vt:lpstr>'x-603'!TABLE_DATE_IMPLEMENTED_1</vt:lpstr>
      <vt:lpstr>'x-604'!TABLE_DATE_IMPLEMENTED_1</vt:lpstr>
      <vt:lpstr>'x-605'!TABLE_DATE_IMPLEMENTED_1</vt:lpstr>
      <vt:lpstr>'x-606'!TABLE_DATE_IMPLEMENTED_1</vt:lpstr>
      <vt:lpstr>'x-607'!TABLE_DATE_IMPLEMENTED_1</vt:lpstr>
      <vt:lpstr>'x-608'!TABLE_DATE_IMPLEMENTED_1</vt:lpstr>
      <vt:lpstr>'x-609'!TABLE_DATE_IMPLEMENTED_1</vt:lpstr>
      <vt:lpstr>'x-610'!TABLE_DATE_IMPLEMENTED_1</vt:lpstr>
      <vt:lpstr>'x-611'!TABLE_DATE_IMPLEMENTED_1</vt:lpstr>
      <vt:lpstr>'x-612'!TABLE_DATE_IMPLEMENTED_1</vt:lpstr>
      <vt:lpstr>'x-613'!TABLE_DATE_IMPLEMENTED_1</vt:lpstr>
      <vt:lpstr>'x-614'!TABLE_DATE_IMPLEMENTED_1</vt:lpstr>
      <vt:lpstr>'x-615'!TABLE_DATE_IMPLEMENTED_1</vt:lpstr>
      <vt:lpstr>'x-616'!TABLE_DATE_IMPLEMENTED_1</vt:lpstr>
      <vt:lpstr>'x-617'!TABLE_DATE_IMPLEMENTED_1</vt:lpstr>
      <vt:lpstr>'x-701'!TABLE_DATE_IMPLEMENTED_1</vt:lpstr>
      <vt:lpstr>'x-702'!TABLE_DATE_IMPLEMENTED_1</vt:lpstr>
      <vt:lpstr>'x-703'!TABLE_DATE_IMPLEMENTED_1</vt:lpstr>
      <vt:lpstr>'x-704'!TABLE_DATE_IMPLEMENTED_1</vt:lpstr>
      <vt:lpstr>'x-705'!TABLE_DATE_IMPLEMENTED_1</vt:lpstr>
      <vt:lpstr>'x-706'!TABLE_DATE_IMPLEMENTED_1</vt:lpstr>
      <vt:lpstr>'x-707'!TABLE_DATE_IMPLEMENTED_1</vt:lpstr>
      <vt:lpstr>'x-708'!TABLE_DATE_IMPLEMENTED_1</vt:lpstr>
      <vt:lpstr>'x-709'!TABLE_DATE_IMPLEMENTED_1</vt:lpstr>
      <vt:lpstr>'x-710'!TABLE_DATE_IMPLEMENTED_1</vt:lpstr>
      <vt:lpstr>'x-711'!TABLE_DATE_IMPLEMENTED_1</vt:lpstr>
      <vt:lpstr>'x-712'!TABLE_DATE_IMPLEMENTED_1</vt:lpstr>
      <vt:lpstr>'x-713'!TABLE_DATE_IMPLEMENTED_1</vt:lpstr>
      <vt:lpstr>'x-714'!TABLE_DATE_IMPLEMENTED_1</vt:lpstr>
      <vt:lpstr>'x-715'!TABLE_DATE_IMPLEMENTED_1</vt:lpstr>
      <vt:lpstr>'x-716'!TABLE_DATE_IMPLEMENTED_1</vt:lpstr>
      <vt:lpstr>'x-717'!TABLE_DATE_IMPLEMENTED_1</vt:lpstr>
      <vt:lpstr>'x-718'!TABLE_DATE_IMPLEMENTED_1</vt:lpstr>
      <vt:lpstr>'x-719'!TABLE_DATE_IMPLEMENTED_1</vt:lpstr>
      <vt:lpstr>'x-720'!TABLE_DATE_IMPLEMENTED_1</vt:lpstr>
      <vt:lpstr>'x-721'!TABLE_DATE_IMPLEMENTED_1</vt:lpstr>
      <vt:lpstr>'x-725'!TABLE_DATE_IMPLEMENTED_1</vt:lpstr>
      <vt:lpstr>'x-726'!TABLE_DATE_IMPLEMENTED_1</vt:lpstr>
      <vt:lpstr>'x-727'!TABLE_DATE_IMPLEMENTED_1</vt:lpstr>
      <vt:lpstr>'x-728'!TABLE_DATE_IMPLEMENTED_1</vt:lpstr>
      <vt:lpstr>'x-729'!TABLE_DATE_IMPLEMENTED_1</vt:lpstr>
      <vt:lpstr>'x-730'!TABLE_DATE_IMPLEMENTED_1</vt:lpstr>
      <vt:lpstr>'x-731'!TABLE_DATE_IMPLEMENTED_1</vt:lpstr>
      <vt:lpstr>'x-732'!TABLE_DATE_IMPLEMENTED_1</vt:lpstr>
      <vt:lpstr>'x-733'!TABLE_DATE_IMPLEMENTED_1</vt:lpstr>
      <vt:lpstr>'x-734'!TABLE_DATE_IMPLEMENTED_1</vt:lpstr>
      <vt:lpstr>'x-735'!TABLE_DATE_IMPLEMENTED_1</vt:lpstr>
      <vt:lpstr>'x-736'!TABLE_DATE_IMPLEMENTED_1</vt:lpstr>
      <vt:lpstr>'x-801'!TABLE_DATE_IMPLEMENTED_1</vt:lpstr>
      <vt:lpstr>'x-802'!TABLE_DATE_IMPLEMENTED_1</vt:lpstr>
      <vt:lpstr>'x-803'!TABLE_DATE_IMPLEMENTED_1</vt:lpstr>
      <vt:lpstr>'x-804'!TABLE_DATE_IMPLEMENTED_1</vt:lpstr>
      <vt:lpstr>'x-805'!TABLE_DATE_IMPLEMENTED_1</vt:lpstr>
      <vt:lpstr>'x-806'!TABLE_DATE_IMPLEMENTED_1</vt:lpstr>
      <vt:lpstr>'x-807'!TABLE_DATE_IMPLEMENTED_1</vt:lpstr>
      <vt:lpstr>'x-808'!TABLE_DATE_IMPLEMENTED_1</vt:lpstr>
      <vt:lpstr>'x-810'!TABLE_DATE_IMPLEMENTED_1</vt:lpstr>
      <vt:lpstr>'x-811'!TABLE_DATE_IMPLEMENTED_1</vt:lpstr>
      <vt:lpstr>'x-812'!TABLE_DATE_IMPLEMENTED_1</vt:lpstr>
      <vt:lpstr>'x-813'!TABLE_DATE_IMPLEMENTED_1</vt:lpstr>
      <vt:lpstr>'x-814'!TABLE_DATE_IMPLEMENTED_1</vt:lpstr>
      <vt:lpstr>'x-815'!TABLE_DATE_IMPLEMENTED_1</vt:lpstr>
      <vt:lpstr>'x-816'!TABLE_DATE_IMPLEMENTED_1</vt:lpstr>
      <vt:lpstr>'x-template'!TABLE_DATE_IMPLEMENTED_1</vt:lpstr>
      <vt:lpstr>'x-305'!TABLE_DATE_IMPLEMENTED_2</vt:lpstr>
      <vt:lpstr>'x-409'!TABLE_DATE_IMPLEMENTED_2</vt:lpstr>
      <vt:lpstr>'x-413'!TABLE_DATE_IMPLEMENTED_2</vt:lpstr>
      <vt:lpstr>'x-607'!TABLE_DATE_IMPLEMENTED_2</vt:lpstr>
      <vt:lpstr>'x-730'!TABLE_DATE_IMPLEMENTED_2</vt:lpstr>
      <vt:lpstr>'x-733'!TABLE_DATE_IMPLEMENTED_2</vt:lpstr>
      <vt:lpstr>'x-730'!TABLE_DATE_IMPLEMENTED_3</vt:lpstr>
      <vt:lpstr>'x-733'!TABLE_DATE_IMPLEMENTED_3</vt:lpstr>
      <vt:lpstr>'x-730'!TABLE_DATE_IMPLEMENTED_4</vt:lpstr>
      <vt:lpstr>'x-733'!TABLE_DATE_IMPLEMENTED_4</vt:lpstr>
      <vt:lpstr>'x-201'!TABLE_DATE_ISSUED_1</vt:lpstr>
      <vt:lpstr>'x-202'!TABLE_DATE_ISSUED_1</vt:lpstr>
      <vt:lpstr>'x-203'!TABLE_DATE_ISSUED_1</vt:lpstr>
      <vt:lpstr>'x-204'!TABLE_DATE_ISSUED_1</vt:lpstr>
      <vt:lpstr>'x-205'!TABLE_DATE_ISSUED_1</vt:lpstr>
      <vt:lpstr>'x-207'!TABLE_DATE_ISSUED_1</vt:lpstr>
      <vt:lpstr>'x-208'!TABLE_DATE_ISSUED_1</vt:lpstr>
      <vt:lpstr>'x-209'!TABLE_DATE_ISSUED_1</vt:lpstr>
      <vt:lpstr>'x-211'!TABLE_DATE_ISSUED_1</vt:lpstr>
      <vt:lpstr>'x-212'!TABLE_DATE_ISSUED_1</vt:lpstr>
      <vt:lpstr>'x-213'!TABLE_DATE_ISSUED_1</vt:lpstr>
      <vt:lpstr>'x-214'!TABLE_DATE_ISSUED_1</vt:lpstr>
      <vt:lpstr>'x-215'!TABLE_DATE_ISSUED_1</vt:lpstr>
      <vt:lpstr>'x-216'!TABLE_DATE_ISSUED_1</vt:lpstr>
      <vt:lpstr>'x-217'!TABLE_DATE_ISSUED_1</vt:lpstr>
      <vt:lpstr>'x-218'!TABLE_DATE_ISSUED_1</vt:lpstr>
      <vt:lpstr>'x-223'!TABLE_DATE_ISSUED_1</vt:lpstr>
      <vt:lpstr>'x-301'!TABLE_DATE_ISSUED_1</vt:lpstr>
      <vt:lpstr>'x-302'!TABLE_DATE_ISSUED_1</vt:lpstr>
      <vt:lpstr>'x-303'!TABLE_DATE_ISSUED_1</vt:lpstr>
      <vt:lpstr>'x-304'!TABLE_DATE_ISSUED_1</vt:lpstr>
      <vt:lpstr>'x-305'!TABLE_DATE_ISSUED_1</vt:lpstr>
      <vt:lpstr>'x-306'!TABLE_DATE_ISSUED_1</vt:lpstr>
      <vt:lpstr>'x-307'!TABLE_DATE_ISSUED_1</vt:lpstr>
      <vt:lpstr>'x-401'!TABLE_DATE_ISSUED_1</vt:lpstr>
      <vt:lpstr>'x-402'!TABLE_DATE_ISSUED_1</vt:lpstr>
      <vt:lpstr>'x-403'!TABLE_DATE_ISSUED_1</vt:lpstr>
      <vt:lpstr>'x-404'!TABLE_DATE_ISSUED_1</vt:lpstr>
      <vt:lpstr>'x-405'!TABLE_DATE_ISSUED_1</vt:lpstr>
      <vt:lpstr>'x-406'!TABLE_DATE_ISSUED_1</vt:lpstr>
      <vt:lpstr>'x-407'!TABLE_DATE_ISSUED_1</vt:lpstr>
      <vt:lpstr>'x-408'!TABLE_DATE_ISSUED_1</vt:lpstr>
      <vt:lpstr>'x-409'!TABLE_DATE_ISSUED_1</vt:lpstr>
      <vt:lpstr>'x-410'!TABLE_DATE_ISSUED_1</vt:lpstr>
      <vt:lpstr>'x-411'!TABLE_DATE_ISSUED_1</vt:lpstr>
      <vt:lpstr>'x-412'!TABLE_DATE_ISSUED_1</vt:lpstr>
      <vt:lpstr>'x-413'!TABLE_DATE_ISSUED_1</vt:lpstr>
      <vt:lpstr>'x-414'!TABLE_DATE_ISSUED_1</vt:lpstr>
      <vt:lpstr>'x-415'!TABLE_DATE_ISSUED_1</vt:lpstr>
      <vt:lpstr>'x-416'!TABLE_DATE_ISSUED_1</vt:lpstr>
      <vt:lpstr>'x-417'!TABLE_DATE_ISSUED_1</vt:lpstr>
      <vt:lpstr>'x-418'!TABLE_DATE_ISSUED_1</vt:lpstr>
      <vt:lpstr>'x-419'!TABLE_DATE_ISSUED_1</vt:lpstr>
      <vt:lpstr>'x-420'!TABLE_DATE_ISSUED_1</vt:lpstr>
      <vt:lpstr>'x-421'!TABLE_DATE_ISSUED_1</vt:lpstr>
      <vt:lpstr>'x-501'!TABLE_DATE_ISSUED_1</vt:lpstr>
      <vt:lpstr>'x-502'!TABLE_DATE_ISSUED_1</vt:lpstr>
      <vt:lpstr>'x-503'!TABLE_DATE_ISSUED_1</vt:lpstr>
      <vt:lpstr>'x-504'!TABLE_DATE_ISSUED_1</vt:lpstr>
      <vt:lpstr>'x-505'!TABLE_DATE_ISSUED_1</vt:lpstr>
      <vt:lpstr>'x-601'!TABLE_DATE_ISSUED_1</vt:lpstr>
      <vt:lpstr>'x-602'!TABLE_DATE_ISSUED_1</vt:lpstr>
      <vt:lpstr>'x-603'!TABLE_DATE_ISSUED_1</vt:lpstr>
      <vt:lpstr>'x-604'!TABLE_DATE_ISSUED_1</vt:lpstr>
      <vt:lpstr>'x-605'!TABLE_DATE_ISSUED_1</vt:lpstr>
      <vt:lpstr>'x-606'!TABLE_DATE_ISSUED_1</vt:lpstr>
      <vt:lpstr>'x-607'!TABLE_DATE_ISSUED_1</vt:lpstr>
      <vt:lpstr>'x-608'!TABLE_DATE_ISSUED_1</vt:lpstr>
      <vt:lpstr>'x-609'!TABLE_DATE_ISSUED_1</vt:lpstr>
      <vt:lpstr>'x-610'!TABLE_DATE_ISSUED_1</vt:lpstr>
      <vt:lpstr>'x-611'!TABLE_DATE_ISSUED_1</vt:lpstr>
      <vt:lpstr>'x-612'!TABLE_DATE_ISSUED_1</vt:lpstr>
      <vt:lpstr>'x-613'!TABLE_DATE_ISSUED_1</vt:lpstr>
      <vt:lpstr>'x-614'!TABLE_DATE_ISSUED_1</vt:lpstr>
      <vt:lpstr>'x-615'!TABLE_DATE_ISSUED_1</vt:lpstr>
      <vt:lpstr>'x-616'!TABLE_DATE_ISSUED_1</vt:lpstr>
      <vt:lpstr>'x-617'!TABLE_DATE_ISSUED_1</vt:lpstr>
      <vt:lpstr>'x-701'!TABLE_DATE_ISSUED_1</vt:lpstr>
      <vt:lpstr>'x-702'!TABLE_DATE_ISSUED_1</vt:lpstr>
      <vt:lpstr>'x-703'!TABLE_DATE_ISSUED_1</vt:lpstr>
      <vt:lpstr>'x-704'!TABLE_DATE_ISSUED_1</vt:lpstr>
      <vt:lpstr>'x-705'!TABLE_DATE_ISSUED_1</vt:lpstr>
      <vt:lpstr>'x-706'!TABLE_DATE_ISSUED_1</vt:lpstr>
      <vt:lpstr>'x-707'!TABLE_DATE_ISSUED_1</vt:lpstr>
      <vt:lpstr>'x-708'!TABLE_DATE_ISSUED_1</vt:lpstr>
      <vt:lpstr>'x-709'!TABLE_DATE_ISSUED_1</vt:lpstr>
      <vt:lpstr>'x-710'!TABLE_DATE_ISSUED_1</vt:lpstr>
      <vt:lpstr>'x-711'!TABLE_DATE_ISSUED_1</vt:lpstr>
      <vt:lpstr>'x-712'!TABLE_DATE_ISSUED_1</vt:lpstr>
      <vt:lpstr>'x-713'!TABLE_DATE_ISSUED_1</vt:lpstr>
      <vt:lpstr>'x-714'!TABLE_DATE_ISSUED_1</vt:lpstr>
      <vt:lpstr>'x-715'!TABLE_DATE_ISSUED_1</vt:lpstr>
      <vt:lpstr>'x-716'!TABLE_DATE_ISSUED_1</vt:lpstr>
      <vt:lpstr>'x-717'!TABLE_DATE_ISSUED_1</vt:lpstr>
      <vt:lpstr>'x-718'!TABLE_DATE_ISSUED_1</vt:lpstr>
      <vt:lpstr>'x-719'!TABLE_DATE_ISSUED_1</vt:lpstr>
      <vt:lpstr>'x-720'!TABLE_DATE_ISSUED_1</vt:lpstr>
      <vt:lpstr>'x-721'!TABLE_DATE_ISSUED_1</vt:lpstr>
      <vt:lpstr>'x-725'!TABLE_DATE_ISSUED_1</vt:lpstr>
      <vt:lpstr>'x-726'!TABLE_DATE_ISSUED_1</vt:lpstr>
      <vt:lpstr>'x-727'!TABLE_DATE_ISSUED_1</vt:lpstr>
      <vt:lpstr>'x-728'!TABLE_DATE_ISSUED_1</vt:lpstr>
      <vt:lpstr>'x-729'!TABLE_DATE_ISSUED_1</vt:lpstr>
      <vt:lpstr>'x-730'!TABLE_DATE_ISSUED_1</vt:lpstr>
      <vt:lpstr>'x-731'!TABLE_DATE_ISSUED_1</vt:lpstr>
      <vt:lpstr>'x-732'!TABLE_DATE_ISSUED_1</vt:lpstr>
      <vt:lpstr>'x-733'!TABLE_DATE_ISSUED_1</vt:lpstr>
      <vt:lpstr>'x-734'!TABLE_DATE_ISSUED_1</vt:lpstr>
      <vt:lpstr>'x-735'!TABLE_DATE_ISSUED_1</vt:lpstr>
      <vt:lpstr>'x-736'!TABLE_DATE_ISSUED_1</vt:lpstr>
      <vt:lpstr>'x-801'!TABLE_DATE_ISSUED_1</vt:lpstr>
      <vt:lpstr>'x-802'!TABLE_DATE_ISSUED_1</vt:lpstr>
      <vt:lpstr>'x-803'!TABLE_DATE_ISSUED_1</vt:lpstr>
      <vt:lpstr>'x-804'!TABLE_DATE_ISSUED_1</vt:lpstr>
      <vt:lpstr>'x-805'!TABLE_DATE_ISSUED_1</vt:lpstr>
      <vt:lpstr>'x-806'!TABLE_DATE_ISSUED_1</vt:lpstr>
      <vt:lpstr>'x-807'!TABLE_DATE_ISSUED_1</vt:lpstr>
      <vt:lpstr>'x-808'!TABLE_DATE_ISSUED_1</vt:lpstr>
      <vt:lpstr>'x-810'!TABLE_DATE_ISSUED_1</vt:lpstr>
      <vt:lpstr>'x-811'!TABLE_DATE_ISSUED_1</vt:lpstr>
      <vt:lpstr>'x-812'!TABLE_DATE_ISSUED_1</vt:lpstr>
      <vt:lpstr>'x-813'!TABLE_DATE_ISSUED_1</vt:lpstr>
      <vt:lpstr>'x-814'!TABLE_DATE_ISSUED_1</vt:lpstr>
      <vt:lpstr>'x-815'!TABLE_DATE_ISSUED_1</vt:lpstr>
      <vt:lpstr>'x-816'!TABLE_DATE_ISSUED_1</vt:lpstr>
      <vt:lpstr>'x-template'!TABLE_DATE_ISSUED_1</vt:lpstr>
      <vt:lpstr>'x-305'!TABLE_DATE_ISSUED_2</vt:lpstr>
      <vt:lpstr>'x-409'!TABLE_DATE_ISSUED_2</vt:lpstr>
      <vt:lpstr>'x-413'!TABLE_DATE_ISSUED_2</vt:lpstr>
      <vt:lpstr>'x-607'!TABLE_DATE_ISSUED_2</vt:lpstr>
      <vt:lpstr>'x-730'!TABLE_DATE_ISSUED_2</vt:lpstr>
      <vt:lpstr>'x-733'!TABLE_DATE_ISSUED_2</vt:lpstr>
      <vt:lpstr>'x-730'!TABLE_DATE_ISSUED_3</vt:lpstr>
      <vt:lpstr>'x-733'!TABLE_DATE_ISSUED_3</vt:lpstr>
      <vt:lpstr>'x-730'!TABLE_DATE_ISSUED_4</vt:lpstr>
      <vt:lpstr>'x-733'!TABLE_DATE_ISSUED_4</vt:lpstr>
      <vt:lpstr>'x-201'!TABLE_DESCRIPTION_1</vt:lpstr>
      <vt:lpstr>'x-202'!TABLE_DESCRIPTION_1</vt:lpstr>
      <vt:lpstr>'x-203'!TABLE_DESCRIPTION_1</vt:lpstr>
      <vt:lpstr>'x-204'!TABLE_DESCRIPTION_1</vt:lpstr>
      <vt:lpstr>'x-205'!TABLE_DESCRIPTION_1</vt:lpstr>
      <vt:lpstr>'x-207'!TABLE_DESCRIPTION_1</vt:lpstr>
      <vt:lpstr>'x-208'!TABLE_DESCRIPTION_1</vt:lpstr>
      <vt:lpstr>'x-209'!TABLE_DESCRIPTION_1</vt:lpstr>
      <vt:lpstr>'x-211'!TABLE_DESCRIPTION_1</vt:lpstr>
      <vt:lpstr>'x-212'!TABLE_DESCRIPTION_1</vt:lpstr>
      <vt:lpstr>'x-213'!TABLE_DESCRIPTION_1</vt:lpstr>
      <vt:lpstr>'x-214'!TABLE_DESCRIPTION_1</vt:lpstr>
      <vt:lpstr>'x-215'!TABLE_DESCRIPTION_1</vt:lpstr>
      <vt:lpstr>'x-216'!TABLE_DESCRIPTION_1</vt:lpstr>
      <vt:lpstr>'x-217'!TABLE_DESCRIPTION_1</vt:lpstr>
      <vt:lpstr>'x-218'!TABLE_DESCRIPTION_1</vt:lpstr>
      <vt:lpstr>'x-223'!TABLE_DESCRIPTION_1</vt:lpstr>
      <vt:lpstr>'x-301'!TABLE_DESCRIPTION_1</vt:lpstr>
      <vt:lpstr>'x-302'!TABLE_DESCRIPTION_1</vt:lpstr>
      <vt:lpstr>'x-303'!TABLE_DESCRIPTION_1</vt:lpstr>
      <vt:lpstr>'x-304'!TABLE_DESCRIPTION_1</vt:lpstr>
      <vt:lpstr>'x-305'!TABLE_DESCRIPTION_1</vt:lpstr>
      <vt:lpstr>'x-306'!TABLE_DESCRIPTION_1</vt:lpstr>
      <vt:lpstr>'x-307'!TABLE_DESCRIPTION_1</vt:lpstr>
      <vt:lpstr>'x-401'!TABLE_DESCRIPTION_1</vt:lpstr>
      <vt:lpstr>'x-402'!TABLE_DESCRIPTION_1</vt:lpstr>
      <vt:lpstr>'x-403'!TABLE_DESCRIPTION_1</vt:lpstr>
      <vt:lpstr>'x-404'!TABLE_DESCRIPTION_1</vt:lpstr>
      <vt:lpstr>'x-405'!TABLE_DESCRIPTION_1</vt:lpstr>
      <vt:lpstr>'x-406'!TABLE_DESCRIPTION_1</vt:lpstr>
      <vt:lpstr>'x-407'!TABLE_DESCRIPTION_1</vt:lpstr>
      <vt:lpstr>'x-408'!TABLE_DESCRIPTION_1</vt:lpstr>
      <vt:lpstr>'x-409'!TABLE_DESCRIPTION_1</vt:lpstr>
      <vt:lpstr>'x-410'!TABLE_DESCRIPTION_1</vt:lpstr>
      <vt:lpstr>'x-411'!TABLE_DESCRIPTION_1</vt:lpstr>
      <vt:lpstr>'x-412'!TABLE_DESCRIPTION_1</vt:lpstr>
      <vt:lpstr>'x-413'!TABLE_DESCRIPTION_1</vt:lpstr>
      <vt:lpstr>'x-414'!TABLE_DESCRIPTION_1</vt:lpstr>
      <vt:lpstr>'x-415'!TABLE_DESCRIPTION_1</vt:lpstr>
      <vt:lpstr>'x-416'!TABLE_DESCRIPTION_1</vt:lpstr>
      <vt:lpstr>'x-417'!TABLE_DESCRIPTION_1</vt:lpstr>
      <vt:lpstr>'x-418'!TABLE_DESCRIPTION_1</vt:lpstr>
      <vt:lpstr>'x-419'!TABLE_DESCRIPTION_1</vt:lpstr>
      <vt:lpstr>'x-420'!TABLE_DESCRIPTION_1</vt:lpstr>
      <vt:lpstr>'x-421'!TABLE_DESCRIPTION_1</vt:lpstr>
      <vt:lpstr>'x-501'!TABLE_DESCRIPTION_1</vt:lpstr>
      <vt:lpstr>'x-502'!TABLE_DESCRIPTION_1</vt:lpstr>
      <vt:lpstr>'x-503'!TABLE_DESCRIPTION_1</vt:lpstr>
      <vt:lpstr>'x-504'!TABLE_DESCRIPTION_1</vt:lpstr>
      <vt:lpstr>'x-505'!TABLE_DESCRIPTION_1</vt:lpstr>
      <vt:lpstr>'x-601'!TABLE_DESCRIPTION_1</vt:lpstr>
      <vt:lpstr>'x-602'!TABLE_DESCRIPTION_1</vt:lpstr>
      <vt:lpstr>'x-603'!TABLE_DESCRIPTION_1</vt:lpstr>
      <vt:lpstr>'x-604'!TABLE_DESCRIPTION_1</vt:lpstr>
      <vt:lpstr>'x-605'!TABLE_DESCRIPTION_1</vt:lpstr>
      <vt:lpstr>'x-606'!TABLE_DESCRIPTION_1</vt:lpstr>
      <vt:lpstr>'x-607'!TABLE_DESCRIPTION_1</vt:lpstr>
      <vt:lpstr>'x-608'!TABLE_DESCRIPTION_1</vt:lpstr>
      <vt:lpstr>'x-609'!TABLE_DESCRIPTION_1</vt:lpstr>
      <vt:lpstr>'x-610'!TABLE_DESCRIPTION_1</vt:lpstr>
      <vt:lpstr>'x-611'!TABLE_DESCRIPTION_1</vt:lpstr>
      <vt:lpstr>'x-612'!TABLE_DESCRIPTION_1</vt:lpstr>
      <vt:lpstr>'x-613'!TABLE_DESCRIPTION_1</vt:lpstr>
      <vt:lpstr>'x-614'!TABLE_DESCRIPTION_1</vt:lpstr>
      <vt:lpstr>'x-615'!TABLE_DESCRIPTION_1</vt:lpstr>
      <vt:lpstr>'x-616'!TABLE_DESCRIPTION_1</vt:lpstr>
      <vt:lpstr>'x-617'!TABLE_DESCRIPTION_1</vt:lpstr>
      <vt:lpstr>'x-701'!TABLE_DESCRIPTION_1</vt:lpstr>
      <vt:lpstr>'x-702'!TABLE_DESCRIPTION_1</vt:lpstr>
      <vt:lpstr>'x-703'!TABLE_DESCRIPTION_1</vt:lpstr>
      <vt:lpstr>'x-704'!TABLE_DESCRIPTION_1</vt:lpstr>
      <vt:lpstr>'x-705'!TABLE_DESCRIPTION_1</vt:lpstr>
      <vt:lpstr>'x-706'!TABLE_DESCRIPTION_1</vt:lpstr>
      <vt:lpstr>'x-707'!TABLE_DESCRIPTION_1</vt:lpstr>
      <vt:lpstr>'x-708'!TABLE_DESCRIPTION_1</vt:lpstr>
      <vt:lpstr>'x-709'!TABLE_DESCRIPTION_1</vt:lpstr>
      <vt:lpstr>'x-710'!TABLE_DESCRIPTION_1</vt:lpstr>
      <vt:lpstr>'x-711'!TABLE_DESCRIPTION_1</vt:lpstr>
      <vt:lpstr>'x-712'!TABLE_DESCRIPTION_1</vt:lpstr>
      <vt:lpstr>'x-713'!TABLE_DESCRIPTION_1</vt:lpstr>
      <vt:lpstr>'x-714'!TABLE_DESCRIPTION_1</vt:lpstr>
      <vt:lpstr>'x-715'!TABLE_DESCRIPTION_1</vt:lpstr>
      <vt:lpstr>'x-716'!TABLE_DESCRIPTION_1</vt:lpstr>
      <vt:lpstr>'x-717'!TABLE_DESCRIPTION_1</vt:lpstr>
      <vt:lpstr>'x-718'!TABLE_DESCRIPTION_1</vt:lpstr>
      <vt:lpstr>'x-719'!TABLE_DESCRIPTION_1</vt:lpstr>
      <vt:lpstr>'x-720'!TABLE_DESCRIPTION_1</vt:lpstr>
      <vt:lpstr>'x-721'!TABLE_DESCRIPTION_1</vt:lpstr>
      <vt:lpstr>'x-725'!TABLE_DESCRIPTION_1</vt:lpstr>
      <vt:lpstr>'x-726'!TABLE_DESCRIPTION_1</vt:lpstr>
      <vt:lpstr>'x-727'!TABLE_DESCRIPTION_1</vt:lpstr>
      <vt:lpstr>'x-728'!TABLE_DESCRIPTION_1</vt:lpstr>
      <vt:lpstr>'x-729'!TABLE_DESCRIPTION_1</vt:lpstr>
      <vt:lpstr>'x-730'!TABLE_DESCRIPTION_1</vt:lpstr>
      <vt:lpstr>'x-731'!TABLE_DESCRIPTION_1</vt:lpstr>
      <vt:lpstr>'x-732'!TABLE_DESCRIPTION_1</vt:lpstr>
      <vt:lpstr>'x-733'!TABLE_DESCRIPTION_1</vt:lpstr>
      <vt:lpstr>'x-734'!TABLE_DESCRIPTION_1</vt:lpstr>
      <vt:lpstr>'x-735'!TABLE_DESCRIPTION_1</vt:lpstr>
      <vt:lpstr>'x-736'!TABLE_DESCRIPTION_1</vt:lpstr>
      <vt:lpstr>'x-801'!TABLE_DESCRIPTION_1</vt:lpstr>
      <vt:lpstr>'x-802'!TABLE_DESCRIPTION_1</vt:lpstr>
      <vt:lpstr>'x-803'!TABLE_DESCRIPTION_1</vt:lpstr>
      <vt:lpstr>'x-804'!TABLE_DESCRIPTION_1</vt:lpstr>
      <vt:lpstr>'x-805'!TABLE_DESCRIPTION_1</vt:lpstr>
      <vt:lpstr>'x-806'!TABLE_DESCRIPTION_1</vt:lpstr>
      <vt:lpstr>'x-807'!TABLE_DESCRIPTION_1</vt:lpstr>
      <vt:lpstr>'x-808'!TABLE_DESCRIPTION_1</vt:lpstr>
      <vt:lpstr>'x-810'!TABLE_DESCRIPTION_1</vt:lpstr>
      <vt:lpstr>'x-811'!TABLE_DESCRIPTION_1</vt:lpstr>
      <vt:lpstr>'x-812'!TABLE_DESCRIPTION_1</vt:lpstr>
      <vt:lpstr>'x-813'!TABLE_DESCRIPTION_1</vt:lpstr>
      <vt:lpstr>'x-814'!TABLE_DESCRIPTION_1</vt:lpstr>
      <vt:lpstr>'x-815'!TABLE_DESCRIPTION_1</vt:lpstr>
      <vt:lpstr>'x-816'!TABLE_DESCRIPTION_1</vt:lpstr>
      <vt:lpstr>'x-template'!TABLE_DESCRIPTION_1</vt:lpstr>
      <vt:lpstr>'x-305'!TABLE_DESCRIPTION_2</vt:lpstr>
      <vt:lpstr>'x-409'!TABLE_DESCRIPTION_2</vt:lpstr>
      <vt:lpstr>'x-413'!TABLE_DESCRIPTION_2</vt:lpstr>
      <vt:lpstr>'x-607'!TABLE_DESCRIPTION_2</vt:lpstr>
      <vt:lpstr>'x-730'!TABLE_DESCRIPTION_2</vt:lpstr>
      <vt:lpstr>'x-733'!TABLE_DESCRIPTION_2</vt:lpstr>
      <vt:lpstr>'x-730'!TABLE_DESCRIPTION_3</vt:lpstr>
      <vt:lpstr>'x-733'!TABLE_DESCRIPTION_3</vt:lpstr>
      <vt:lpstr>'x-730'!TABLE_DESCRIPTION_4</vt:lpstr>
      <vt:lpstr>'x-733'!TABLE_DESCRIPTION_4</vt:lpstr>
      <vt:lpstr>'x-201'!TABLE_FACTOR_STATUS_1</vt:lpstr>
      <vt:lpstr>'x-202'!TABLE_FACTOR_STATUS_1</vt:lpstr>
      <vt:lpstr>'x-203'!TABLE_FACTOR_STATUS_1</vt:lpstr>
      <vt:lpstr>'x-204'!TABLE_FACTOR_STATUS_1</vt:lpstr>
      <vt:lpstr>'x-205'!TABLE_FACTOR_STATUS_1</vt:lpstr>
      <vt:lpstr>'x-207'!TABLE_FACTOR_STATUS_1</vt:lpstr>
      <vt:lpstr>'x-208'!TABLE_FACTOR_STATUS_1</vt:lpstr>
      <vt:lpstr>'x-209'!TABLE_FACTOR_STATUS_1</vt:lpstr>
      <vt:lpstr>'x-211'!TABLE_FACTOR_STATUS_1</vt:lpstr>
      <vt:lpstr>'x-212'!TABLE_FACTOR_STATUS_1</vt:lpstr>
      <vt:lpstr>'x-213'!TABLE_FACTOR_STATUS_1</vt:lpstr>
      <vt:lpstr>'x-214'!TABLE_FACTOR_STATUS_1</vt:lpstr>
      <vt:lpstr>'x-215'!TABLE_FACTOR_STATUS_1</vt:lpstr>
      <vt:lpstr>'x-216'!TABLE_FACTOR_STATUS_1</vt:lpstr>
      <vt:lpstr>'x-217'!TABLE_FACTOR_STATUS_1</vt:lpstr>
      <vt:lpstr>'x-218'!TABLE_FACTOR_STATUS_1</vt:lpstr>
      <vt:lpstr>'x-223'!TABLE_FACTOR_STATUS_1</vt:lpstr>
      <vt:lpstr>'x-301'!TABLE_FACTOR_STATUS_1</vt:lpstr>
      <vt:lpstr>'x-302'!TABLE_FACTOR_STATUS_1</vt:lpstr>
      <vt:lpstr>'x-303'!TABLE_FACTOR_STATUS_1</vt:lpstr>
      <vt:lpstr>'x-304'!TABLE_FACTOR_STATUS_1</vt:lpstr>
      <vt:lpstr>'x-305'!TABLE_FACTOR_STATUS_1</vt:lpstr>
      <vt:lpstr>'x-306'!TABLE_FACTOR_STATUS_1</vt:lpstr>
      <vt:lpstr>'x-307'!TABLE_FACTOR_STATUS_1</vt:lpstr>
      <vt:lpstr>'x-401'!TABLE_FACTOR_STATUS_1</vt:lpstr>
      <vt:lpstr>'x-402'!TABLE_FACTOR_STATUS_1</vt:lpstr>
      <vt:lpstr>'x-403'!TABLE_FACTOR_STATUS_1</vt:lpstr>
      <vt:lpstr>'x-404'!TABLE_FACTOR_STATUS_1</vt:lpstr>
      <vt:lpstr>'x-405'!TABLE_FACTOR_STATUS_1</vt:lpstr>
      <vt:lpstr>'x-406'!TABLE_FACTOR_STATUS_1</vt:lpstr>
      <vt:lpstr>'x-407'!TABLE_FACTOR_STATUS_1</vt:lpstr>
      <vt:lpstr>'x-408'!TABLE_FACTOR_STATUS_1</vt:lpstr>
      <vt:lpstr>'x-409'!TABLE_FACTOR_STATUS_1</vt:lpstr>
      <vt:lpstr>'x-410'!TABLE_FACTOR_STATUS_1</vt:lpstr>
      <vt:lpstr>'x-411'!TABLE_FACTOR_STATUS_1</vt:lpstr>
      <vt:lpstr>'x-412'!TABLE_FACTOR_STATUS_1</vt:lpstr>
      <vt:lpstr>'x-413'!TABLE_FACTOR_STATUS_1</vt:lpstr>
      <vt:lpstr>'x-414'!TABLE_FACTOR_STATUS_1</vt:lpstr>
      <vt:lpstr>'x-415'!TABLE_FACTOR_STATUS_1</vt:lpstr>
      <vt:lpstr>'x-416'!TABLE_FACTOR_STATUS_1</vt:lpstr>
      <vt:lpstr>'x-417'!TABLE_FACTOR_STATUS_1</vt:lpstr>
      <vt:lpstr>'x-418'!TABLE_FACTOR_STATUS_1</vt:lpstr>
      <vt:lpstr>'x-419'!TABLE_FACTOR_STATUS_1</vt:lpstr>
      <vt:lpstr>'x-420'!TABLE_FACTOR_STATUS_1</vt:lpstr>
      <vt:lpstr>'x-421'!TABLE_FACTOR_STATUS_1</vt:lpstr>
      <vt:lpstr>'x-501'!TABLE_FACTOR_STATUS_1</vt:lpstr>
      <vt:lpstr>'x-502'!TABLE_FACTOR_STATUS_1</vt:lpstr>
      <vt:lpstr>'x-503'!TABLE_FACTOR_STATUS_1</vt:lpstr>
      <vt:lpstr>'x-504'!TABLE_FACTOR_STATUS_1</vt:lpstr>
      <vt:lpstr>'x-505'!TABLE_FACTOR_STATUS_1</vt:lpstr>
      <vt:lpstr>'x-601'!TABLE_FACTOR_STATUS_1</vt:lpstr>
      <vt:lpstr>'x-602'!TABLE_FACTOR_STATUS_1</vt:lpstr>
      <vt:lpstr>'x-603'!TABLE_FACTOR_STATUS_1</vt:lpstr>
      <vt:lpstr>'x-604'!TABLE_FACTOR_STATUS_1</vt:lpstr>
      <vt:lpstr>'x-605'!TABLE_FACTOR_STATUS_1</vt:lpstr>
      <vt:lpstr>'x-606'!TABLE_FACTOR_STATUS_1</vt:lpstr>
      <vt:lpstr>'x-607'!TABLE_FACTOR_STATUS_1</vt:lpstr>
      <vt:lpstr>'x-608'!TABLE_FACTOR_STATUS_1</vt:lpstr>
      <vt:lpstr>'x-609'!TABLE_FACTOR_STATUS_1</vt:lpstr>
      <vt:lpstr>'x-610'!TABLE_FACTOR_STATUS_1</vt:lpstr>
      <vt:lpstr>'x-611'!TABLE_FACTOR_STATUS_1</vt:lpstr>
      <vt:lpstr>'x-612'!TABLE_FACTOR_STATUS_1</vt:lpstr>
      <vt:lpstr>'x-613'!TABLE_FACTOR_STATUS_1</vt:lpstr>
      <vt:lpstr>'x-614'!TABLE_FACTOR_STATUS_1</vt:lpstr>
      <vt:lpstr>'x-615'!TABLE_FACTOR_STATUS_1</vt:lpstr>
      <vt:lpstr>'x-616'!TABLE_FACTOR_STATUS_1</vt:lpstr>
      <vt:lpstr>'x-617'!TABLE_FACTOR_STATUS_1</vt:lpstr>
      <vt:lpstr>'x-701'!TABLE_FACTOR_STATUS_1</vt:lpstr>
      <vt:lpstr>'x-702'!TABLE_FACTOR_STATUS_1</vt:lpstr>
      <vt:lpstr>'x-703'!TABLE_FACTOR_STATUS_1</vt:lpstr>
      <vt:lpstr>'x-704'!TABLE_FACTOR_STATUS_1</vt:lpstr>
      <vt:lpstr>'x-705'!TABLE_FACTOR_STATUS_1</vt:lpstr>
      <vt:lpstr>'x-706'!TABLE_FACTOR_STATUS_1</vt:lpstr>
      <vt:lpstr>'x-707'!TABLE_FACTOR_STATUS_1</vt:lpstr>
      <vt:lpstr>'x-708'!TABLE_FACTOR_STATUS_1</vt:lpstr>
      <vt:lpstr>'x-709'!TABLE_FACTOR_STATUS_1</vt:lpstr>
      <vt:lpstr>'x-710'!TABLE_FACTOR_STATUS_1</vt:lpstr>
      <vt:lpstr>'x-711'!TABLE_FACTOR_STATUS_1</vt:lpstr>
      <vt:lpstr>'x-712'!TABLE_FACTOR_STATUS_1</vt:lpstr>
      <vt:lpstr>'x-713'!TABLE_FACTOR_STATUS_1</vt:lpstr>
      <vt:lpstr>'x-714'!TABLE_FACTOR_STATUS_1</vt:lpstr>
      <vt:lpstr>'x-715'!TABLE_FACTOR_STATUS_1</vt:lpstr>
      <vt:lpstr>'x-716'!TABLE_FACTOR_STATUS_1</vt:lpstr>
      <vt:lpstr>'x-717'!TABLE_FACTOR_STATUS_1</vt:lpstr>
      <vt:lpstr>'x-718'!TABLE_FACTOR_STATUS_1</vt:lpstr>
      <vt:lpstr>'x-719'!TABLE_FACTOR_STATUS_1</vt:lpstr>
      <vt:lpstr>'x-720'!TABLE_FACTOR_STATUS_1</vt:lpstr>
      <vt:lpstr>'x-721'!TABLE_FACTOR_STATUS_1</vt:lpstr>
      <vt:lpstr>'x-725'!TABLE_FACTOR_STATUS_1</vt:lpstr>
      <vt:lpstr>'x-726'!TABLE_FACTOR_STATUS_1</vt:lpstr>
      <vt:lpstr>'x-727'!TABLE_FACTOR_STATUS_1</vt:lpstr>
      <vt:lpstr>'x-728'!TABLE_FACTOR_STATUS_1</vt:lpstr>
      <vt:lpstr>'x-729'!TABLE_FACTOR_STATUS_1</vt:lpstr>
      <vt:lpstr>'x-730'!TABLE_FACTOR_STATUS_1</vt:lpstr>
      <vt:lpstr>'x-731'!TABLE_FACTOR_STATUS_1</vt:lpstr>
      <vt:lpstr>'x-732'!TABLE_FACTOR_STATUS_1</vt:lpstr>
      <vt:lpstr>'x-733'!TABLE_FACTOR_STATUS_1</vt:lpstr>
      <vt:lpstr>'x-734'!TABLE_FACTOR_STATUS_1</vt:lpstr>
      <vt:lpstr>'x-735'!TABLE_FACTOR_STATUS_1</vt:lpstr>
      <vt:lpstr>'x-736'!TABLE_FACTOR_STATUS_1</vt:lpstr>
      <vt:lpstr>'x-801'!TABLE_FACTOR_STATUS_1</vt:lpstr>
      <vt:lpstr>'x-802'!TABLE_FACTOR_STATUS_1</vt:lpstr>
      <vt:lpstr>'x-803'!TABLE_FACTOR_STATUS_1</vt:lpstr>
      <vt:lpstr>'x-804'!TABLE_FACTOR_STATUS_1</vt:lpstr>
      <vt:lpstr>'x-805'!TABLE_FACTOR_STATUS_1</vt:lpstr>
      <vt:lpstr>'x-806'!TABLE_FACTOR_STATUS_1</vt:lpstr>
      <vt:lpstr>'x-807'!TABLE_FACTOR_STATUS_1</vt:lpstr>
      <vt:lpstr>'x-808'!TABLE_FACTOR_STATUS_1</vt:lpstr>
      <vt:lpstr>'x-810'!TABLE_FACTOR_STATUS_1</vt:lpstr>
      <vt:lpstr>'x-811'!TABLE_FACTOR_STATUS_1</vt:lpstr>
      <vt:lpstr>'x-812'!TABLE_FACTOR_STATUS_1</vt:lpstr>
      <vt:lpstr>'x-813'!TABLE_FACTOR_STATUS_1</vt:lpstr>
      <vt:lpstr>'x-814'!TABLE_FACTOR_STATUS_1</vt:lpstr>
      <vt:lpstr>'x-815'!TABLE_FACTOR_STATUS_1</vt:lpstr>
      <vt:lpstr>'x-816'!TABLE_FACTOR_STATUS_1</vt:lpstr>
      <vt:lpstr>'x-template'!TABLE_FACTOR_STATUS_1</vt:lpstr>
      <vt:lpstr>'x-305'!TABLE_FACTOR_STATUS_2</vt:lpstr>
      <vt:lpstr>'x-409'!TABLE_FACTOR_STATUS_2</vt:lpstr>
      <vt:lpstr>'x-413'!TABLE_FACTOR_STATUS_2</vt:lpstr>
      <vt:lpstr>'x-607'!TABLE_FACTOR_STATUS_2</vt:lpstr>
      <vt:lpstr>'x-730'!TABLE_FACTOR_STATUS_2</vt:lpstr>
      <vt:lpstr>'x-733'!TABLE_FACTOR_STATUS_2</vt:lpstr>
      <vt:lpstr>'x-730'!TABLE_FACTOR_STATUS_3</vt:lpstr>
      <vt:lpstr>'x-733'!TABLE_FACTOR_STATUS_3</vt:lpstr>
      <vt:lpstr>'x-730'!TABLE_FACTOR_STATUS_4</vt:lpstr>
      <vt:lpstr>'x-733'!TABLE_FACTOR_STATUS_4</vt:lpstr>
      <vt:lpstr>'x-201'!TABLE_FACTOR_TYPE_1</vt:lpstr>
      <vt:lpstr>'x-202'!TABLE_FACTOR_TYPE_1</vt:lpstr>
      <vt:lpstr>'x-203'!TABLE_FACTOR_TYPE_1</vt:lpstr>
      <vt:lpstr>'x-204'!TABLE_FACTOR_TYPE_1</vt:lpstr>
      <vt:lpstr>'x-205'!TABLE_FACTOR_TYPE_1</vt:lpstr>
      <vt:lpstr>'x-207'!TABLE_FACTOR_TYPE_1</vt:lpstr>
      <vt:lpstr>'x-208'!TABLE_FACTOR_TYPE_1</vt:lpstr>
      <vt:lpstr>'x-209'!TABLE_FACTOR_TYPE_1</vt:lpstr>
      <vt:lpstr>'x-211'!TABLE_FACTOR_TYPE_1</vt:lpstr>
      <vt:lpstr>'x-212'!TABLE_FACTOR_TYPE_1</vt:lpstr>
      <vt:lpstr>'x-213'!TABLE_FACTOR_TYPE_1</vt:lpstr>
      <vt:lpstr>'x-214'!TABLE_FACTOR_TYPE_1</vt:lpstr>
      <vt:lpstr>'x-215'!TABLE_FACTOR_TYPE_1</vt:lpstr>
      <vt:lpstr>'x-216'!TABLE_FACTOR_TYPE_1</vt:lpstr>
      <vt:lpstr>'x-217'!TABLE_FACTOR_TYPE_1</vt:lpstr>
      <vt:lpstr>'x-218'!TABLE_FACTOR_TYPE_1</vt:lpstr>
      <vt:lpstr>'x-223'!TABLE_FACTOR_TYPE_1</vt:lpstr>
      <vt:lpstr>'x-301'!TABLE_FACTOR_TYPE_1</vt:lpstr>
      <vt:lpstr>'x-302'!TABLE_FACTOR_TYPE_1</vt:lpstr>
      <vt:lpstr>'x-303'!TABLE_FACTOR_TYPE_1</vt:lpstr>
      <vt:lpstr>'x-304'!TABLE_FACTOR_TYPE_1</vt:lpstr>
      <vt:lpstr>'x-305'!TABLE_FACTOR_TYPE_1</vt:lpstr>
      <vt:lpstr>'x-306'!TABLE_FACTOR_TYPE_1</vt:lpstr>
      <vt:lpstr>'x-307'!TABLE_FACTOR_TYPE_1</vt:lpstr>
      <vt:lpstr>'x-401'!TABLE_FACTOR_TYPE_1</vt:lpstr>
      <vt:lpstr>'x-402'!TABLE_FACTOR_TYPE_1</vt:lpstr>
      <vt:lpstr>'x-403'!TABLE_FACTOR_TYPE_1</vt:lpstr>
      <vt:lpstr>'x-404'!TABLE_FACTOR_TYPE_1</vt:lpstr>
      <vt:lpstr>'x-405'!TABLE_FACTOR_TYPE_1</vt:lpstr>
      <vt:lpstr>'x-406'!TABLE_FACTOR_TYPE_1</vt:lpstr>
      <vt:lpstr>'x-407'!TABLE_FACTOR_TYPE_1</vt:lpstr>
      <vt:lpstr>'x-408'!TABLE_FACTOR_TYPE_1</vt:lpstr>
      <vt:lpstr>'x-409'!TABLE_FACTOR_TYPE_1</vt:lpstr>
      <vt:lpstr>'x-410'!TABLE_FACTOR_TYPE_1</vt:lpstr>
      <vt:lpstr>'x-411'!TABLE_FACTOR_TYPE_1</vt:lpstr>
      <vt:lpstr>'x-412'!TABLE_FACTOR_TYPE_1</vt:lpstr>
      <vt:lpstr>'x-413'!TABLE_FACTOR_TYPE_1</vt:lpstr>
      <vt:lpstr>'x-414'!TABLE_FACTOR_TYPE_1</vt:lpstr>
      <vt:lpstr>'x-415'!TABLE_FACTOR_TYPE_1</vt:lpstr>
      <vt:lpstr>'x-416'!TABLE_FACTOR_TYPE_1</vt:lpstr>
      <vt:lpstr>'x-417'!TABLE_FACTOR_TYPE_1</vt:lpstr>
      <vt:lpstr>'x-418'!TABLE_FACTOR_TYPE_1</vt:lpstr>
      <vt:lpstr>'x-419'!TABLE_FACTOR_TYPE_1</vt:lpstr>
      <vt:lpstr>'x-420'!TABLE_FACTOR_TYPE_1</vt:lpstr>
      <vt:lpstr>'x-421'!TABLE_FACTOR_TYPE_1</vt:lpstr>
      <vt:lpstr>'x-501'!TABLE_FACTOR_TYPE_1</vt:lpstr>
      <vt:lpstr>'x-502'!TABLE_FACTOR_TYPE_1</vt:lpstr>
      <vt:lpstr>'x-503'!TABLE_FACTOR_TYPE_1</vt:lpstr>
      <vt:lpstr>'x-504'!TABLE_FACTOR_TYPE_1</vt:lpstr>
      <vt:lpstr>'x-505'!TABLE_FACTOR_TYPE_1</vt:lpstr>
      <vt:lpstr>'x-601'!TABLE_FACTOR_TYPE_1</vt:lpstr>
      <vt:lpstr>'x-602'!TABLE_FACTOR_TYPE_1</vt:lpstr>
      <vt:lpstr>'x-603'!TABLE_FACTOR_TYPE_1</vt:lpstr>
      <vt:lpstr>'x-604'!TABLE_FACTOR_TYPE_1</vt:lpstr>
      <vt:lpstr>'x-605'!TABLE_FACTOR_TYPE_1</vt:lpstr>
      <vt:lpstr>'x-606'!TABLE_FACTOR_TYPE_1</vt:lpstr>
      <vt:lpstr>'x-607'!TABLE_FACTOR_TYPE_1</vt:lpstr>
      <vt:lpstr>'x-608'!TABLE_FACTOR_TYPE_1</vt:lpstr>
      <vt:lpstr>'x-609'!TABLE_FACTOR_TYPE_1</vt:lpstr>
      <vt:lpstr>'x-610'!TABLE_FACTOR_TYPE_1</vt:lpstr>
      <vt:lpstr>'x-611'!TABLE_FACTOR_TYPE_1</vt:lpstr>
      <vt:lpstr>'x-612'!TABLE_FACTOR_TYPE_1</vt:lpstr>
      <vt:lpstr>'x-613'!TABLE_FACTOR_TYPE_1</vt:lpstr>
      <vt:lpstr>'x-614'!TABLE_FACTOR_TYPE_1</vt:lpstr>
      <vt:lpstr>'x-615'!TABLE_FACTOR_TYPE_1</vt:lpstr>
      <vt:lpstr>'x-616'!TABLE_FACTOR_TYPE_1</vt:lpstr>
      <vt:lpstr>'x-617'!TABLE_FACTOR_TYPE_1</vt:lpstr>
      <vt:lpstr>'x-701'!TABLE_FACTOR_TYPE_1</vt:lpstr>
      <vt:lpstr>'x-702'!TABLE_FACTOR_TYPE_1</vt:lpstr>
      <vt:lpstr>'x-703'!TABLE_FACTOR_TYPE_1</vt:lpstr>
      <vt:lpstr>'x-704'!TABLE_FACTOR_TYPE_1</vt:lpstr>
      <vt:lpstr>'x-705'!TABLE_FACTOR_TYPE_1</vt:lpstr>
      <vt:lpstr>'x-706'!TABLE_FACTOR_TYPE_1</vt:lpstr>
      <vt:lpstr>'x-707'!TABLE_FACTOR_TYPE_1</vt:lpstr>
      <vt:lpstr>'x-708'!TABLE_FACTOR_TYPE_1</vt:lpstr>
      <vt:lpstr>'x-709'!TABLE_FACTOR_TYPE_1</vt:lpstr>
      <vt:lpstr>'x-710'!TABLE_FACTOR_TYPE_1</vt:lpstr>
      <vt:lpstr>'x-711'!TABLE_FACTOR_TYPE_1</vt:lpstr>
      <vt:lpstr>'x-712'!TABLE_FACTOR_TYPE_1</vt:lpstr>
      <vt:lpstr>'x-713'!TABLE_FACTOR_TYPE_1</vt:lpstr>
      <vt:lpstr>'x-714'!TABLE_FACTOR_TYPE_1</vt:lpstr>
      <vt:lpstr>'x-715'!TABLE_FACTOR_TYPE_1</vt:lpstr>
      <vt:lpstr>'x-716'!TABLE_FACTOR_TYPE_1</vt:lpstr>
      <vt:lpstr>'x-717'!TABLE_FACTOR_TYPE_1</vt:lpstr>
      <vt:lpstr>'x-718'!TABLE_FACTOR_TYPE_1</vt:lpstr>
      <vt:lpstr>'x-719'!TABLE_FACTOR_TYPE_1</vt:lpstr>
      <vt:lpstr>'x-720'!TABLE_FACTOR_TYPE_1</vt:lpstr>
      <vt:lpstr>'x-721'!TABLE_FACTOR_TYPE_1</vt:lpstr>
      <vt:lpstr>'x-725'!TABLE_FACTOR_TYPE_1</vt:lpstr>
      <vt:lpstr>'x-726'!TABLE_FACTOR_TYPE_1</vt:lpstr>
      <vt:lpstr>'x-727'!TABLE_FACTOR_TYPE_1</vt:lpstr>
      <vt:lpstr>'x-728'!TABLE_FACTOR_TYPE_1</vt:lpstr>
      <vt:lpstr>'x-729'!TABLE_FACTOR_TYPE_1</vt:lpstr>
      <vt:lpstr>'x-730'!TABLE_FACTOR_TYPE_1</vt:lpstr>
      <vt:lpstr>'x-731'!TABLE_FACTOR_TYPE_1</vt:lpstr>
      <vt:lpstr>'x-732'!TABLE_FACTOR_TYPE_1</vt:lpstr>
      <vt:lpstr>'x-733'!TABLE_FACTOR_TYPE_1</vt:lpstr>
      <vt:lpstr>'x-734'!TABLE_FACTOR_TYPE_1</vt:lpstr>
      <vt:lpstr>'x-735'!TABLE_FACTOR_TYPE_1</vt:lpstr>
      <vt:lpstr>'x-736'!TABLE_FACTOR_TYPE_1</vt:lpstr>
      <vt:lpstr>'x-801'!TABLE_FACTOR_TYPE_1</vt:lpstr>
      <vt:lpstr>'x-802'!TABLE_FACTOR_TYPE_1</vt:lpstr>
      <vt:lpstr>'x-803'!TABLE_FACTOR_TYPE_1</vt:lpstr>
      <vt:lpstr>'x-804'!TABLE_FACTOR_TYPE_1</vt:lpstr>
      <vt:lpstr>'x-805'!TABLE_FACTOR_TYPE_1</vt:lpstr>
      <vt:lpstr>'x-806'!TABLE_FACTOR_TYPE_1</vt:lpstr>
      <vt:lpstr>'x-807'!TABLE_FACTOR_TYPE_1</vt:lpstr>
      <vt:lpstr>'x-808'!TABLE_FACTOR_TYPE_1</vt:lpstr>
      <vt:lpstr>'x-810'!TABLE_FACTOR_TYPE_1</vt:lpstr>
      <vt:lpstr>'x-811'!TABLE_FACTOR_TYPE_1</vt:lpstr>
      <vt:lpstr>'x-812'!TABLE_FACTOR_TYPE_1</vt:lpstr>
      <vt:lpstr>'x-813'!TABLE_FACTOR_TYPE_1</vt:lpstr>
      <vt:lpstr>'x-814'!TABLE_FACTOR_TYPE_1</vt:lpstr>
      <vt:lpstr>'x-815'!TABLE_FACTOR_TYPE_1</vt:lpstr>
      <vt:lpstr>'x-816'!TABLE_FACTOR_TYPE_1</vt:lpstr>
      <vt:lpstr>'x-template'!TABLE_FACTOR_TYPE_1</vt:lpstr>
      <vt:lpstr>'x-305'!TABLE_FACTOR_TYPE_2</vt:lpstr>
      <vt:lpstr>'x-409'!TABLE_FACTOR_TYPE_2</vt:lpstr>
      <vt:lpstr>'x-413'!TABLE_FACTOR_TYPE_2</vt:lpstr>
      <vt:lpstr>'x-607'!TABLE_FACTOR_TYPE_2</vt:lpstr>
      <vt:lpstr>'x-730'!TABLE_FACTOR_TYPE_2</vt:lpstr>
      <vt:lpstr>'x-733'!TABLE_FACTOR_TYPE_2</vt:lpstr>
      <vt:lpstr>'x-730'!TABLE_FACTOR_TYPE_3</vt:lpstr>
      <vt:lpstr>'x-733'!TABLE_FACTOR_TYPE_3</vt:lpstr>
      <vt:lpstr>'x-730'!TABLE_FACTOR_TYPE_4</vt:lpstr>
      <vt:lpstr>'x-733'!TABLE_FACTOR_TYPE_4</vt:lpstr>
      <vt:lpstr>'x-201'!TABLE_GENDER_1</vt:lpstr>
      <vt:lpstr>'x-202'!TABLE_GENDER_1</vt:lpstr>
      <vt:lpstr>'x-203'!TABLE_GENDER_1</vt:lpstr>
      <vt:lpstr>'x-204'!TABLE_GENDER_1</vt:lpstr>
      <vt:lpstr>'x-205'!TABLE_GENDER_1</vt:lpstr>
      <vt:lpstr>'x-207'!TABLE_GENDER_1</vt:lpstr>
      <vt:lpstr>'x-208'!TABLE_GENDER_1</vt:lpstr>
      <vt:lpstr>'x-209'!TABLE_GENDER_1</vt:lpstr>
      <vt:lpstr>'x-211'!TABLE_GENDER_1</vt:lpstr>
      <vt:lpstr>'x-212'!TABLE_GENDER_1</vt:lpstr>
      <vt:lpstr>'x-213'!TABLE_GENDER_1</vt:lpstr>
      <vt:lpstr>'x-214'!TABLE_GENDER_1</vt:lpstr>
      <vt:lpstr>'x-215'!TABLE_GENDER_1</vt:lpstr>
      <vt:lpstr>'x-216'!TABLE_GENDER_1</vt:lpstr>
      <vt:lpstr>'x-217'!TABLE_GENDER_1</vt:lpstr>
      <vt:lpstr>'x-218'!TABLE_GENDER_1</vt:lpstr>
      <vt:lpstr>'x-223'!TABLE_GENDER_1</vt:lpstr>
      <vt:lpstr>'x-301'!TABLE_GENDER_1</vt:lpstr>
      <vt:lpstr>'x-302'!TABLE_GENDER_1</vt:lpstr>
      <vt:lpstr>'x-303'!TABLE_GENDER_1</vt:lpstr>
      <vt:lpstr>'x-304'!TABLE_GENDER_1</vt:lpstr>
      <vt:lpstr>'x-305'!TABLE_GENDER_1</vt:lpstr>
      <vt:lpstr>'x-306'!TABLE_GENDER_1</vt:lpstr>
      <vt:lpstr>'x-307'!TABLE_GENDER_1</vt:lpstr>
      <vt:lpstr>'x-401'!TABLE_GENDER_1</vt:lpstr>
      <vt:lpstr>'x-402'!TABLE_GENDER_1</vt:lpstr>
      <vt:lpstr>'x-403'!TABLE_GENDER_1</vt:lpstr>
      <vt:lpstr>'x-404'!TABLE_GENDER_1</vt:lpstr>
      <vt:lpstr>'x-405'!TABLE_GENDER_1</vt:lpstr>
      <vt:lpstr>'x-406'!TABLE_GENDER_1</vt:lpstr>
      <vt:lpstr>'x-407'!TABLE_GENDER_1</vt:lpstr>
      <vt:lpstr>'x-408'!TABLE_GENDER_1</vt:lpstr>
      <vt:lpstr>'x-409'!TABLE_GENDER_1</vt:lpstr>
      <vt:lpstr>'x-410'!TABLE_GENDER_1</vt:lpstr>
      <vt:lpstr>'x-411'!TABLE_GENDER_1</vt:lpstr>
      <vt:lpstr>'x-412'!TABLE_GENDER_1</vt:lpstr>
      <vt:lpstr>'x-413'!TABLE_GENDER_1</vt:lpstr>
      <vt:lpstr>'x-414'!TABLE_GENDER_1</vt:lpstr>
      <vt:lpstr>'x-415'!TABLE_GENDER_1</vt:lpstr>
      <vt:lpstr>'x-416'!TABLE_GENDER_1</vt:lpstr>
      <vt:lpstr>'x-417'!TABLE_GENDER_1</vt:lpstr>
      <vt:lpstr>'x-418'!TABLE_GENDER_1</vt:lpstr>
      <vt:lpstr>'x-419'!TABLE_GENDER_1</vt:lpstr>
      <vt:lpstr>'x-420'!TABLE_GENDER_1</vt:lpstr>
      <vt:lpstr>'x-421'!TABLE_GENDER_1</vt:lpstr>
      <vt:lpstr>'x-501'!TABLE_GENDER_1</vt:lpstr>
      <vt:lpstr>'x-502'!TABLE_GENDER_1</vt:lpstr>
      <vt:lpstr>'x-503'!TABLE_GENDER_1</vt:lpstr>
      <vt:lpstr>'x-504'!TABLE_GENDER_1</vt:lpstr>
      <vt:lpstr>'x-505'!TABLE_GENDER_1</vt:lpstr>
      <vt:lpstr>'x-601'!TABLE_GENDER_1</vt:lpstr>
      <vt:lpstr>'x-602'!TABLE_GENDER_1</vt:lpstr>
      <vt:lpstr>'x-603'!TABLE_GENDER_1</vt:lpstr>
      <vt:lpstr>'x-604'!TABLE_GENDER_1</vt:lpstr>
      <vt:lpstr>'x-605'!TABLE_GENDER_1</vt:lpstr>
      <vt:lpstr>'x-606'!TABLE_GENDER_1</vt:lpstr>
      <vt:lpstr>'x-607'!TABLE_GENDER_1</vt:lpstr>
      <vt:lpstr>'x-608'!TABLE_GENDER_1</vt:lpstr>
      <vt:lpstr>'x-609'!TABLE_GENDER_1</vt:lpstr>
      <vt:lpstr>'x-610'!TABLE_GENDER_1</vt:lpstr>
      <vt:lpstr>'x-611'!TABLE_GENDER_1</vt:lpstr>
      <vt:lpstr>'x-612'!TABLE_GENDER_1</vt:lpstr>
      <vt:lpstr>'x-613'!TABLE_GENDER_1</vt:lpstr>
      <vt:lpstr>'x-614'!TABLE_GENDER_1</vt:lpstr>
      <vt:lpstr>'x-615'!TABLE_GENDER_1</vt:lpstr>
      <vt:lpstr>'x-616'!TABLE_GENDER_1</vt:lpstr>
      <vt:lpstr>'x-617'!TABLE_GENDER_1</vt:lpstr>
      <vt:lpstr>'x-701'!TABLE_GENDER_1</vt:lpstr>
      <vt:lpstr>'x-702'!TABLE_GENDER_1</vt:lpstr>
      <vt:lpstr>'x-703'!TABLE_GENDER_1</vt:lpstr>
      <vt:lpstr>'x-704'!TABLE_GENDER_1</vt:lpstr>
      <vt:lpstr>'x-705'!TABLE_GENDER_1</vt:lpstr>
      <vt:lpstr>'x-706'!TABLE_GENDER_1</vt:lpstr>
      <vt:lpstr>'x-707'!TABLE_GENDER_1</vt:lpstr>
      <vt:lpstr>'x-708'!TABLE_GENDER_1</vt:lpstr>
      <vt:lpstr>'x-709'!TABLE_GENDER_1</vt:lpstr>
      <vt:lpstr>'x-710'!TABLE_GENDER_1</vt:lpstr>
      <vt:lpstr>'x-711'!TABLE_GENDER_1</vt:lpstr>
      <vt:lpstr>'x-712'!TABLE_GENDER_1</vt:lpstr>
      <vt:lpstr>'x-713'!TABLE_GENDER_1</vt:lpstr>
      <vt:lpstr>'x-714'!TABLE_GENDER_1</vt:lpstr>
      <vt:lpstr>'x-715'!TABLE_GENDER_1</vt:lpstr>
      <vt:lpstr>'x-716'!TABLE_GENDER_1</vt:lpstr>
      <vt:lpstr>'x-717'!TABLE_GENDER_1</vt:lpstr>
      <vt:lpstr>'x-718'!TABLE_GENDER_1</vt:lpstr>
      <vt:lpstr>'x-719'!TABLE_GENDER_1</vt:lpstr>
      <vt:lpstr>'x-720'!TABLE_GENDER_1</vt:lpstr>
      <vt:lpstr>'x-721'!TABLE_GENDER_1</vt:lpstr>
      <vt:lpstr>'x-725'!TABLE_GENDER_1</vt:lpstr>
      <vt:lpstr>'x-726'!TABLE_GENDER_1</vt:lpstr>
      <vt:lpstr>'x-727'!TABLE_GENDER_1</vt:lpstr>
      <vt:lpstr>'x-728'!TABLE_GENDER_1</vt:lpstr>
      <vt:lpstr>'x-729'!TABLE_GENDER_1</vt:lpstr>
      <vt:lpstr>'x-730'!TABLE_GENDER_1</vt:lpstr>
      <vt:lpstr>'x-731'!TABLE_GENDER_1</vt:lpstr>
      <vt:lpstr>'x-732'!TABLE_GENDER_1</vt:lpstr>
      <vt:lpstr>'x-733'!TABLE_GENDER_1</vt:lpstr>
      <vt:lpstr>'x-734'!TABLE_GENDER_1</vt:lpstr>
      <vt:lpstr>'x-735'!TABLE_GENDER_1</vt:lpstr>
      <vt:lpstr>'x-736'!TABLE_GENDER_1</vt:lpstr>
      <vt:lpstr>'x-801'!TABLE_GENDER_1</vt:lpstr>
      <vt:lpstr>'x-802'!TABLE_GENDER_1</vt:lpstr>
      <vt:lpstr>'x-803'!TABLE_GENDER_1</vt:lpstr>
      <vt:lpstr>'x-804'!TABLE_GENDER_1</vt:lpstr>
      <vt:lpstr>'x-805'!TABLE_GENDER_1</vt:lpstr>
      <vt:lpstr>'x-806'!TABLE_GENDER_1</vt:lpstr>
      <vt:lpstr>'x-807'!TABLE_GENDER_1</vt:lpstr>
      <vt:lpstr>'x-808'!TABLE_GENDER_1</vt:lpstr>
      <vt:lpstr>'x-810'!TABLE_GENDER_1</vt:lpstr>
      <vt:lpstr>'x-811'!TABLE_GENDER_1</vt:lpstr>
      <vt:lpstr>'x-812'!TABLE_GENDER_1</vt:lpstr>
      <vt:lpstr>'x-813'!TABLE_GENDER_1</vt:lpstr>
      <vt:lpstr>'x-814'!TABLE_GENDER_1</vt:lpstr>
      <vt:lpstr>'x-815'!TABLE_GENDER_1</vt:lpstr>
      <vt:lpstr>'x-816'!TABLE_GENDER_1</vt:lpstr>
      <vt:lpstr>'x-template'!TABLE_GENDER_1</vt:lpstr>
      <vt:lpstr>'x-305'!TABLE_GENDER_2</vt:lpstr>
      <vt:lpstr>'x-409'!TABLE_GENDER_2</vt:lpstr>
      <vt:lpstr>'x-413'!TABLE_GENDER_2</vt:lpstr>
      <vt:lpstr>'x-607'!TABLE_GENDER_2</vt:lpstr>
      <vt:lpstr>'x-730'!TABLE_GENDER_2</vt:lpstr>
      <vt:lpstr>'x-733'!TABLE_GENDER_2</vt:lpstr>
      <vt:lpstr>'x-730'!TABLE_GENDER_3</vt:lpstr>
      <vt:lpstr>'x-733'!TABLE_GENDER_3</vt:lpstr>
      <vt:lpstr>'x-730'!TABLE_GENDER_4</vt:lpstr>
      <vt:lpstr>'x-733'!TABLE_GENDER_4</vt:lpstr>
      <vt:lpstr>'x-201'!TABLE_INFO_1</vt:lpstr>
      <vt:lpstr>'x-202'!TABLE_INFO_1</vt:lpstr>
      <vt:lpstr>'x-203'!TABLE_INFO_1</vt:lpstr>
      <vt:lpstr>'x-204'!TABLE_INFO_1</vt:lpstr>
      <vt:lpstr>'x-205'!TABLE_INFO_1</vt:lpstr>
      <vt:lpstr>'x-207'!TABLE_INFO_1</vt:lpstr>
      <vt:lpstr>'x-208'!TABLE_INFO_1</vt:lpstr>
      <vt:lpstr>'x-209'!TABLE_INFO_1</vt:lpstr>
      <vt:lpstr>'x-211'!TABLE_INFO_1</vt:lpstr>
      <vt:lpstr>'x-212'!TABLE_INFO_1</vt:lpstr>
      <vt:lpstr>'x-213'!TABLE_INFO_1</vt:lpstr>
      <vt:lpstr>'x-214'!TABLE_INFO_1</vt:lpstr>
      <vt:lpstr>'x-215'!TABLE_INFO_1</vt:lpstr>
      <vt:lpstr>'x-216'!TABLE_INFO_1</vt:lpstr>
      <vt:lpstr>'x-217'!TABLE_INFO_1</vt:lpstr>
      <vt:lpstr>'x-218'!TABLE_INFO_1</vt:lpstr>
      <vt:lpstr>'x-223'!TABLE_INFO_1</vt:lpstr>
      <vt:lpstr>'x-301'!TABLE_INFO_1</vt:lpstr>
      <vt:lpstr>'x-302'!TABLE_INFO_1</vt:lpstr>
      <vt:lpstr>'x-303'!TABLE_INFO_1</vt:lpstr>
      <vt:lpstr>'x-304'!TABLE_INFO_1</vt:lpstr>
      <vt:lpstr>'x-305'!TABLE_INFO_1</vt:lpstr>
      <vt:lpstr>'x-306'!TABLE_INFO_1</vt:lpstr>
      <vt:lpstr>'x-307'!TABLE_INFO_1</vt:lpstr>
      <vt:lpstr>'x-401'!TABLE_INFO_1</vt:lpstr>
      <vt:lpstr>'x-402'!TABLE_INFO_1</vt:lpstr>
      <vt:lpstr>'x-403'!TABLE_INFO_1</vt:lpstr>
      <vt:lpstr>'x-404'!TABLE_INFO_1</vt:lpstr>
      <vt:lpstr>'x-405'!TABLE_INFO_1</vt:lpstr>
      <vt:lpstr>'x-406'!TABLE_INFO_1</vt:lpstr>
      <vt:lpstr>'x-407'!TABLE_INFO_1</vt:lpstr>
      <vt:lpstr>'x-408'!TABLE_INFO_1</vt:lpstr>
      <vt:lpstr>'x-409'!TABLE_INFO_1</vt:lpstr>
      <vt:lpstr>'x-410'!TABLE_INFO_1</vt:lpstr>
      <vt:lpstr>'x-411'!TABLE_INFO_1</vt:lpstr>
      <vt:lpstr>'x-412'!TABLE_INFO_1</vt:lpstr>
      <vt:lpstr>'x-413'!TABLE_INFO_1</vt:lpstr>
      <vt:lpstr>'x-414'!TABLE_INFO_1</vt:lpstr>
      <vt:lpstr>'x-415'!TABLE_INFO_1</vt:lpstr>
      <vt:lpstr>'x-416'!TABLE_INFO_1</vt:lpstr>
      <vt:lpstr>'x-417'!TABLE_INFO_1</vt:lpstr>
      <vt:lpstr>'x-418'!TABLE_INFO_1</vt:lpstr>
      <vt:lpstr>'x-419'!TABLE_INFO_1</vt:lpstr>
      <vt:lpstr>'x-420'!TABLE_INFO_1</vt:lpstr>
      <vt:lpstr>'x-421'!TABLE_INFO_1</vt:lpstr>
      <vt:lpstr>'x-501'!TABLE_INFO_1</vt:lpstr>
      <vt:lpstr>'x-502'!TABLE_INFO_1</vt:lpstr>
      <vt:lpstr>'x-503'!TABLE_INFO_1</vt:lpstr>
      <vt:lpstr>'x-504'!TABLE_INFO_1</vt:lpstr>
      <vt:lpstr>'x-505'!TABLE_INFO_1</vt:lpstr>
      <vt:lpstr>'x-601'!TABLE_INFO_1</vt:lpstr>
      <vt:lpstr>'x-602'!TABLE_INFO_1</vt:lpstr>
      <vt:lpstr>'x-603'!TABLE_INFO_1</vt:lpstr>
      <vt:lpstr>'x-604'!TABLE_INFO_1</vt:lpstr>
      <vt:lpstr>'x-605'!TABLE_INFO_1</vt:lpstr>
      <vt:lpstr>'x-606'!TABLE_INFO_1</vt:lpstr>
      <vt:lpstr>'x-607'!TABLE_INFO_1</vt:lpstr>
      <vt:lpstr>'x-608'!TABLE_INFO_1</vt:lpstr>
      <vt:lpstr>'x-609'!TABLE_INFO_1</vt:lpstr>
      <vt:lpstr>'x-610'!TABLE_INFO_1</vt:lpstr>
      <vt:lpstr>'x-611'!TABLE_INFO_1</vt:lpstr>
      <vt:lpstr>'x-612'!TABLE_INFO_1</vt:lpstr>
      <vt:lpstr>'x-613'!TABLE_INFO_1</vt:lpstr>
      <vt:lpstr>'x-614'!TABLE_INFO_1</vt:lpstr>
      <vt:lpstr>'x-615'!TABLE_INFO_1</vt:lpstr>
      <vt:lpstr>'x-616'!TABLE_INFO_1</vt:lpstr>
      <vt:lpstr>'x-617'!TABLE_INFO_1</vt:lpstr>
      <vt:lpstr>'x-701'!TABLE_INFO_1</vt:lpstr>
      <vt:lpstr>'x-702'!TABLE_INFO_1</vt:lpstr>
      <vt:lpstr>'x-703'!TABLE_INFO_1</vt:lpstr>
      <vt:lpstr>'x-704'!TABLE_INFO_1</vt:lpstr>
      <vt:lpstr>'x-705'!TABLE_INFO_1</vt:lpstr>
      <vt:lpstr>'x-706'!TABLE_INFO_1</vt:lpstr>
      <vt:lpstr>'x-707'!TABLE_INFO_1</vt:lpstr>
      <vt:lpstr>'x-708'!TABLE_INFO_1</vt:lpstr>
      <vt:lpstr>'x-709'!TABLE_INFO_1</vt:lpstr>
      <vt:lpstr>'x-710'!TABLE_INFO_1</vt:lpstr>
      <vt:lpstr>'x-711'!TABLE_INFO_1</vt:lpstr>
      <vt:lpstr>'x-712'!TABLE_INFO_1</vt:lpstr>
      <vt:lpstr>'x-713'!TABLE_INFO_1</vt:lpstr>
      <vt:lpstr>'x-714'!TABLE_INFO_1</vt:lpstr>
      <vt:lpstr>'x-715'!TABLE_INFO_1</vt:lpstr>
      <vt:lpstr>'x-716'!TABLE_INFO_1</vt:lpstr>
      <vt:lpstr>'x-717'!TABLE_INFO_1</vt:lpstr>
      <vt:lpstr>'x-718'!TABLE_INFO_1</vt:lpstr>
      <vt:lpstr>'x-719'!TABLE_INFO_1</vt:lpstr>
      <vt:lpstr>'x-720'!TABLE_INFO_1</vt:lpstr>
      <vt:lpstr>'x-721'!TABLE_INFO_1</vt:lpstr>
      <vt:lpstr>'x-725'!TABLE_INFO_1</vt:lpstr>
      <vt:lpstr>'x-726'!TABLE_INFO_1</vt:lpstr>
      <vt:lpstr>'x-727'!TABLE_INFO_1</vt:lpstr>
      <vt:lpstr>'x-728'!TABLE_INFO_1</vt:lpstr>
      <vt:lpstr>'x-729'!TABLE_INFO_1</vt:lpstr>
      <vt:lpstr>'x-730'!TABLE_INFO_1</vt:lpstr>
      <vt:lpstr>'x-731'!TABLE_INFO_1</vt:lpstr>
      <vt:lpstr>'x-732'!TABLE_INFO_1</vt:lpstr>
      <vt:lpstr>'x-733'!TABLE_INFO_1</vt:lpstr>
      <vt:lpstr>'x-734'!TABLE_INFO_1</vt:lpstr>
      <vt:lpstr>'x-735'!TABLE_INFO_1</vt:lpstr>
      <vt:lpstr>'x-736'!TABLE_INFO_1</vt:lpstr>
      <vt:lpstr>'x-801'!TABLE_INFO_1</vt:lpstr>
      <vt:lpstr>'x-802'!TABLE_INFO_1</vt:lpstr>
      <vt:lpstr>'x-803'!TABLE_INFO_1</vt:lpstr>
      <vt:lpstr>'x-804'!TABLE_INFO_1</vt:lpstr>
      <vt:lpstr>'x-805'!TABLE_INFO_1</vt:lpstr>
      <vt:lpstr>'x-806'!TABLE_INFO_1</vt:lpstr>
      <vt:lpstr>'x-807'!TABLE_INFO_1</vt:lpstr>
      <vt:lpstr>'x-808'!TABLE_INFO_1</vt:lpstr>
      <vt:lpstr>'x-810'!TABLE_INFO_1</vt:lpstr>
      <vt:lpstr>'x-811'!TABLE_INFO_1</vt:lpstr>
      <vt:lpstr>'x-812'!TABLE_INFO_1</vt:lpstr>
      <vt:lpstr>'x-813'!TABLE_INFO_1</vt:lpstr>
      <vt:lpstr>'x-814'!TABLE_INFO_1</vt:lpstr>
      <vt:lpstr>'x-815'!TABLE_INFO_1</vt:lpstr>
      <vt:lpstr>'x-816'!TABLE_INFO_1</vt:lpstr>
      <vt:lpstr>'x-template'!TABLE_INFO_1</vt:lpstr>
      <vt:lpstr>'x-305'!TABLE_INFO_2</vt:lpstr>
      <vt:lpstr>'x-409'!TABLE_INFO_2</vt:lpstr>
      <vt:lpstr>'x-413'!TABLE_INFO_2</vt:lpstr>
      <vt:lpstr>'x-607'!TABLE_INFO_2</vt:lpstr>
      <vt:lpstr>'x-730'!TABLE_INFO_2</vt:lpstr>
      <vt:lpstr>'x-733'!TABLE_INFO_2</vt:lpstr>
      <vt:lpstr>'x-730'!TABLE_INFO_3</vt:lpstr>
      <vt:lpstr>'x-733'!TABLE_INFO_3</vt:lpstr>
      <vt:lpstr>'x-730'!TABLE_INFO_4</vt:lpstr>
      <vt:lpstr>'x-733'!TABLE_INFO_4</vt:lpstr>
      <vt:lpstr>'x-201'!TABLE_REFERENCE_1</vt:lpstr>
      <vt:lpstr>'x-202'!TABLE_REFERENCE_1</vt:lpstr>
      <vt:lpstr>'x-203'!TABLE_REFERENCE_1</vt:lpstr>
      <vt:lpstr>'x-204'!TABLE_REFERENCE_1</vt:lpstr>
      <vt:lpstr>'x-205'!TABLE_REFERENCE_1</vt:lpstr>
      <vt:lpstr>'x-207'!TABLE_REFERENCE_1</vt:lpstr>
      <vt:lpstr>'x-208'!TABLE_REFERENCE_1</vt:lpstr>
      <vt:lpstr>'x-209'!TABLE_REFERENCE_1</vt:lpstr>
      <vt:lpstr>'x-211'!TABLE_REFERENCE_1</vt:lpstr>
      <vt:lpstr>'x-212'!TABLE_REFERENCE_1</vt:lpstr>
      <vt:lpstr>'x-213'!TABLE_REFERENCE_1</vt:lpstr>
      <vt:lpstr>'x-214'!TABLE_REFERENCE_1</vt:lpstr>
      <vt:lpstr>'x-215'!TABLE_REFERENCE_1</vt:lpstr>
      <vt:lpstr>'x-216'!TABLE_REFERENCE_1</vt:lpstr>
      <vt:lpstr>'x-217'!TABLE_REFERENCE_1</vt:lpstr>
      <vt:lpstr>'x-218'!TABLE_REFERENCE_1</vt:lpstr>
      <vt:lpstr>'x-223'!TABLE_REFERENCE_1</vt:lpstr>
      <vt:lpstr>'x-301'!TABLE_REFERENCE_1</vt:lpstr>
      <vt:lpstr>'x-302'!TABLE_REFERENCE_1</vt:lpstr>
      <vt:lpstr>'x-303'!TABLE_REFERENCE_1</vt:lpstr>
      <vt:lpstr>'x-304'!TABLE_REFERENCE_1</vt:lpstr>
      <vt:lpstr>'x-305'!TABLE_REFERENCE_1</vt:lpstr>
      <vt:lpstr>'x-306'!TABLE_REFERENCE_1</vt:lpstr>
      <vt:lpstr>'x-307'!TABLE_REFERENCE_1</vt:lpstr>
      <vt:lpstr>'x-401'!TABLE_REFERENCE_1</vt:lpstr>
      <vt:lpstr>'x-402'!TABLE_REFERENCE_1</vt:lpstr>
      <vt:lpstr>'x-403'!TABLE_REFERENCE_1</vt:lpstr>
      <vt:lpstr>'x-404'!TABLE_REFERENCE_1</vt:lpstr>
      <vt:lpstr>'x-405'!TABLE_REFERENCE_1</vt:lpstr>
      <vt:lpstr>'x-406'!TABLE_REFERENCE_1</vt:lpstr>
      <vt:lpstr>'x-407'!TABLE_REFERENCE_1</vt:lpstr>
      <vt:lpstr>'x-408'!TABLE_REFERENCE_1</vt:lpstr>
      <vt:lpstr>'x-409'!TABLE_REFERENCE_1</vt:lpstr>
      <vt:lpstr>'x-410'!TABLE_REFERENCE_1</vt:lpstr>
      <vt:lpstr>'x-411'!TABLE_REFERENCE_1</vt:lpstr>
      <vt:lpstr>'x-412'!TABLE_REFERENCE_1</vt:lpstr>
      <vt:lpstr>'x-413'!TABLE_REFERENCE_1</vt:lpstr>
      <vt:lpstr>'x-414'!TABLE_REFERENCE_1</vt:lpstr>
      <vt:lpstr>'x-415'!TABLE_REFERENCE_1</vt:lpstr>
      <vt:lpstr>'x-416'!TABLE_REFERENCE_1</vt:lpstr>
      <vt:lpstr>'x-417'!TABLE_REFERENCE_1</vt:lpstr>
      <vt:lpstr>'x-418'!TABLE_REFERENCE_1</vt:lpstr>
      <vt:lpstr>'x-419'!TABLE_REFERENCE_1</vt:lpstr>
      <vt:lpstr>'x-420'!TABLE_REFERENCE_1</vt:lpstr>
      <vt:lpstr>'x-421'!TABLE_REFERENCE_1</vt:lpstr>
      <vt:lpstr>'x-501'!TABLE_REFERENCE_1</vt:lpstr>
      <vt:lpstr>'x-502'!TABLE_REFERENCE_1</vt:lpstr>
      <vt:lpstr>'x-503'!TABLE_REFERENCE_1</vt:lpstr>
      <vt:lpstr>'x-504'!TABLE_REFERENCE_1</vt:lpstr>
      <vt:lpstr>'x-505'!TABLE_REFERENCE_1</vt:lpstr>
      <vt:lpstr>'x-601'!TABLE_REFERENCE_1</vt:lpstr>
      <vt:lpstr>'x-602'!TABLE_REFERENCE_1</vt:lpstr>
      <vt:lpstr>'x-603'!TABLE_REFERENCE_1</vt:lpstr>
      <vt:lpstr>'x-604'!TABLE_REFERENCE_1</vt:lpstr>
      <vt:lpstr>'x-605'!TABLE_REFERENCE_1</vt:lpstr>
      <vt:lpstr>'x-606'!TABLE_REFERENCE_1</vt:lpstr>
      <vt:lpstr>'x-607'!TABLE_REFERENCE_1</vt:lpstr>
      <vt:lpstr>'x-608'!TABLE_REFERENCE_1</vt:lpstr>
      <vt:lpstr>'x-609'!TABLE_REFERENCE_1</vt:lpstr>
      <vt:lpstr>'x-610'!TABLE_REFERENCE_1</vt:lpstr>
      <vt:lpstr>'x-611'!TABLE_REFERENCE_1</vt:lpstr>
      <vt:lpstr>'x-612'!TABLE_REFERENCE_1</vt:lpstr>
      <vt:lpstr>'x-613'!TABLE_REFERENCE_1</vt:lpstr>
      <vt:lpstr>'x-614'!TABLE_REFERENCE_1</vt:lpstr>
      <vt:lpstr>'x-615'!TABLE_REFERENCE_1</vt:lpstr>
      <vt:lpstr>'x-616'!TABLE_REFERENCE_1</vt:lpstr>
      <vt:lpstr>'x-617'!TABLE_REFERENCE_1</vt:lpstr>
      <vt:lpstr>'x-701'!TABLE_REFERENCE_1</vt:lpstr>
      <vt:lpstr>'x-702'!TABLE_REFERENCE_1</vt:lpstr>
      <vt:lpstr>'x-703'!TABLE_REFERENCE_1</vt:lpstr>
      <vt:lpstr>'x-704'!TABLE_REFERENCE_1</vt:lpstr>
      <vt:lpstr>'x-705'!TABLE_REFERENCE_1</vt:lpstr>
      <vt:lpstr>'x-706'!TABLE_REFERENCE_1</vt:lpstr>
      <vt:lpstr>'x-707'!TABLE_REFERENCE_1</vt:lpstr>
      <vt:lpstr>'x-708'!TABLE_REFERENCE_1</vt:lpstr>
      <vt:lpstr>'x-709'!TABLE_REFERENCE_1</vt:lpstr>
      <vt:lpstr>'x-710'!TABLE_REFERENCE_1</vt:lpstr>
      <vt:lpstr>'x-711'!TABLE_REFERENCE_1</vt:lpstr>
      <vt:lpstr>'x-712'!TABLE_REFERENCE_1</vt:lpstr>
      <vt:lpstr>'x-713'!TABLE_REFERENCE_1</vt:lpstr>
      <vt:lpstr>'x-714'!TABLE_REFERENCE_1</vt:lpstr>
      <vt:lpstr>'x-715'!TABLE_REFERENCE_1</vt:lpstr>
      <vt:lpstr>'x-716'!TABLE_REFERENCE_1</vt:lpstr>
      <vt:lpstr>'x-717'!TABLE_REFERENCE_1</vt:lpstr>
      <vt:lpstr>'x-718'!TABLE_REFERENCE_1</vt:lpstr>
      <vt:lpstr>'x-719'!TABLE_REFERENCE_1</vt:lpstr>
      <vt:lpstr>'x-720'!TABLE_REFERENCE_1</vt:lpstr>
      <vt:lpstr>'x-721'!TABLE_REFERENCE_1</vt:lpstr>
      <vt:lpstr>'x-725'!TABLE_REFERENCE_1</vt:lpstr>
      <vt:lpstr>'x-726'!TABLE_REFERENCE_1</vt:lpstr>
      <vt:lpstr>'x-727'!TABLE_REFERENCE_1</vt:lpstr>
      <vt:lpstr>'x-728'!TABLE_REFERENCE_1</vt:lpstr>
      <vt:lpstr>'x-729'!TABLE_REFERENCE_1</vt:lpstr>
      <vt:lpstr>'x-730'!TABLE_REFERENCE_1</vt:lpstr>
      <vt:lpstr>'x-731'!TABLE_REFERENCE_1</vt:lpstr>
      <vt:lpstr>'x-732'!TABLE_REFERENCE_1</vt:lpstr>
      <vt:lpstr>'x-733'!TABLE_REFERENCE_1</vt:lpstr>
      <vt:lpstr>'x-734'!TABLE_REFERENCE_1</vt:lpstr>
      <vt:lpstr>'x-735'!TABLE_REFERENCE_1</vt:lpstr>
      <vt:lpstr>'x-736'!TABLE_REFERENCE_1</vt:lpstr>
      <vt:lpstr>'x-801'!TABLE_REFERENCE_1</vt:lpstr>
      <vt:lpstr>'x-802'!TABLE_REFERENCE_1</vt:lpstr>
      <vt:lpstr>'x-803'!TABLE_REFERENCE_1</vt:lpstr>
      <vt:lpstr>'x-804'!TABLE_REFERENCE_1</vt:lpstr>
      <vt:lpstr>'x-805'!TABLE_REFERENCE_1</vt:lpstr>
      <vt:lpstr>'x-806'!TABLE_REFERENCE_1</vt:lpstr>
      <vt:lpstr>'x-807'!TABLE_REFERENCE_1</vt:lpstr>
      <vt:lpstr>'x-808'!TABLE_REFERENCE_1</vt:lpstr>
      <vt:lpstr>'x-810'!TABLE_REFERENCE_1</vt:lpstr>
      <vt:lpstr>'x-811'!TABLE_REFERENCE_1</vt:lpstr>
      <vt:lpstr>'x-812'!TABLE_REFERENCE_1</vt:lpstr>
      <vt:lpstr>'x-813'!TABLE_REFERENCE_1</vt:lpstr>
      <vt:lpstr>'x-814'!TABLE_REFERENCE_1</vt:lpstr>
      <vt:lpstr>'x-815'!TABLE_REFERENCE_1</vt:lpstr>
      <vt:lpstr>'x-816'!TABLE_REFERENCE_1</vt:lpstr>
      <vt:lpstr>'x-template'!TABLE_REFERENCE_1</vt:lpstr>
      <vt:lpstr>'x-305'!TABLE_REFERENCE_2</vt:lpstr>
      <vt:lpstr>'x-409'!TABLE_REFERENCE_2</vt:lpstr>
      <vt:lpstr>'x-413'!TABLE_REFERENCE_2</vt:lpstr>
      <vt:lpstr>'x-607'!TABLE_REFERENCE_2</vt:lpstr>
      <vt:lpstr>'x-730'!TABLE_REFERENCE_2</vt:lpstr>
      <vt:lpstr>'x-733'!TABLE_REFERENCE_2</vt:lpstr>
      <vt:lpstr>'x-730'!TABLE_REFERENCE_3</vt:lpstr>
      <vt:lpstr>'x-733'!TABLE_REFERENCE_3</vt:lpstr>
      <vt:lpstr>'x-730'!TABLE_REFERENCE_4</vt:lpstr>
      <vt:lpstr>'x-733'!TABLE_REFERENCE_4</vt:lpstr>
      <vt:lpstr>'x-201'!TABLE_REFERENCE_GUIDANCE_1</vt:lpstr>
      <vt:lpstr>'x-202'!TABLE_REFERENCE_GUIDANCE_1</vt:lpstr>
      <vt:lpstr>'x-203'!TABLE_REFERENCE_GUIDANCE_1</vt:lpstr>
      <vt:lpstr>'x-204'!TABLE_REFERENCE_GUIDANCE_1</vt:lpstr>
      <vt:lpstr>'x-205'!TABLE_REFERENCE_GUIDANCE_1</vt:lpstr>
      <vt:lpstr>'x-207'!TABLE_REFERENCE_GUIDANCE_1</vt:lpstr>
      <vt:lpstr>'x-208'!TABLE_REFERENCE_GUIDANCE_1</vt:lpstr>
      <vt:lpstr>'x-209'!TABLE_REFERENCE_GUIDANCE_1</vt:lpstr>
      <vt:lpstr>'x-211'!TABLE_REFERENCE_GUIDANCE_1</vt:lpstr>
      <vt:lpstr>'x-212'!TABLE_REFERENCE_GUIDANCE_1</vt:lpstr>
      <vt:lpstr>'x-213'!TABLE_REFERENCE_GUIDANCE_1</vt:lpstr>
      <vt:lpstr>'x-214'!TABLE_REFERENCE_GUIDANCE_1</vt:lpstr>
      <vt:lpstr>'x-215'!TABLE_REFERENCE_GUIDANCE_1</vt:lpstr>
      <vt:lpstr>'x-216'!TABLE_REFERENCE_GUIDANCE_1</vt:lpstr>
      <vt:lpstr>'x-217'!TABLE_REFERENCE_GUIDANCE_1</vt:lpstr>
      <vt:lpstr>'x-218'!TABLE_REFERENCE_GUIDANCE_1</vt:lpstr>
      <vt:lpstr>'x-223'!TABLE_REFERENCE_GUIDANCE_1</vt:lpstr>
      <vt:lpstr>'x-301'!TABLE_REFERENCE_GUIDANCE_1</vt:lpstr>
      <vt:lpstr>'x-302'!TABLE_REFERENCE_GUIDANCE_1</vt:lpstr>
      <vt:lpstr>'x-303'!TABLE_REFERENCE_GUIDANCE_1</vt:lpstr>
      <vt:lpstr>'x-304'!TABLE_REFERENCE_GUIDANCE_1</vt:lpstr>
      <vt:lpstr>'x-305'!TABLE_REFERENCE_GUIDANCE_1</vt:lpstr>
      <vt:lpstr>'x-306'!TABLE_REFERENCE_GUIDANCE_1</vt:lpstr>
      <vt:lpstr>'x-307'!TABLE_REFERENCE_GUIDANCE_1</vt:lpstr>
      <vt:lpstr>'x-401'!TABLE_REFERENCE_GUIDANCE_1</vt:lpstr>
      <vt:lpstr>'x-402'!TABLE_REFERENCE_GUIDANCE_1</vt:lpstr>
      <vt:lpstr>'x-403'!TABLE_REFERENCE_GUIDANCE_1</vt:lpstr>
      <vt:lpstr>'x-404'!TABLE_REFERENCE_GUIDANCE_1</vt:lpstr>
      <vt:lpstr>'x-405'!TABLE_REFERENCE_GUIDANCE_1</vt:lpstr>
      <vt:lpstr>'x-406'!TABLE_REFERENCE_GUIDANCE_1</vt:lpstr>
      <vt:lpstr>'x-407'!TABLE_REFERENCE_GUIDANCE_1</vt:lpstr>
      <vt:lpstr>'x-408'!TABLE_REFERENCE_GUIDANCE_1</vt:lpstr>
      <vt:lpstr>'x-409'!TABLE_REFERENCE_GUIDANCE_1</vt:lpstr>
      <vt:lpstr>'x-410'!TABLE_REFERENCE_GUIDANCE_1</vt:lpstr>
      <vt:lpstr>'x-411'!TABLE_REFERENCE_GUIDANCE_1</vt:lpstr>
      <vt:lpstr>'x-412'!TABLE_REFERENCE_GUIDANCE_1</vt:lpstr>
      <vt:lpstr>'x-413'!TABLE_REFERENCE_GUIDANCE_1</vt:lpstr>
      <vt:lpstr>'x-414'!TABLE_REFERENCE_GUIDANCE_1</vt:lpstr>
      <vt:lpstr>'x-415'!TABLE_REFERENCE_GUIDANCE_1</vt:lpstr>
      <vt:lpstr>'x-416'!TABLE_REFERENCE_GUIDANCE_1</vt:lpstr>
      <vt:lpstr>'x-417'!TABLE_REFERENCE_GUIDANCE_1</vt:lpstr>
      <vt:lpstr>'x-418'!TABLE_REFERENCE_GUIDANCE_1</vt:lpstr>
      <vt:lpstr>'x-419'!TABLE_REFERENCE_GUIDANCE_1</vt:lpstr>
      <vt:lpstr>'x-420'!TABLE_REFERENCE_GUIDANCE_1</vt:lpstr>
      <vt:lpstr>'x-421'!TABLE_REFERENCE_GUIDANCE_1</vt:lpstr>
      <vt:lpstr>'x-501'!TABLE_REFERENCE_GUIDANCE_1</vt:lpstr>
      <vt:lpstr>'x-502'!TABLE_REFERENCE_GUIDANCE_1</vt:lpstr>
      <vt:lpstr>'x-503'!TABLE_REFERENCE_GUIDANCE_1</vt:lpstr>
      <vt:lpstr>'x-504'!TABLE_REFERENCE_GUIDANCE_1</vt:lpstr>
      <vt:lpstr>'x-505'!TABLE_REFERENCE_GUIDANCE_1</vt:lpstr>
      <vt:lpstr>'x-601'!TABLE_REFERENCE_GUIDANCE_1</vt:lpstr>
      <vt:lpstr>'x-602'!TABLE_REFERENCE_GUIDANCE_1</vt:lpstr>
      <vt:lpstr>'x-603'!TABLE_REFERENCE_GUIDANCE_1</vt:lpstr>
      <vt:lpstr>'x-604'!TABLE_REFERENCE_GUIDANCE_1</vt:lpstr>
      <vt:lpstr>'x-605'!TABLE_REFERENCE_GUIDANCE_1</vt:lpstr>
      <vt:lpstr>'x-606'!TABLE_REFERENCE_GUIDANCE_1</vt:lpstr>
      <vt:lpstr>'x-607'!TABLE_REFERENCE_GUIDANCE_1</vt:lpstr>
      <vt:lpstr>'x-608'!TABLE_REFERENCE_GUIDANCE_1</vt:lpstr>
      <vt:lpstr>'x-609'!TABLE_REFERENCE_GUIDANCE_1</vt:lpstr>
      <vt:lpstr>'x-610'!TABLE_REFERENCE_GUIDANCE_1</vt:lpstr>
      <vt:lpstr>'x-611'!TABLE_REFERENCE_GUIDANCE_1</vt:lpstr>
      <vt:lpstr>'x-612'!TABLE_REFERENCE_GUIDANCE_1</vt:lpstr>
      <vt:lpstr>'x-613'!TABLE_REFERENCE_GUIDANCE_1</vt:lpstr>
      <vt:lpstr>'x-614'!TABLE_REFERENCE_GUIDANCE_1</vt:lpstr>
      <vt:lpstr>'x-615'!TABLE_REFERENCE_GUIDANCE_1</vt:lpstr>
      <vt:lpstr>'x-616'!TABLE_REFERENCE_GUIDANCE_1</vt:lpstr>
      <vt:lpstr>'x-617'!TABLE_REFERENCE_GUIDANCE_1</vt:lpstr>
      <vt:lpstr>'x-701'!TABLE_REFERENCE_GUIDANCE_1</vt:lpstr>
      <vt:lpstr>'x-702'!TABLE_REFERENCE_GUIDANCE_1</vt:lpstr>
      <vt:lpstr>'x-703'!TABLE_REFERENCE_GUIDANCE_1</vt:lpstr>
      <vt:lpstr>'x-704'!TABLE_REFERENCE_GUIDANCE_1</vt:lpstr>
      <vt:lpstr>'x-705'!TABLE_REFERENCE_GUIDANCE_1</vt:lpstr>
      <vt:lpstr>'x-706'!TABLE_REFERENCE_GUIDANCE_1</vt:lpstr>
      <vt:lpstr>'x-707'!TABLE_REFERENCE_GUIDANCE_1</vt:lpstr>
      <vt:lpstr>'x-708'!TABLE_REFERENCE_GUIDANCE_1</vt:lpstr>
      <vt:lpstr>'x-709'!TABLE_REFERENCE_GUIDANCE_1</vt:lpstr>
      <vt:lpstr>'x-710'!TABLE_REFERENCE_GUIDANCE_1</vt:lpstr>
      <vt:lpstr>'x-711'!TABLE_REFERENCE_GUIDANCE_1</vt:lpstr>
      <vt:lpstr>'x-712'!TABLE_REFERENCE_GUIDANCE_1</vt:lpstr>
      <vt:lpstr>'x-713'!TABLE_REFERENCE_GUIDANCE_1</vt:lpstr>
      <vt:lpstr>'x-714'!TABLE_REFERENCE_GUIDANCE_1</vt:lpstr>
      <vt:lpstr>'x-715'!TABLE_REFERENCE_GUIDANCE_1</vt:lpstr>
      <vt:lpstr>'x-716'!TABLE_REFERENCE_GUIDANCE_1</vt:lpstr>
      <vt:lpstr>'x-717'!TABLE_REFERENCE_GUIDANCE_1</vt:lpstr>
      <vt:lpstr>'x-718'!TABLE_REFERENCE_GUIDANCE_1</vt:lpstr>
      <vt:lpstr>'x-719'!TABLE_REFERENCE_GUIDANCE_1</vt:lpstr>
      <vt:lpstr>'x-720'!TABLE_REFERENCE_GUIDANCE_1</vt:lpstr>
      <vt:lpstr>'x-721'!TABLE_REFERENCE_GUIDANCE_1</vt:lpstr>
      <vt:lpstr>'x-725'!TABLE_REFERENCE_GUIDANCE_1</vt:lpstr>
      <vt:lpstr>'x-726'!TABLE_REFERENCE_GUIDANCE_1</vt:lpstr>
      <vt:lpstr>'x-727'!TABLE_REFERENCE_GUIDANCE_1</vt:lpstr>
      <vt:lpstr>'x-728'!TABLE_REFERENCE_GUIDANCE_1</vt:lpstr>
      <vt:lpstr>'x-729'!TABLE_REFERENCE_GUIDANCE_1</vt:lpstr>
      <vt:lpstr>'x-730'!TABLE_REFERENCE_GUIDANCE_1</vt:lpstr>
      <vt:lpstr>'x-731'!TABLE_REFERENCE_GUIDANCE_1</vt:lpstr>
      <vt:lpstr>'x-732'!TABLE_REFERENCE_GUIDANCE_1</vt:lpstr>
      <vt:lpstr>'x-733'!TABLE_REFERENCE_GUIDANCE_1</vt:lpstr>
      <vt:lpstr>'x-734'!TABLE_REFERENCE_GUIDANCE_1</vt:lpstr>
      <vt:lpstr>'x-735'!TABLE_REFERENCE_GUIDANCE_1</vt:lpstr>
      <vt:lpstr>'x-736'!TABLE_REFERENCE_GUIDANCE_1</vt:lpstr>
      <vt:lpstr>'x-801'!TABLE_REFERENCE_GUIDANCE_1</vt:lpstr>
      <vt:lpstr>'x-802'!TABLE_REFERENCE_GUIDANCE_1</vt:lpstr>
      <vt:lpstr>'x-803'!TABLE_REFERENCE_GUIDANCE_1</vt:lpstr>
      <vt:lpstr>'x-804'!TABLE_REFERENCE_GUIDANCE_1</vt:lpstr>
      <vt:lpstr>'x-805'!TABLE_REFERENCE_GUIDANCE_1</vt:lpstr>
      <vt:lpstr>'x-806'!TABLE_REFERENCE_GUIDANCE_1</vt:lpstr>
      <vt:lpstr>'x-807'!TABLE_REFERENCE_GUIDANCE_1</vt:lpstr>
      <vt:lpstr>'x-808'!TABLE_REFERENCE_GUIDANCE_1</vt:lpstr>
      <vt:lpstr>'x-810'!TABLE_REFERENCE_GUIDANCE_1</vt:lpstr>
      <vt:lpstr>'x-811'!TABLE_REFERENCE_GUIDANCE_1</vt:lpstr>
      <vt:lpstr>'x-812'!TABLE_REFERENCE_GUIDANCE_1</vt:lpstr>
      <vt:lpstr>'x-813'!TABLE_REFERENCE_GUIDANCE_1</vt:lpstr>
      <vt:lpstr>'x-814'!TABLE_REFERENCE_GUIDANCE_1</vt:lpstr>
      <vt:lpstr>'x-815'!TABLE_REFERENCE_GUIDANCE_1</vt:lpstr>
      <vt:lpstr>'x-816'!TABLE_REFERENCE_GUIDANCE_1</vt:lpstr>
      <vt:lpstr>'x-template'!TABLE_REFERENCE_GUIDANCE_1</vt:lpstr>
      <vt:lpstr>'x-305'!TABLE_REFERENCE_GUIDANCE_2</vt:lpstr>
      <vt:lpstr>'x-409'!TABLE_REFERENCE_GUIDANCE_2</vt:lpstr>
      <vt:lpstr>'x-413'!TABLE_REFERENCE_GUIDANCE_2</vt:lpstr>
      <vt:lpstr>'x-607'!TABLE_REFERENCE_GUIDANCE_2</vt:lpstr>
      <vt:lpstr>'x-730'!TABLE_REFERENCE_GUIDANCE_2</vt:lpstr>
      <vt:lpstr>'x-733'!TABLE_REFERENCE_GUIDANCE_2</vt:lpstr>
      <vt:lpstr>'x-730'!TABLE_REFERENCE_GUIDANCE_3</vt:lpstr>
      <vt:lpstr>'x-733'!TABLE_REFERENCE_GUIDANCE_3</vt:lpstr>
      <vt:lpstr>'x-730'!TABLE_REFERENCE_GUIDANCE_4</vt:lpstr>
      <vt:lpstr>'x-733'!TABLE_REFERENCE_GUIDANCE_4</vt:lpstr>
      <vt:lpstr>'x-201'!TABLE_RELATED_1</vt:lpstr>
      <vt:lpstr>'x-202'!TABLE_RELATED_1</vt:lpstr>
      <vt:lpstr>'x-203'!TABLE_RELATED_1</vt:lpstr>
      <vt:lpstr>'x-204'!TABLE_RELATED_1</vt:lpstr>
      <vt:lpstr>'x-205'!TABLE_RELATED_1</vt:lpstr>
      <vt:lpstr>'x-207'!TABLE_RELATED_1</vt:lpstr>
      <vt:lpstr>'x-208'!TABLE_RELATED_1</vt:lpstr>
      <vt:lpstr>'x-209'!TABLE_RELATED_1</vt:lpstr>
      <vt:lpstr>'x-211'!TABLE_RELATED_1</vt:lpstr>
      <vt:lpstr>'x-212'!TABLE_RELATED_1</vt:lpstr>
      <vt:lpstr>'x-213'!TABLE_RELATED_1</vt:lpstr>
      <vt:lpstr>'x-214'!TABLE_RELATED_1</vt:lpstr>
      <vt:lpstr>'x-215'!TABLE_RELATED_1</vt:lpstr>
      <vt:lpstr>'x-216'!TABLE_RELATED_1</vt:lpstr>
      <vt:lpstr>'x-217'!TABLE_RELATED_1</vt:lpstr>
      <vt:lpstr>'x-218'!TABLE_RELATED_1</vt:lpstr>
      <vt:lpstr>'x-223'!TABLE_RELATED_1</vt:lpstr>
      <vt:lpstr>'x-301'!TABLE_RELATED_1</vt:lpstr>
      <vt:lpstr>'x-302'!TABLE_RELATED_1</vt:lpstr>
      <vt:lpstr>'x-303'!TABLE_RELATED_1</vt:lpstr>
      <vt:lpstr>'x-304'!TABLE_RELATED_1</vt:lpstr>
      <vt:lpstr>'x-305'!TABLE_RELATED_1</vt:lpstr>
      <vt:lpstr>'x-306'!TABLE_RELATED_1</vt:lpstr>
      <vt:lpstr>'x-307'!TABLE_RELATED_1</vt:lpstr>
      <vt:lpstr>'x-401'!TABLE_RELATED_1</vt:lpstr>
      <vt:lpstr>'x-402'!TABLE_RELATED_1</vt:lpstr>
      <vt:lpstr>'x-403'!TABLE_RELATED_1</vt:lpstr>
      <vt:lpstr>'x-404'!TABLE_RELATED_1</vt:lpstr>
      <vt:lpstr>'x-405'!TABLE_RELATED_1</vt:lpstr>
      <vt:lpstr>'x-406'!TABLE_RELATED_1</vt:lpstr>
      <vt:lpstr>'x-407'!TABLE_RELATED_1</vt:lpstr>
      <vt:lpstr>'x-408'!TABLE_RELATED_1</vt:lpstr>
      <vt:lpstr>'x-409'!TABLE_RELATED_1</vt:lpstr>
      <vt:lpstr>'x-410'!TABLE_RELATED_1</vt:lpstr>
      <vt:lpstr>'x-411'!TABLE_RELATED_1</vt:lpstr>
      <vt:lpstr>'x-412'!TABLE_RELATED_1</vt:lpstr>
      <vt:lpstr>'x-413'!TABLE_RELATED_1</vt:lpstr>
      <vt:lpstr>'x-414'!TABLE_RELATED_1</vt:lpstr>
      <vt:lpstr>'x-415'!TABLE_RELATED_1</vt:lpstr>
      <vt:lpstr>'x-416'!TABLE_RELATED_1</vt:lpstr>
      <vt:lpstr>'x-417'!TABLE_RELATED_1</vt:lpstr>
      <vt:lpstr>'x-418'!TABLE_RELATED_1</vt:lpstr>
      <vt:lpstr>'x-419'!TABLE_RELATED_1</vt:lpstr>
      <vt:lpstr>'x-420'!TABLE_RELATED_1</vt:lpstr>
      <vt:lpstr>'x-421'!TABLE_RELATED_1</vt:lpstr>
      <vt:lpstr>'x-501'!TABLE_RELATED_1</vt:lpstr>
      <vt:lpstr>'x-502'!TABLE_RELATED_1</vt:lpstr>
      <vt:lpstr>'x-503'!TABLE_RELATED_1</vt:lpstr>
      <vt:lpstr>'x-504'!TABLE_RELATED_1</vt:lpstr>
      <vt:lpstr>'x-505'!TABLE_RELATED_1</vt:lpstr>
      <vt:lpstr>'x-601'!TABLE_RELATED_1</vt:lpstr>
      <vt:lpstr>'x-602'!TABLE_RELATED_1</vt:lpstr>
      <vt:lpstr>'x-603'!TABLE_RELATED_1</vt:lpstr>
      <vt:lpstr>'x-604'!TABLE_RELATED_1</vt:lpstr>
      <vt:lpstr>'x-605'!TABLE_RELATED_1</vt:lpstr>
      <vt:lpstr>'x-606'!TABLE_RELATED_1</vt:lpstr>
      <vt:lpstr>'x-607'!TABLE_RELATED_1</vt:lpstr>
      <vt:lpstr>'x-608'!TABLE_RELATED_1</vt:lpstr>
      <vt:lpstr>'x-609'!TABLE_RELATED_1</vt:lpstr>
      <vt:lpstr>'x-610'!TABLE_RELATED_1</vt:lpstr>
      <vt:lpstr>'x-611'!TABLE_RELATED_1</vt:lpstr>
      <vt:lpstr>'x-612'!TABLE_RELATED_1</vt:lpstr>
      <vt:lpstr>'x-613'!TABLE_RELATED_1</vt:lpstr>
      <vt:lpstr>'x-614'!TABLE_RELATED_1</vt:lpstr>
      <vt:lpstr>'x-615'!TABLE_RELATED_1</vt:lpstr>
      <vt:lpstr>'x-616'!TABLE_RELATED_1</vt:lpstr>
      <vt:lpstr>'x-617'!TABLE_RELATED_1</vt:lpstr>
      <vt:lpstr>'x-701'!TABLE_RELATED_1</vt:lpstr>
      <vt:lpstr>'x-702'!TABLE_RELATED_1</vt:lpstr>
      <vt:lpstr>'x-703'!TABLE_RELATED_1</vt:lpstr>
      <vt:lpstr>'x-704'!TABLE_RELATED_1</vt:lpstr>
      <vt:lpstr>'x-705'!TABLE_RELATED_1</vt:lpstr>
      <vt:lpstr>'x-706'!TABLE_RELATED_1</vt:lpstr>
      <vt:lpstr>'x-707'!TABLE_RELATED_1</vt:lpstr>
      <vt:lpstr>'x-708'!TABLE_RELATED_1</vt:lpstr>
      <vt:lpstr>'x-709'!TABLE_RELATED_1</vt:lpstr>
      <vt:lpstr>'x-710'!TABLE_RELATED_1</vt:lpstr>
      <vt:lpstr>'x-711'!TABLE_RELATED_1</vt:lpstr>
      <vt:lpstr>'x-712'!TABLE_RELATED_1</vt:lpstr>
      <vt:lpstr>'x-713'!TABLE_RELATED_1</vt:lpstr>
      <vt:lpstr>'x-714'!TABLE_RELATED_1</vt:lpstr>
      <vt:lpstr>'x-715'!TABLE_RELATED_1</vt:lpstr>
      <vt:lpstr>'x-716'!TABLE_RELATED_1</vt:lpstr>
      <vt:lpstr>'x-717'!TABLE_RELATED_1</vt:lpstr>
      <vt:lpstr>'x-718'!TABLE_RELATED_1</vt:lpstr>
      <vt:lpstr>'x-719'!TABLE_RELATED_1</vt:lpstr>
      <vt:lpstr>'x-720'!TABLE_RELATED_1</vt:lpstr>
      <vt:lpstr>'x-721'!TABLE_RELATED_1</vt:lpstr>
      <vt:lpstr>'x-725'!TABLE_RELATED_1</vt:lpstr>
      <vt:lpstr>'x-726'!TABLE_RELATED_1</vt:lpstr>
      <vt:lpstr>'x-727'!TABLE_RELATED_1</vt:lpstr>
      <vt:lpstr>'x-728'!TABLE_RELATED_1</vt:lpstr>
      <vt:lpstr>'x-729'!TABLE_RELATED_1</vt:lpstr>
      <vt:lpstr>'x-730'!TABLE_RELATED_1</vt:lpstr>
      <vt:lpstr>'x-731'!TABLE_RELATED_1</vt:lpstr>
      <vt:lpstr>'x-732'!TABLE_RELATED_1</vt:lpstr>
      <vt:lpstr>'x-733'!TABLE_RELATED_1</vt:lpstr>
      <vt:lpstr>'x-734'!TABLE_RELATED_1</vt:lpstr>
      <vt:lpstr>'x-735'!TABLE_RELATED_1</vt:lpstr>
      <vt:lpstr>'x-736'!TABLE_RELATED_1</vt:lpstr>
      <vt:lpstr>'x-801'!TABLE_RELATED_1</vt:lpstr>
      <vt:lpstr>'x-802'!TABLE_RELATED_1</vt:lpstr>
      <vt:lpstr>'x-803'!TABLE_RELATED_1</vt:lpstr>
      <vt:lpstr>'x-804'!TABLE_RELATED_1</vt:lpstr>
      <vt:lpstr>'x-805'!TABLE_RELATED_1</vt:lpstr>
      <vt:lpstr>'x-806'!TABLE_RELATED_1</vt:lpstr>
      <vt:lpstr>'x-807'!TABLE_RELATED_1</vt:lpstr>
      <vt:lpstr>'x-808'!TABLE_RELATED_1</vt:lpstr>
      <vt:lpstr>'x-810'!TABLE_RELATED_1</vt:lpstr>
      <vt:lpstr>'x-811'!TABLE_RELATED_1</vt:lpstr>
      <vt:lpstr>'x-812'!TABLE_RELATED_1</vt:lpstr>
      <vt:lpstr>'x-813'!TABLE_RELATED_1</vt:lpstr>
      <vt:lpstr>'x-814'!TABLE_RELATED_1</vt:lpstr>
      <vt:lpstr>'x-815'!TABLE_RELATED_1</vt:lpstr>
      <vt:lpstr>'x-816'!TABLE_RELATED_1</vt:lpstr>
      <vt:lpstr>'x-template'!TABLE_RELATED_1</vt:lpstr>
      <vt:lpstr>'x-305'!TABLE_RELATED_2</vt:lpstr>
      <vt:lpstr>'x-409'!TABLE_RELATED_2</vt:lpstr>
      <vt:lpstr>'x-413'!TABLE_RELATED_2</vt:lpstr>
      <vt:lpstr>'x-607'!TABLE_RELATED_2</vt:lpstr>
      <vt:lpstr>'x-730'!TABLE_RELATED_2</vt:lpstr>
      <vt:lpstr>'x-733'!TABLE_RELATED_2</vt:lpstr>
      <vt:lpstr>'x-730'!TABLE_RELATED_3</vt:lpstr>
      <vt:lpstr>'x-733'!TABLE_RELATED_3</vt:lpstr>
      <vt:lpstr>'x-730'!TABLE_RELATED_4</vt:lpstr>
      <vt:lpstr>'x-733'!TABLE_RELATED_4</vt:lpstr>
      <vt:lpstr>'x-201'!TABLE_SECTION_1</vt:lpstr>
      <vt:lpstr>'x-202'!TABLE_SECTION_1</vt:lpstr>
      <vt:lpstr>'x-203'!TABLE_SECTION_1</vt:lpstr>
      <vt:lpstr>'x-204'!TABLE_SECTION_1</vt:lpstr>
      <vt:lpstr>'x-205'!TABLE_SECTION_1</vt:lpstr>
      <vt:lpstr>'x-207'!TABLE_SECTION_1</vt:lpstr>
      <vt:lpstr>'x-208'!TABLE_SECTION_1</vt:lpstr>
      <vt:lpstr>'x-209'!TABLE_SECTION_1</vt:lpstr>
      <vt:lpstr>'x-211'!TABLE_SECTION_1</vt:lpstr>
      <vt:lpstr>'x-212'!TABLE_SECTION_1</vt:lpstr>
      <vt:lpstr>'x-213'!TABLE_SECTION_1</vt:lpstr>
      <vt:lpstr>'x-214'!TABLE_SECTION_1</vt:lpstr>
      <vt:lpstr>'x-215'!TABLE_SECTION_1</vt:lpstr>
      <vt:lpstr>'x-216'!TABLE_SECTION_1</vt:lpstr>
      <vt:lpstr>'x-217'!TABLE_SECTION_1</vt:lpstr>
      <vt:lpstr>'x-218'!TABLE_SECTION_1</vt:lpstr>
      <vt:lpstr>'x-223'!TABLE_SECTION_1</vt:lpstr>
      <vt:lpstr>'x-301'!TABLE_SECTION_1</vt:lpstr>
      <vt:lpstr>'x-302'!TABLE_SECTION_1</vt:lpstr>
      <vt:lpstr>'x-303'!TABLE_SECTION_1</vt:lpstr>
      <vt:lpstr>'x-304'!TABLE_SECTION_1</vt:lpstr>
      <vt:lpstr>'x-305'!TABLE_SECTION_1</vt:lpstr>
      <vt:lpstr>'x-306'!TABLE_SECTION_1</vt:lpstr>
      <vt:lpstr>'x-307'!TABLE_SECTION_1</vt:lpstr>
      <vt:lpstr>'x-401'!TABLE_SECTION_1</vt:lpstr>
      <vt:lpstr>'x-402'!TABLE_SECTION_1</vt:lpstr>
      <vt:lpstr>'x-403'!TABLE_SECTION_1</vt:lpstr>
      <vt:lpstr>'x-404'!TABLE_SECTION_1</vt:lpstr>
      <vt:lpstr>'x-405'!TABLE_SECTION_1</vt:lpstr>
      <vt:lpstr>'x-406'!TABLE_SECTION_1</vt:lpstr>
      <vt:lpstr>'x-407'!TABLE_SECTION_1</vt:lpstr>
      <vt:lpstr>'x-408'!TABLE_SECTION_1</vt:lpstr>
      <vt:lpstr>'x-409'!TABLE_SECTION_1</vt:lpstr>
      <vt:lpstr>'x-410'!TABLE_SECTION_1</vt:lpstr>
      <vt:lpstr>'x-411'!TABLE_SECTION_1</vt:lpstr>
      <vt:lpstr>'x-412'!TABLE_SECTION_1</vt:lpstr>
      <vt:lpstr>'x-413'!TABLE_SECTION_1</vt:lpstr>
      <vt:lpstr>'x-414'!TABLE_SECTION_1</vt:lpstr>
      <vt:lpstr>'x-415'!TABLE_SECTION_1</vt:lpstr>
      <vt:lpstr>'x-416'!TABLE_SECTION_1</vt:lpstr>
      <vt:lpstr>'x-417'!TABLE_SECTION_1</vt:lpstr>
      <vt:lpstr>'x-418'!TABLE_SECTION_1</vt:lpstr>
      <vt:lpstr>'x-419'!TABLE_SECTION_1</vt:lpstr>
      <vt:lpstr>'x-420'!TABLE_SECTION_1</vt:lpstr>
      <vt:lpstr>'x-421'!TABLE_SECTION_1</vt:lpstr>
      <vt:lpstr>'x-501'!TABLE_SECTION_1</vt:lpstr>
      <vt:lpstr>'x-502'!TABLE_SECTION_1</vt:lpstr>
      <vt:lpstr>'x-503'!TABLE_SECTION_1</vt:lpstr>
      <vt:lpstr>'x-504'!TABLE_SECTION_1</vt:lpstr>
      <vt:lpstr>'x-505'!TABLE_SECTION_1</vt:lpstr>
      <vt:lpstr>'x-601'!TABLE_SECTION_1</vt:lpstr>
      <vt:lpstr>'x-602'!TABLE_SECTION_1</vt:lpstr>
      <vt:lpstr>'x-603'!TABLE_SECTION_1</vt:lpstr>
      <vt:lpstr>'x-604'!TABLE_SECTION_1</vt:lpstr>
      <vt:lpstr>'x-605'!TABLE_SECTION_1</vt:lpstr>
      <vt:lpstr>'x-606'!TABLE_SECTION_1</vt:lpstr>
      <vt:lpstr>'x-607'!TABLE_SECTION_1</vt:lpstr>
      <vt:lpstr>'x-608'!TABLE_SECTION_1</vt:lpstr>
      <vt:lpstr>'x-609'!TABLE_SECTION_1</vt:lpstr>
      <vt:lpstr>'x-610'!TABLE_SECTION_1</vt:lpstr>
      <vt:lpstr>'x-611'!TABLE_SECTION_1</vt:lpstr>
      <vt:lpstr>'x-612'!TABLE_SECTION_1</vt:lpstr>
      <vt:lpstr>'x-613'!TABLE_SECTION_1</vt:lpstr>
      <vt:lpstr>'x-614'!TABLE_SECTION_1</vt:lpstr>
      <vt:lpstr>'x-615'!TABLE_SECTION_1</vt:lpstr>
      <vt:lpstr>'x-616'!TABLE_SECTION_1</vt:lpstr>
      <vt:lpstr>'x-617'!TABLE_SECTION_1</vt:lpstr>
      <vt:lpstr>'x-701'!TABLE_SECTION_1</vt:lpstr>
      <vt:lpstr>'x-702'!TABLE_SECTION_1</vt:lpstr>
      <vt:lpstr>'x-703'!TABLE_SECTION_1</vt:lpstr>
      <vt:lpstr>'x-704'!TABLE_SECTION_1</vt:lpstr>
      <vt:lpstr>'x-705'!TABLE_SECTION_1</vt:lpstr>
      <vt:lpstr>'x-706'!TABLE_SECTION_1</vt:lpstr>
      <vt:lpstr>'x-707'!TABLE_SECTION_1</vt:lpstr>
      <vt:lpstr>'x-708'!TABLE_SECTION_1</vt:lpstr>
      <vt:lpstr>'x-709'!TABLE_SECTION_1</vt:lpstr>
      <vt:lpstr>'x-710'!TABLE_SECTION_1</vt:lpstr>
      <vt:lpstr>'x-711'!TABLE_SECTION_1</vt:lpstr>
      <vt:lpstr>'x-712'!TABLE_SECTION_1</vt:lpstr>
      <vt:lpstr>'x-713'!TABLE_SECTION_1</vt:lpstr>
      <vt:lpstr>'x-714'!TABLE_SECTION_1</vt:lpstr>
      <vt:lpstr>'x-715'!TABLE_SECTION_1</vt:lpstr>
      <vt:lpstr>'x-716'!TABLE_SECTION_1</vt:lpstr>
      <vt:lpstr>'x-717'!TABLE_SECTION_1</vt:lpstr>
      <vt:lpstr>'x-718'!TABLE_SECTION_1</vt:lpstr>
      <vt:lpstr>'x-719'!TABLE_SECTION_1</vt:lpstr>
      <vt:lpstr>'x-720'!TABLE_SECTION_1</vt:lpstr>
      <vt:lpstr>'x-721'!TABLE_SECTION_1</vt:lpstr>
      <vt:lpstr>'x-725'!TABLE_SECTION_1</vt:lpstr>
      <vt:lpstr>'x-726'!TABLE_SECTION_1</vt:lpstr>
      <vt:lpstr>'x-727'!TABLE_SECTION_1</vt:lpstr>
      <vt:lpstr>'x-728'!TABLE_SECTION_1</vt:lpstr>
      <vt:lpstr>'x-729'!TABLE_SECTION_1</vt:lpstr>
      <vt:lpstr>'x-730'!TABLE_SECTION_1</vt:lpstr>
      <vt:lpstr>'x-731'!TABLE_SECTION_1</vt:lpstr>
      <vt:lpstr>'x-732'!TABLE_SECTION_1</vt:lpstr>
      <vt:lpstr>'x-733'!TABLE_SECTION_1</vt:lpstr>
      <vt:lpstr>'x-734'!TABLE_SECTION_1</vt:lpstr>
      <vt:lpstr>'x-735'!TABLE_SECTION_1</vt:lpstr>
      <vt:lpstr>'x-736'!TABLE_SECTION_1</vt:lpstr>
      <vt:lpstr>'x-801'!TABLE_SECTION_1</vt:lpstr>
      <vt:lpstr>'x-802'!TABLE_SECTION_1</vt:lpstr>
      <vt:lpstr>'x-803'!TABLE_SECTION_1</vt:lpstr>
      <vt:lpstr>'x-804'!TABLE_SECTION_1</vt:lpstr>
      <vt:lpstr>'x-805'!TABLE_SECTION_1</vt:lpstr>
      <vt:lpstr>'x-806'!TABLE_SECTION_1</vt:lpstr>
      <vt:lpstr>'x-807'!TABLE_SECTION_1</vt:lpstr>
      <vt:lpstr>'x-808'!TABLE_SECTION_1</vt:lpstr>
      <vt:lpstr>'x-810'!TABLE_SECTION_1</vt:lpstr>
      <vt:lpstr>'x-811'!TABLE_SECTION_1</vt:lpstr>
      <vt:lpstr>'x-812'!TABLE_SECTION_1</vt:lpstr>
      <vt:lpstr>'x-813'!TABLE_SECTION_1</vt:lpstr>
      <vt:lpstr>'x-814'!TABLE_SECTION_1</vt:lpstr>
      <vt:lpstr>'x-815'!TABLE_SECTION_1</vt:lpstr>
      <vt:lpstr>'x-816'!TABLE_SECTION_1</vt:lpstr>
      <vt:lpstr>'x-template'!TABLE_SECTION_1</vt:lpstr>
      <vt:lpstr>'x-305'!TABLE_SECTION_2</vt:lpstr>
      <vt:lpstr>'x-409'!TABLE_SECTION_2</vt:lpstr>
      <vt:lpstr>'x-413'!TABLE_SECTION_2</vt:lpstr>
      <vt:lpstr>'x-607'!TABLE_SECTION_2</vt:lpstr>
      <vt:lpstr>'x-730'!TABLE_SECTION_2</vt:lpstr>
      <vt:lpstr>'x-733'!TABLE_SECTION_2</vt:lpstr>
      <vt:lpstr>'x-730'!TABLE_SECTION_3</vt:lpstr>
      <vt:lpstr>'x-733'!TABLE_SECTION_3</vt:lpstr>
      <vt:lpstr>'x-730'!TABLE_SECTION_4</vt:lpstr>
      <vt:lpstr>'x-733'!TABLE_SECTION_4</vt:lpstr>
      <vt:lpstr>'x-201'!TABLE_SECTION_NUMBER_1</vt:lpstr>
      <vt:lpstr>'x-202'!TABLE_SECTION_NUMBER_1</vt:lpstr>
      <vt:lpstr>'x-203'!TABLE_SECTION_NUMBER_1</vt:lpstr>
      <vt:lpstr>'x-204'!TABLE_SECTION_NUMBER_1</vt:lpstr>
      <vt:lpstr>'x-205'!TABLE_SECTION_NUMBER_1</vt:lpstr>
      <vt:lpstr>'x-207'!TABLE_SECTION_NUMBER_1</vt:lpstr>
      <vt:lpstr>'x-208'!TABLE_SECTION_NUMBER_1</vt:lpstr>
      <vt:lpstr>'x-209'!TABLE_SECTION_NUMBER_1</vt:lpstr>
      <vt:lpstr>'x-211'!TABLE_SECTION_NUMBER_1</vt:lpstr>
      <vt:lpstr>'x-212'!TABLE_SECTION_NUMBER_1</vt:lpstr>
      <vt:lpstr>'x-213'!TABLE_SECTION_NUMBER_1</vt:lpstr>
      <vt:lpstr>'x-214'!TABLE_SECTION_NUMBER_1</vt:lpstr>
      <vt:lpstr>'x-215'!TABLE_SECTION_NUMBER_1</vt:lpstr>
      <vt:lpstr>'x-216'!TABLE_SECTION_NUMBER_1</vt:lpstr>
      <vt:lpstr>'x-217'!TABLE_SECTION_NUMBER_1</vt:lpstr>
      <vt:lpstr>'x-218'!TABLE_SECTION_NUMBER_1</vt:lpstr>
      <vt:lpstr>'x-223'!TABLE_SECTION_NUMBER_1</vt:lpstr>
      <vt:lpstr>'x-301'!TABLE_SECTION_NUMBER_1</vt:lpstr>
      <vt:lpstr>'x-302'!TABLE_SECTION_NUMBER_1</vt:lpstr>
      <vt:lpstr>'x-303'!TABLE_SECTION_NUMBER_1</vt:lpstr>
      <vt:lpstr>'x-304'!TABLE_SECTION_NUMBER_1</vt:lpstr>
      <vt:lpstr>'x-305'!TABLE_SECTION_NUMBER_1</vt:lpstr>
      <vt:lpstr>'x-306'!TABLE_SECTION_NUMBER_1</vt:lpstr>
      <vt:lpstr>'x-307'!TABLE_SECTION_NUMBER_1</vt:lpstr>
      <vt:lpstr>'x-401'!TABLE_SECTION_NUMBER_1</vt:lpstr>
      <vt:lpstr>'x-402'!TABLE_SECTION_NUMBER_1</vt:lpstr>
      <vt:lpstr>'x-403'!TABLE_SECTION_NUMBER_1</vt:lpstr>
      <vt:lpstr>'x-404'!TABLE_SECTION_NUMBER_1</vt:lpstr>
      <vt:lpstr>'x-405'!TABLE_SECTION_NUMBER_1</vt:lpstr>
      <vt:lpstr>'x-406'!TABLE_SECTION_NUMBER_1</vt:lpstr>
      <vt:lpstr>'x-407'!TABLE_SECTION_NUMBER_1</vt:lpstr>
      <vt:lpstr>'x-408'!TABLE_SECTION_NUMBER_1</vt:lpstr>
      <vt:lpstr>'x-409'!TABLE_SECTION_NUMBER_1</vt:lpstr>
      <vt:lpstr>'x-410'!TABLE_SECTION_NUMBER_1</vt:lpstr>
      <vt:lpstr>'x-411'!TABLE_SECTION_NUMBER_1</vt:lpstr>
      <vt:lpstr>'x-412'!TABLE_SECTION_NUMBER_1</vt:lpstr>
      <vt:lpstr>'x-413'!TABLE_SECTION_NUMBER_1</vt:lpstr>
      <vt:lpstr>'x-414'!TABLE_SECTION_NUMBER_1</vt:lpstr>
      <vt:lpstr>'x-415'!TABLE_SECTION_NUMBER_1</vt:lpstr>
      <vt:lpstr>'x-416'!TABLE_SECTION_NUMBER_1</vt:lpstr>
      <vt:lpstr>'x-417'!TABLE_SECTION_NUMBER_1</vt:lpstr>
      <vt:lpstr>'x-418'!TABLE_SECTION_NUMBER_1</vt:lpstr>
      <vt:lpstr>'x-419'!TABLE_SECTION_NUMBER_1</vt:lpstr>
      <vt:lpstr>'x-420'!TABLE_SECTION_NUMBER_1</vt:lpstr>
      <vt:lpstr>'x-421'!TABLE_SECTION_NUMBER_1</vt:lpstr>
      <vt:lpstr>'x-501'!TABLE_SECTION_NUMBER_1</vt:lpstr>
      <vt:lpstr>'x-502'!TABLE_SECTION_NUMBER_1</vt:lpstr>
      <vt:lpstr>'x-503'!TABLE_SECTION_NUMBER_1</vt:lpstr>
      <vt:lpstr>'x-504'!TABLE_SECTION_NUMBER_1</vt:lpstr>
      <vt:lpstr>'x-505'!TABLE_SECTION_NUMBER_1</vt:lpstr>
      <vt:lpstr>'x-601'!TABLE_SECTION_NUMBER_1</vt:lpstr>
      <vt:lpstr>'x-602'!TABLE_SECTION_NUMBER_1</vt:lpstr>
      <vt:lpstr>'x-603'!TABLE_SECTION_NUMBER_1</vt:lpstr>
      <vt:lpstr>'x-604'!TABLE_SECTION_NUMBER_1</vt:lpstr>
      <vt:lpstr>'x-605'!TABLE_SECTION_NUMBER_1</vt:lpstr>
      <vt:lpstr>'x-606'!TABLE_SECTION_NUMBER_1</vt:lpstr>
      <vt:lpstr>'x-607'!TABLE_SECTION_NUMBER_1</vt:lpstr>
      <vt:lpstr>'x-608'!TABLE_SECTION_NUMBER_1</vt:lpstr>
      <vt:lpstr>'x-609'!TABLE_SECTION_NUMBER_1</vt:lpstr>
      <vt:lpstr>'x-610'!TABLE_SECTION_NUMBER_1</vt:lpstr>
      <vt:lpstr>'x-611'!TABLE_SECTION_NUMBER_1</vt:lpstr>
      <vt:lpstr>'x-612'!TABLE_SECTION_NUMBER_1</vt:lpstr>
      <vt:lpstr>'x-613'!TABLE_SECTION_NUMBER_1</vt:lpstr>
      <vt:lpstr>'x-614'!TABLE_SECTION_NUMBER_1</vt:lpstr>
      <vt:lpstr>'x-615'!TABLE_SECTION_NUMBER_1</vt:lpstr>
      <vt:lpstr>'x-616'!TABLE_SECTION_NUMBER_1</vt:lpstr>
      <vt:lpstr>'x-617'!TABLE_SECTION_NUMBER_1</vt:lpstr>
      <vt:lpstr>'x-701'!TABLE_SECTION_NUMBER_1</vt:lpstr>
      <vt:lpstr>'x-702'!TABLE_SECTION_NUMBER_1</vt:lpstr>
      <vt:lpstr>'x-703'!TABLE_SECTION_NUMBER_1</vt:lpstr>
      <vt:lpstr>'x-704'!TABLE_SECTION_NUMBER_1</vt:lpstr>
      <vt:lpstr>'x-705'!TABLE_SECTION_NUMBER_1</vt:lpstr>
      <vt:lpstr>'x-706'!TABLE_SECTION_NUMBER_1</vt:lpstr>
      <vt:lpstr>'x-707'!TABLE_SECTION_NUMBER_1</vt:lpstr>
      <vt:lpstr>'x-708'!TABLE_SECTION_NUMBER_1</vt:lpstr>
      <vt:lpstr>'x-709'!TABLE_SECTION_NUMBER_1</vt:lpstr>
      <vt:lpstr>'x-710'!TABLE_SECTION_NUMBER_1</vt:lpstr>
      <vt:lpstr>'x-711'!TABLE_SECTION_NUMBER_1</vt:lpstr>
      <vt:lpstr>'x-712'!TABLE_SECTION_NUMBER_1</vt:lpstr>
      <vt:lpstr>'x-713'!TABLE_SECTION_NUMBER_1</vt:lpstr>
      <vt:lpstr>'x-714'!TABLE_SECTION_NUMBER_1</vt:lpstr>
      <vt:lpstr>'x-715'!TABLE_SECTION_NUMBER_1</vt:lpstr>
      <vt:lpstr>'x-716'!TABLE_SECTION_NUMBER_1</vt:lpstr>
      <vt:lpstr>'x-717'!TABLE_SECTION_NUMBER_1</vt:lpstr>
      <vt:lpstr>'x-718'!TABLE_SECTION_NUMBER_1</vt:lpstr>
      <vt:lpstr>'x-719'!TABLE_SECTION_NUMBER_1</vt:lpstr>
      <vt:lpstr>'x-720'!TABLE_SECTION_NUMBER_1</vt:lpstr>
      <vt:lpstr>'x-721'!TABLE_SECTION_NUMBER_1</vt:lpstr>
      <vt:lpstr>'x-725'!TABLE_SECTION_NUMBER_1</vt:lpstr>
      <vt:lpstr>'x-726'!TABLE_SECTION_NUMBER_1</vt:lpstr>
      <vt:lpstr>'x-727'!TABLE_SECTION_NUMBER_1</vt:lpstr>
      <vt:lpstr>'x-728'!TABLE_SECTION_NUMBER_1</vt:lpstr>
      <vt:lpstr>'x-729'!TABLE_SECTION_NUMBER_1</vt:lpstr>
      <vt:lpstr>'x-730'!TABLE_SECTION_NUMBER_1</vt:lpstr>
      <vt:lpstr>'x-731'!TABLE_SECTION_NUMBER_1</vt:lpstr>
      <vt:lpstr>'x-732'!TABLE_SECTION_NUMBER_1</vt:lpstr>
      <vt:lpstr>'x-733'!TABLE_SECTION_NUMBER_1</vt:lpstr>
      <vt:lpstr>'x-734'!TABLE_SECTION_NUMBER_1</vt:lpstr>
      <vt:lpstr>'x-735'!TABLE_SECTION_NUMBER_1</vt:lpstr>
      <vt:lpstr>'x-736'!TABLE_SECTION_NUMBER_1</vt:lpstr>
      <vt:lpstr>'x-801'!TABLE_SECTION_NUMBER_1</vt:lpstr>
      <vt:lpstr>'x-802'!TABLE_SECTION_NUMBER_1</vt:lpstr>
      <vt:lpstr>'x-803'!TABLE_SECTION_NUMBER_1</vt:lpstr>
      <vt:lpstr>'x-804'!TABLE_SECTION_NUMBER_1</vt:lpstr>
      <vt:lpstr>'x-805'!TABLE_SECTION_NUMBER_1</vt:lpstr>
      <vt:lpstr>'x-806'!TABLE_SECTION_NUMBER_1</vt:lpstr>
      <vt:lpstr>'x-807'!TABLE_SECTION_NUMBER_1</vt:lpstr>
      <vt:lpstr>'x-808'!TABLE_SECTION_NUMBER_1</vt:lpstr>
      <vt:lpstr>'x-810'!TABLE_SECTION_NUMBER_1</vt:lpstr>
      <vt:lpstr>'x-811'!TABLE_SECTION_NUMBER_1</vt:lpstr>
      <vt:lpstr>'x-812'!TABLE_SECTION_NUMBER_1</vt:lpstr>
      <vt:lpstr>'x-813'!TABLE_SECTION_NUMBER_1</vt:lpstr>
      <vt:lpstr>'x-814'!TABLE_SECTION_NUMBER_1</vt:lpstr>
      <vt:lpstr>'x-815'!TABLE_SECTION_NUMBER_1</vt:lpstr>
      <vt:lpstr>'x-816'!TABLE_SECTION_NUMBER_1</vt:lpstr>
      <vt:lpstr>'x-template'!TABLE_SECTION_NUMBER_1</vt:lpstr>
      <vt:lpstr>'x-305'!TABLE_SECTION_NUMBER_2</vt:lpstr>
      <vt:lpstr>'x-409'!TABLE_SECTION_NUMBER_2</vt:lpstr>
      <vt:lpstr>'x-413'!TABLE_SECTION_NUMBER_2</vt:lpstr>
      <vt:lpstr>'x-607'!TABLE_SECTION_NUMBER_2</vt:lpstr>
      <vt:lpstr>'x-730'!TABLE_SECTION_NUMBER_2</vt:lpstr>
      <vt:lpstr>'x-733'!TABLE_SECTION_NUMBER_2</vt:lpstr>
      <vt:lpstr>'x-730'!TABLE_SECTION_NUMBER_3</vt:lpstr>
      <vt:lpstr>'x-733'!TABLE_SECTION_NUMBER_3</vt:lpstr>
      <vt:lpstr>'x-730'!TABLE_SECTION_NUMBER_4</vt:lpstr>
      <vt:lpstr>'x-733'!TABLE_SECTION_NUMBER_4</vt:lpstr>
      <vt:lpstr>'x-201'!TABLE_SERIES_NUMBER_1</vt:lpstr>
      <vt:lpstr>'x-202'!TABLE_SERIES_NUMBER_1</vt:lpstr>
      <vt:lpstr>'x-203'!TABLE_SERIES_NUMBER_1</vt:lpstr>
      <vt:lpstr>'x-204'!TABLE_SERIES_NUMBER_1</vt:lpstr>
      <vt:lpstr>'x-205'!TABLE_SERIES_NUMBER_1</vt:lpstr>
      <vt:lpstr>'x-207'!TABLE_SERIES_NUMBER_1</vt:lpstr>
      <vt:lpstr>'x-208'!TABLE_SERIES_NUMBER_1</vt:lpstr>
      <vt:lpstr>'x-209'!TABLE_SERIES_NUMBER_1</vt:lpstr>
      <vt:lpstr>'x-211'!TABLE_SERIES_NUMBER_1</vt:lpstr>
      <vt:lpstr>'x-212'!TABLE_SERIES_NUMBER_1</vt:lpstr>
      <vt:lpstr>'x-213'!TABLE_SERIES_NUMBER_1</vt:lpstr>
      <vt:lpstr>'x-214'!TABLE_SERIES_NUMBER_1</vt:lpstr>
      <vt:lpstr>'x-215'!TABLE_SERIES_NUMBER_1</vt:lpstr>
      <vt:lpstr>'x-216'!TABLE_SERIES_NUMBER_1</vt:lpstr>
      <vt:lpstr>'x-217'!TABLE_SERIES_NUMBER_1</vt:lpstr>
      <vt:lpstr>'x-218'!TABLE_SERIES_NUMBER_1</vt:lpstr>
      <vt:lpstr>'x-223'!TABLE_SERIES_NUMBER_1</vt:lpstr>
      <vt:lpstr>'x-301'!TABLE_SERIES_NUMBER_1</vt:lpstr>
      <vt:lpstr>'x-302'!TABLE_SERIES_NUMBER_1</vt:lpstr>
      <vt:lpstr>'x-303'!TABLE_SERIES_NUMBER_1</vt:lpstr>
      <vt:lpstr>'x-304'!TABLE_SERIES_NUMBER_1</vt:lpstr>
      <vt:lpstr>'x-305'!TABLE_SERIES_NUMBER_1</vt:lpstr>
      <vt:lpstr>'x-306'!TABLE_SERIES_NUMBER_1</vt:lpstr>
      <vt:lpstr>'x-307'!TABLE_SERIES_NUMBER_1</vt:lpstr>
      <vt:lpstr>'x-401'!TABLE_SERIES_NUMBER_1</vt:lpstr>
      <vt:lpstr>'x-402'!TABLE_SERIES_NUMBER_1</vt:lpstr>
      <vt:lpstr>'x-403'!TABLE_SERIES_NUMBER_1</vt:lpstr>
      <vt:lpstr>'x-404'!TABLE_SERIES_NUMBER_1</vt:lpstr>
      <vt:lpstr>'x-405'!TABLE_SERIES_NUMBER_1</vt:lpstr>
      <vt:lpstr>'x-406'!TABLE_SERIES_NUMBER_1</vt:lpstr>
      <vt:lpstr>'x-407'!TABLE_SERIES_NUMBER_1</vt:lpstr>
      <vt:lpstr>'x-408'!TABLE_SERIES_NUMBER_1</vt:lpstr>
      <vt:lpstr>'x-409'!TABLE_SERIES_NUMBER_1</vt:lpstr>
      <vt:lpstr>'x-410'!TABLE_SERIES_NUMBER_1</vt:lpstr>
      <vt:lpstr>'x-411'!TABLE_SERIES_NUMBER_1</vt:lpstr>
      <vt:lpstr>'x-412'!TABLE_SERIES_NUMBER_1</vt:lpstr>
      <vt:lpstr>'x-413'!TABLE_SERIES_NUMBER_1</vt:lpstr>
      <vt:lpstr>'x-414'!TABLE_SERIES_NUMBER_1</vt:lpstr>
      <vt:lpstr>'x-415'!TABLE_SERIES_NUMBER_1</vt:lpstr>
      <vt:lpstr>'x-416'!TABLE_SERIES_NUMBER_1</vt:lpstr>
      <vt:lpstr>'x-417'!TABLE_SERIES_NUMBER_1</vt:lpstr>
      <vt:lpstr>'x-418'!TABLE_SERIES_NUMBER_1</vt:lpstr>
      <vt:lpstr>'x-419'!TABLE_SERIES_NUMBER_1</vt:lpstr>
      <vt:lpstr>'x-420'!TABLE_SERIES_NUMBER_1</vt:lpstr>
      <vt:lpstr>'x-421'!TABLE_SERIES_NUMBER_1</vt:lpstr>
      <vt:lpstr>'x-501'!TABLE_SERIES_NUMBER_1</vt:lpstr>
      <vt:lpstr>'x-502'!TABLE_SERIES_NUMBER_1</vt:lpstr>
      <vt:lpstr>'x-503'!TABLE_SERIES_NUMBER_1</vt:lpstr>
      <vt:lpstr>'x-504'!TABLE_SERIES_NUMBER_1</vt:lpstr>
      <vt:lpstr>'x-505'!TABLE_SERIES_NUMBER_1</vt:lpstr>
      <vt:lpstr>'x-601'!TABLE_SERIES_NUMBER_1</vt:lpstr>
      <vt:lpstr>'x-602'!TABLE_SERIES_NUMBER_1</vt:lpstr>
      <vt:lpstr>'x-603'!TABLE_SERIES_NUMBER_1</vt:lpstr>
      <vt:lpstr>'x-604'!TABLE_SERIES_NUMBER_1</vt:lpstr>
      <vt:lpstr>'x-605'!TABLE_SERIES_NUMBER_1</vt:lpstr>
      <vt:lpstr>'x-606'!TABLE_SERIES_NUMBER_1</vt:lpstr>
      <vt:lpstr>'x-607'!TABLE_SERIES_NUMBER_1</vt:lpstr>
      <vt:lpstr>'x-608'!TABLE_SERIES_NUMBER_1</vt:lpstr>
      <vt:lpstr>'x-609'!TABLE_SERIES_NUMBER_1</vt:lpstr>
      <vt:lpstr>'x-610'!TABLE_SERIES_NUMBER_1</vt:lpstr>
      <vt:lpstr>'x-611'!TABLE_SERIES_NUMBER_1</vt:lpstr>
      <vt:lpstr>'x-612'!TABLE_SERIES_NUMBER_1</vt:lpstr>
      <vt:lpstr>'x-613'!TABLE_SERIES_NUMBER_1</vt:lpstr>
      <vt:lpstr>'x-614'!TABLE_SERIES_NUMBER_1</vt:lpstr>
      <vt:lpstr>'x-615'!TABLE_SERIES_NUMBER_1</vt:lpstr>
      <vt:lpstr>'x-616'!TABLE_SERIES_NUMBER_1</vt:lpstr>
      <vt:lpstr>'x-617'!TABLE_SERIES_NUMBER_1</vt:lpstr>
      <vt:lpstr>'x-701'!TABLE_SERIES_NUMBER_1</vt:lpstr>
      <vt:lpstr>'x-702'!TABLE_SERIES_NUMBER_1</vt:lpstr>
      <vt:lpstr>'x-703'!TABLE_SERIES_NUMBER_1</vt:lpstr>
      <vt:lpstr>'x-704'!TABLE_SERIES_NUMBER_1</vt:lpstr>
      <vt:lpstr>'x-705'!TABLE_SERIES_NUMBER_1</vt:lpstr>
      <vt:lpstr>'x-706'!TABLE_SERIES_NUMBER_1</vt:lpstr>
      <vt:lpstr>'x-707'!TABLE_SERIES_NUMBER_1</vt:lpstr>
      <vt:lpstr>'x-708'!TABLE_SERIES_NUMBER_1</vt:lpstr>
      <vt:lpstr>'x-709'!TABLE_SERIES_NUMBER_1</vt:lpstr>
      <vt:lpstr>'x-710'!TABLE_SERIES_NUMBER_1</vt:lpstr>
      <vt:lpstr>'x-711'!TABLE_SERIES_NUMBER_1</vt:lpstr>
      <vt:lpstr>'x-712'!TABLE_SERIES_NUMBER_1</vt:lpstr>
      <vt:lpstr>'x-713'!TABLE_SERIES_NUMBER_1</vt:lpstr>
      <vt:lpstr>'x-714'!TABLE_SERIES_NUMBER_1</vt:lpstr>
      <vt:lpstr>'x-715'!TABLE_SERIES_NUMBER_1</vt:lpstr>
      <vt:lpstr>'x-716'!TABLE_SERIES_NUMBER_1</vt:lpstr>
      <vt:lpstr>'x-717'!TABLE_SERIES_NUMBER_1</vt:lpstr>
      <vt:lpstr>'x-718'!TABLE_SERIES_NUMBER_1</vt:lpstr>
      <vt:lpstr>'x-719'!TABLE_SERIES_NUMBER_1</vt:lpstr>
      <vt:lpstr>'x-720'!TABLE_SERIES_NUMBER_1</vt:lpstr>
      <vt:lpstr>'x-721'!TABLE_SERIES_NUMBER_1</vt:lpstr>
      <vt:lpstr>'x-725'!TABLE_SERIES_NUMBER_1</vt:lpstr>
      <vt:lpstr>'x-726'!TABLE_SERIES_NUMBER_1</vt:lpstr>
      <vt:lpstr>'x-727'!TABLE_SERIES_NUMBER_1</vt:lpstr>
      <vt:lpstr>'x-728'!TABLE_SERIES_NUMBER_1</vt:lpstr>
      <vt:lpstr>'x-729'!TABLE_SERIES_NUMBER_1</vt:lpstr>
      <vt:lpstr>'x-730'!TABLE_SERIES_NUMBER_1</vt:lpstr>
      <vt:lpstr>'x-731'!TABLE_SERIES_NUMBER_1</vt:lpstr>
      <vt:lpstr>'x-732'!TABLE_SERIES_NUMBER_1</vt:lpstr>
      <vt:lpstr>'x-733'!TABLE_SERIES_NUMBER_1</vt:lpstr>
      <vt:lpstr>'x-734'!TABLE_SERIES_NUMBER_1</vt:lpstr>
      <vt:lpstr>'x-735'!TABLE_SERIES_NUMBER_1</vt:lpstr>
      <vt:lpstr>'x-736'!TABLE_SERIES_NUMBER_1</vt:lpstr>
      <vt:lpstr>'x-801'!TABLE_SERIES_NUMBER_1</vt:lpstr>
      <vt:lpstr>'x-802'!TABLE_SERIES_NUMBER_1</vt:lpstr>
      <vt:lpstr>'x-803'!TABLE_SERIES_NUMBER_1</vt:lpstr>
      <vt:lpstr>'x-804'!TABLE_SERIES_NUMBER_1</vt:lpstr>
      <vt:lpstr>'x-805'!TABLE_SERIES_NUMBER_1</vt:lpstr>
      <vt:lpstr>'x-806'!TABLE_SERIES_NUMBER_1</vt:lpstr>
      <vt:lpstr>'x-807'!TABLE_SERIES_NUMBER_1</vt:lpstr>
      <vt:lpstr>'x-808'!TABLE_SERIES_NUMBER_1</vt:lpstr>
      <vt:lpstr>'x-810'!TABLE_SERIES_NUMBER_1</vt:lpstr>
      <vt:lpstr>'x-811'!TABLE_SERIES_NUMBER_1</vt:lpstr>
      <vt:lpstr>'x-812'!TABLE_SERIES_NUMBER_1</vt:lpstr>
      <vt:lpstr>'x-813'!TABLE_SERIES_NUMBER_1</vt:lpstr>
      <vt:lpstr>'x-814'!TABLE_SERIES_NUMBER_1</vt:lpstr>
      <vt:lpstr>'x-815'!TABLE_SERIES_NUMBER_1</vt:lpstr>
      <vt:lpstr>'x-816'!TABLE_SERIES_NUMBER_1</vt:lpstr>
      <vt:lpstr>'x-template'!TABLE_SERIES_NUMBER_1</vt:lpstr>
      <vt:lpstr>'x-305'!TABLE_SERIES_NUMBER_2</vt:lpstr>
      <vt:lpstr>'x-409'!TABLE_SERIES_NUMBER_2</vt:lpstr>
      <vt:lpstr>'x-413'!TABLE_SERIES_NUMBER_2</vt:lpstr>
      <vt:lpstr>'x-607'!TABLE_SERIES_NUMBER_2</vt:lpstr>
      <vt:lpstr>'x-730'!TABLE_SERIES_NUMBER_2</vt:lpstr>
      <vt:lpstr>'x-733'!TABLE_SERIES_NUMBER_2</vt:lpstr>
      <vt:lpstr>'x-730'!TABLE_SERIES_NUMBER_3</vt:lpstr>
      <vt:lpstr>'x-733'!TABLE_SERIES_NUMBER_3</vt:lpstr>
      <vt:lpstr>'x-730'!TABLE_SERIES_NUMBER_4</vt:lpstr>
      <vt:lpstr>'x-733'!TABLE_SERIES_NUMBER_4</vt:lpstr>
      <vt:lpstr>wb_title</vt:lpstr>
    </vt:vector>
  </TitlesOfParts>
  <Manager/>
  <Company>Government Actuary's Department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CS_GB_Consolidated_Factors_2026-01.xlsm</dc:title>
  <dc:subject/>
  <dc:creator>Garvin, Mathew - GAD</dc:creator>
  <cp:keywords/>
  <dc:description/>
  <cp:lastModifiedBy>Harris, Christopher - GAD</cp:lastModifiedBy>
  <cp:revision/>
  <dcterms:created xsi:type="dcterms:W3CDTF">2007-01-30T12:07:56Z</dcterms:created>
  <dcterms:modified xsi:type="dcterms:W3CDTF">2026-06-04T10:36:33Z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0x010100F3DA492754083E45834DB37B66A75980002A3B63146CD44B419A2F18985232D5ED</vt:lpwstr>
  </property>
  <property fmtid="{D5CDD505-2E9C-101B-9397-08002B2CF9AE}" pid="3" name="HMT_Group">
    <vt:lpwstr/>
  </property>
  <property fmtid="{D5CDD505-2E9C-101B-9397-08002B2CF9AE}" pid="4" name="MediaServiceImageTags">
    <vt:lpwstr/>
  </property>
  <property fmtid="{D5CDD505-2E9C-101B-9397-08002B2CF9AE}" pid="5" name="HMT_SubTeam">
    <vt:lpwstr/>
  </property>
  <property fmtid="{D5CDD505-2E9C-101B-9397-08002B2CF9AE}" pid="6" name="HMT_DocumentType">
    <vt:lpwstr>1;#Other|150be646-4ed5-450e-b2aa-5a7d8e5fc7d1</vt:lpwstr>
  </property>
  <property fmtid="{D5CDD505-2E9C-101B-9397-08002B2CF9AE}" pid="7" name="HMT_Team">
    <vt:lpwstr/>
  </property>
  <property fmtid="{D5CDD505-2E9C-101B-9397-08002B2CF9AE}" pid="8" name="HMT_Category">
    <vt:lpwstr/>
  </property>
  <property fmtid="{D5CDD505-2E9C-101B-9397-08002B2CF9AE}" pid="9" name="HMT_Classification">
    <vt:lpwstr/>
  </property>
  <property fmtid="{D5CDD505-2E9C-101B-9397-08002B2CF9AE}" pid="10" name="_dlc_DocIdItemGuid">
    <vt:lpwstr>ce130620-d01e-46cd-a9bb-dec2bfc467da</vt:lpwstr>
  </property>
  <property fmtid="{D5CDD505-2E9C-101B-9397-08002B2CF9AE}" pid="11" name="ComplianceAssetId">
    <vt:lpwstr/>
  </property>
  <property fmtid="{D5CDD505-2E9C-101B-9397-08002B2CF9AE}" pid="12" name="_ExtendedDescription">
    <vt:lpwstr/>
  </property>
  <property fmtid="{D5CDD505-2E9C-101B-9397-08002B2CF9AE}" pid="13" name="_activity">
    <vt:lpwstr>{"FileActivityType":"9","FileActivityTimeStamp":"2025-04-08T07:40:00.173Z","FileActivityUsersOnPage":[{"DisplayName":"Conway, Jim - GAD","Id":"jim.conway@gad.gov.uk"},{"DisplayName":"AST Members","Id":"4df00d81-5648-49d2-a1b0-5a7c1493a4e4"}],"FileActivityNavigationId":null}</vt:lpwstr>
  </property>
  <property fmtid="{D5CDD505-2E9C-101B-9397-08002B2CF9AE}" pid="14" name="TriggerFlowInfo">
    <vt:lpwstr/>
  </property>
  <property fmtid="{D5CDD505-2E9C-101B-9397-08002B2CF9AE}" pid="15" name="Order">
    <vt:r8>14293500</vt:r8>
  </property>
  <property fmtid="{D5CDD505-2E9C-101B-9397-08002B2CF9AE}" pid="16" name="xd_ProgID">
    <vt:lpwstr/>
  </property>
  <property fmtid="{D5CDD505-2E9C-101B-9397-08002B2CF9AE}" pid="17" name="HMT_FolderOrderText">
    <vt:lpwstr/>
  </property>
  <property fmtid="{D5CDD505-2E9C-101B-9397-08002B2CF9AE}" pid="18" name="TemplateUrl">
    <vt:lpwstr/>
  </property>
  <property fmtid="{D5CDD505-2E9C-101B-9397-08002B2CF9AE}" pid="19" name="HMT_Pending">
    <vt:bool>false</vt:bool>
  </property>
  <property fmtid="{D5CDD505-2E9C-101B-9397-08002B2CF9AE}" pid="20" name="HMT_Review">
    <vt:bool>false</vt:bool>
  </property>
  <property fmtid="{D5CDD505-2E9C-101B-9397-08002B2CF9AE}" pid="21" name="HMT_Comments">
    <vt:lpwstr/>
  </property>
  <property fmtid="{D5CDD505-2E9C-101B-9397-08002B2CF9AE}" pid="22" name="URL">
    <vt:lpwstr/>
  </property>
  <property fmtid="{D5CDD505-2E9C-101B-9397-08002B2CF9AE}" pid="23" name="HMT_ArchiveReqBy">
    <vt:lpwstr/>
  </property>
  <property fmtid="{D5CDD505-2E9C-101B-9397-08002B2CF9AE}" pid="24" name="xd_Signature">
    <vt:bool>false</vt:bool>
  </property>
  <property fmtid="{D5CDD505-2E9C-101B-9397-08002B2CF9AE}" pid="25" name="HMT_Note">
    <vt:lpwstr/>
  </property>
</Properties>
</file>