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Fire E/Factors &amp; Guidance/2026 Factor Review/Outputs/"/>
    </mc:Choice>
  </mc:AlternateContent>
  <xr:revisionPtr revIDLastSave="0" documentId="8_{C2ECD7DF-7169-440E-9563-625FC8DE102A}" xr6:coauthVersionLast="47" xr6:coauthVersionMax="47" xr10:uidLastSave="{00000000-0000-0000-0000-000000000000}"/>
  <bookViews>
    <workbookView xWindow="12525" yWindow="-163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20" sheetId="31" r:id="rId21"/>
    <sheet name="x-221" sheetId="32" r:id="rId22"/>
    <sheet name="x-301" sheetId="33" r:id="rId23"/>
    <sheet name="x-302" sheetId="34" r:id="rId24"/>
    <sheet name="x-303" sheetId="35" r:id="rId25"/>
    <sheet name="x-304" sheetId="36" r:id="rId26"/>
    <sheet name="x-305" sheetId="37" r:id="rId27"/>
    <sheet name="x-306" sheetId="38" r:id="rId28"/>
    <sheet name="x-307" sheetId="39" r:id="rId29"/>
    <sheet name="x-308" sheetId="40" r:id="rId30"/>
    <sheet name="x-309" sheetId="41" r:id="rId31"/>
    <sheet name="x-310" sheetId="42" r:id="rId32"/>
    <sheet name="x-311" sheetId="43" r:id="rId33"/>
    <sheet name="x-312" sheetId="44" r:id="rId34"/>
    <sheet name="x-313" sheetId="45" r:id="rId35"/>
    <sheet name="x-314" sheetId="46" r:id="rId36"/>
    <sheet name="x-315" sheetId="47" r:id="rId37"/>
    <sheet name="x-316" sheetId="48" r:id="rId38"/>
    <sheet name="x-317" sheetId="49" r:id="rId39"/>
    <sheet name="x-318" sheetId="50" r:id="rId40"/>
    <sheet name="x-319" sheetId="51" r:id="rId41"/>
    <sheet name="x-320" sheetId="52" r:id="rId42"/>
    <sheet name="x-321" sheetId="53" r:id="rId43"/>
    <sheet name="x-322" sheetId="54" r:id="rId44"/>
    <sheet name="x-323" sheetId="55" r:id="rId45"/>
    <sheet name="x-324" sheetId="56" r:id="rId46"/>
    <sheet name="x-325" sheetId="57" r:id="rId47"/>
    <sheet name="x-326" sheetId="58" r:id="rId48"/>
    <sheet name="x-327" sheetId="59" r:id="rId49"/>
    <sheet name="x-328" sheetId="60" r:id="rId50"/>
    <sheet name="x-401" sheetId="61" r:id="rId51"/>
    <sheet name="x-402" sheetId="62" r:id="rId52"/>
    <sheet name="x-403" sheetId="63" r:id="rId53"/>
    <sheet name="x-404" sheetId="64" r:id="rId54"/>
    <sheet name="x-405" sheetId="65" r:id="rId55"/>
    <sheet name="x-406" sheetId="66" r:id="rId56"/>
    <sheet name="x-407" sheetId="67" r:id="rId57"/>
    <sheet name="x-501" sheetId="68" r:id="rId58"/>
    <sheet name="x-502" sheetId="69" r:id="rId59"/>
    <sheet name="x-503" sheetId="70" r:id="rId60"/>
    <sheet name="x-504" sheetId="71" r:id="rId61"/>
    <sheet name="x-505" sheetId="72" r:id="rId62"/>
    <sheet name="x-506" sheetId="73" r:id="rId63"/>
    <sheet name="x-603" sheetId="74" r:id="rId64"/>
    <sheet name="x-604" sheetId="75" r:id="rId65"/>
    <sheet name="x-605" sheetId="76" r:id="rId66"/>
    <sheet name="x-606" sheetId="77" r:id="rId67"/>
    <sheet name="x-607" sheetId="78" r:id="rId68"/>
    <sheet name="x-608" sheetId="79" r:id="rId69"/>
    <sheet name="x-609" sheetId="80" r:id="rId70"/>
    <sheet name="x-610" sheetId="81" r:id="rId71"/>
    <sheet name="x-611" sheetId="82" r:id="rId72"/>
    <sheet name="x-612" sheetId="83" r:id="rId73"/>
    <sheet name="x-613" sheetId="84" r:id="rId74"/>
    <sheet name="x-614" sheetId="85" r:id="rId75"/>
    <sheet name="x-615" sheetId="86" r:id="rId76"/>
    <sheet name="x-616" sheetId="87" r:id="rId77"/>
    <sheet name="x-617" sheetId="88" r:id="rId78"/>
    <sheet name="x-618" sheetId="89" r:id="rId79"/>
    <sheet name="x-619" sheetId="90" r:id="rId80"/>
    <sheet name="x-620" sheetId="91" r:id="rId81"/>
    <sheet name="x-621" sheetId="92" r:id="rId82"/>
    <sheet name="x-622" sheetId="93" r:id="rId83"/>
    <sheet name="x-623" sheetId="94" r:id="rId84"/>
    <sheet name="x-624" sheetId="95" r:id="rId85"/>
    <sheet name="x-625" sheetId="96" r:id="rId86"/>
    <sheet name="x-626" sheetId="97" r:id="rId87"/>
    <sheet name="x-627" sheetId="98" r:id="rId88"/>
    <sheet name="x-701" sheetId="99" r:id="rId89"/>
    <sheet name="x-702" sheetId="100" r:id="rId90"/>
    <sheet name="x-802" sheetId="101" r:id="rId91"/>
    <sheet name="x-template" sheetId="14" state="hidden" r:id="rId92"/>
  </sheets>
  <definedNames>
    <definedName name="client_abbr">"Home Office"</definedName>
    <definedName name="client_name">"HO"</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"Fire_E"</definedName>
    <definedName name="scheme_name">"Firefighters' Pension Schemes (England)"</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'x-220'!$B$12</definedName>
    <definedName name="TABLE_AGE_DEF_1" localSheetId="21">'x-221'!$B$12</definedName>
    <definedName name="TABLE_AGE_DEF_1" localSheetId="22">'x-301'!$B$12</definedName>
    <definedName name="TABLE_AGE_DEF_1" localSheetId="23">'x-302'!$B$12</definedName>
    <definedName name="TABLE_AGE_DEF_1" localSheetId="24">'x-303'!$B$12</definedName>
    <definedName name="TABLE_AGE_DEF_1" localSheetId="25">'x-304'!$B$12</definedName>
    <definedName name="TABLE_AGE_DEF_1" localSheetId="26">'x-305'!$B$12</definedName>
    <definedName name="TABLE_AGE_DEF_1" localSheetId="27">'x-306'!$B$12</definedName>
    <definedName name="TABLE_AGE_DEF_1" localSheetId="28">'x-307'!$B$12</definedName>
    <definedName name="TABLE_AGE_DEF_1" localSheetId="29">'x-308'!$B$12</definedName>
    <definedName name="TABLE_AGE_DEF_1" localSheetId="30">'x-309'!$B$12</definedName>
    <definedName name="TABLE_AGE_DEF_1" localSheetId="31">'x-310'!$B$12</definedName>
    <definedName name="TABLE_AGE_DEF_1" localSheetId="32">'x-311'!$B$12</definedName>
    <definedName name="TABLE_AGE_DEF_1" localSheetId="33">'x-312'!$B$12</definedName>
    <definedName name="TABLE_AGE_DEF_1" localSheetId="34">'x-313'!$B$12</definedName>
    <definedName name="TABLE_AGE_DEF_1" localSheetId="35">'x-314'!$B$12</definedName>
    <definedName name="TABLE_AGE_DEF_1" localSheetId="36">'x-315'!$B$12</definedName>
    <definedName name="TABLE_AGE_DEF_1" localSheetId="37">'x-316'!$B$12</definedName>
    <definedName name="TABLE_AGE_DEF_1" localSheetId="38">'x-317'!$B$12</definedName>
    <definedName name="TABLE_AGE_DEF_1" localSheetId="39">'x-318'!$B$12</definedName>
    <definedName name="TABLE_AGE_DEF_1" localSheetId="40">'x-319'!$B$12</definedName>
    <definedName name="TABLE_AGE_DEF_1" localSheetId="41">'x-320'!$B$12</definedName>
    <definedName name="TABLE_AGE_DEF_1" localSheetId="42">'x-321'!$B$12</definedName>
    <definedName name="TABLE_AGE_DEF_1" localSheetId="43">'x-322'!$B$12</definedName>
    <definedName name="TABLE_AGE_DEF_1" localSheetId="44">'x-323'!$B$12</definedName>
    <definedName name="TABLE_AGE_DEF_1" localSheetId="45">'x-324'!$B$12</definedName>
    <definedName name="TABLE_AGE_DEF_1" localSheetId="46">'x-325'!$B$12</definedName>
    <definedName name="TABLE_AGE_DEF_1" localSheetId="47">'x-326'!$B$12</definedName>
    <definedName name="TABLE_AGE_DEF_1" localSheetId="48">'x-327'!$B$12</definedName>
    <definedName name="TABLE_AGE_DEF_1" localSheetId="49">'x-328'!$B$12</definedName>
    <definedName name="TABLE_AGE_DEF_1" localSheetId="50">'x-401'!$B$12</definedName>
    <definedName name="TABLE_AGE_DEF_1" localSheetId="51">'x-402'!$B$12</definedName>
    <definedName name="TABLE_AGE_DEF_1" localSheetId="52">'x-403'!$B$12</definedName>
    <definedName name="TABLE_AGE_DEF_1" localSheetId="53">'x-404'!$B$12</definedName>
    <definedName name="TABLE_AGE_DEF_1" localSheetId="54">'x-405'!$B$12</definedName>
    <definedName name="TABLE_AGE_DEF_1" localSheetId="55">'x-406'!$B$12</definedName>
    <definedName name="TABLE_AGE_DEF_1" localSheetId="56">'x-407'!$B$12</definedName>
    <definedName name="TABLE_AGE_DEF_1" localSheetId="57">'x-501'!$B$12</definedName>
    <definedName name="TABLE_AGE_DEF_1" localSheetId="58">'x-502'!$B$12</definedName>
    <definedName name="TABLE_AGE_DEF_1" localSheetId="59">'x-503'!$B$12</definedName>
    <definedName name="TABLE_AGE_DEF_1" localSheetId="60">'x-504'!$B$12</definedName>
    <definedName name="TABLE_AGE_DEF_1" localSheetId="61">'x-505'!$B$12</definedName>
    <definedName name="TABLE_AGE_DEF_1" localSheetId="62">'x-506'!$B$12</definedName>
    <definedName name="TABLE_AGE_DEF_1" localSheetId="63">'x-603'!$B$12</definedName>
    <definedName name="TABLE_AGE_DEF_1" localSheetId="64">'x-604'!$B$12</definedName>
    <definedName name="TABLE_AGE_DEF_1" localSheetId="65">'x-605'!$B$12</definedName>
    <definedName name="TABLE_AGE_DEF_1" localSheetId="66">'x-606'!$B$12</definedName>
    <definedName name="TABLE_AGE_DEF_1" localSheetId="67">'x-607'!$B$12</definedName>
    <definedName name="TABLE_AGE_DEF_1" localSheetId="68">'x-608'!$B$12</definedName>
    <definedName name="TABLE_AGE_DEF_1" localSheetId="69">'x-609'!$B$12</definedName>
    <definedName name="TABLE_AGE_DEF_1" localSheetId="70">'x-610'!$B$12</definedName>
    <definedName name="TABLE_AGE_DEF_1" localSheetId="71">'x-611'!$B$12</definedName>
    <definedName name="TABLE_AGE_DEF_1" localSheetId="72">'x-612'!$B$12</definedName>
    <definedName name="TABLE_AGE_DEF_1" localSheetId="73">'x-613'!$B$12</definedName>
    <definedName name="TABLE_AGE_DEF_1" localSheetId="74">'x-614'!$B$12</definedName>
    <definedName name="TABLE_AGE_DEF_1" localSheetId="75">'x-615'!$B$12</definedName>
    <definedName name="TABLE_AGE_DEF_1" localSheetId="76">'x-616'!$B$12</definedName>
    <definedName name="TABLE_AGE_DEF_1" localSheetId="77">'x-617'!$B$12</definedName>
    <definedName name="TABLE_AGE_DEF_1" localSheetId="78">'x-618'!$B$12</definedName>
    <definedName name="TABLE_AGE_DEF_1" localSheetId="79">'x-619'!$B$12</definedName>
    <definedName name="TABLE_AGE_DEF_1" localSheetId="80">'x-620'!$B$12</definedName>
    <definedName name="TABLE_AGE_DEF_1" localSheetId="81">'x-621'!$B$12</definedName>
    <definedName name="TABLE_AGE_DEF_1" localSheetId="82">'x-622'!$B$12</definedName>
    <definedName name="TABLE_AGE_DEF_1" localSheetId="83">'x-623'!$B$12</definedName>
    <definedName name="TABLE_AGE_DEF_1" localSheetId="84">'x-624'!$B$12</definedName>
    <definedName name="TABLE_AGE_DEF_1" localSheetId="85">'x-625'!$B$12</definedName>
    <definedName name="TABLE_AGE_DEF_1" localSheetId="86">'x-626'!$B$12</definedName>
    <definedName name="TABLE_AGE_DEF_1" localSheetId="87">'x-627'!$B$12</definedName>
    <definedName name="TABLE_AGE_DEF_1" localSheetId="88">'x-701'!$B$12</definedName>
    <definedName name="TABLE_AGE_DEF_1" localSheetId="89">'x-702'!$B$12</definedName>
    <definedName name="TABLE_AGE_DEF_1" localSheetId="90">'x-802'!$B$12</definedName>
    <definedName name="TABLE_AGE_DEF_1" localSheetId="91">'x-template'!$B$12</definedName>
    <definedName name="TABLE_AGE_DEF_2" localSheetId="90">'x-802'!$G$12</definedName>
    <definedName name="TABLE_AGE_DEF_2">'x-701'!$F$12</definedName>
    <definedName name="TABLE_AGE_DEF_3" localSheetId="90">'x-802'!$K$12</definedName>
    <definedName name="TABLE_AREA_1" localSheetId="5">'x-201'!$A$26:$D$68</definedName>
    <definedName name="TABLE_AREA_1" localSheetId="6">'x-202'!$A$26:$D$68</definedName>
    <definedName name="TABLE_AREA_1" localSheetId="7">'x-203'!$A$26:$C$73</definedName>
    <definedName name="TABLE_AREA_1" localSheetId="8">'x-204'!$A$26:$C$68</definedName>
    <definedName name="TABLE_AREA_1" localSheetId="9">'x-205'!$A$26:$C$31</definedName>
    <definedName name="TABLE_AREA_1" localSheetId="10">'x-206'!$A$26:$D$68</definedName>
    <definedName name="TABLE_AREA_1" localSheetId="11">'x-207'!$A$26:$D$68</definedName>
    <definedName name="TABLE_AREA_1" localSheetId="12">'x-208'!$A$26:$C$85</definedName>
    <definedName name="TABLE_AREA_1" localSheetId="13">'x-209'!$A$26:$C$85</definedName>
    <definedName name="TABLE_AREA_1" localSheetId="14">'x-210'!$A$26:$C$85</definedName>
    <definedName name="TABLE_AREA_1" localSheetId="15">'x-211'!$A$26:$C$85</definedName>
    <definedName name="TABLE_AREA_1" localSheetId="16">'x-212'!$A$26:$C$85</definedName>
    <definedName name="TABLE_AREA_1" localSheetId="17">'x-213'!$A$26:$C$85</definedName>
    <definedName name="TABLE_AREA_1" localSheetId="18">'x-214'!$A$26:$C$85</definedName>
    <definedName name="TABLE_AREA_1" localSheetId="19">'x-215'!$A$26:$C$85</definedName>
    <definedName name="TABLE_AREA_1" localSheetId="20">'x-220'!$A$26:$C$68</definedName>
    <definedName name="TABLE_AREA_1" localSheetId="21">'x-221'!$A$26:$C$68</definedName>
    <definedName name="TABLE_AREA_1" localSheetId="22">'x-301'!$A$26:$F$62</definedName>
    <definedName name="TABLE_AREA_1" localSheetId="23">'x-302'!$A$26:$F$62</definedName>
    <definedName name="TABLE_AREA_1" localSheetId="24">'x-303'!$A$26:$E$92</definedName>
    <definedName name="TABLE_AREA_1" localSheetId="25">'x-304'!$A$26:$E$92</definedName>
    <definedName name="TABLE_AREA_1" localSheetId="26">'x-305'!$A$26:$D$57</definedName>
    <definedName name="TABLE_AREA_1" localSheetId="27">'x-306'!$A$26:$D$57</definedName>
    <definedName name="TABLE_AREA_1" localSheetId="28">'x-307'!$A$26:$D$92</definedName>
    <definedName name="TABLE_AREA_1" localSheetId="29">'x-308'!$A$26:$D$92</definedName>
    <definedName name="TABLE_AREA_1" localSheetId="30">'x-309'!$A$26:$D$57</definedName>
    <definedName name="TABLE_AREA_1" localSheetId="31">'x-310'!$A$26:$D$57</definedName>
    <definedName name="TABLE_AREA_1" localSheetId="32">'x-311'!$A$26:$D$92</definedName>
    <definedName name="TABLE_AREA_1" localSheetId="33">'x-312'!$A$26:$D$92</definedName>
    <definedName name="TABLE_AREA_1" localSheetId="34">'x-313'!$A$26:$C$96</definedName>
    <definedName name="TABLE_AREA_1" localSheetId="35">'x-314'!$A$26:$C$96</definedName>
    <definedName name="TABLE_AREA_1" localSheetId="36">'x-315'!$A$26:$C$96</definedName>
    <definedName name="TABLE_AREA_1" localSheetId="37">'x-316'!$A$26:$E$94</definedName>
    <definedName name="TABLE_AREA_1" localSheetId="38">'x-317'!$A$26:$E$94</definedName>
    <definedName name="TABLE_AREA_1" localSheetId="39">'x-318'!$A$26:$K$38</definedName>
    <definedName name="TABLE_AREA_1" localSheetId="40">'x-319'!$A$26:$G$38</definedName>
    <definedName name="TABLE_AREA_1" localSheetId="41">'x-320'!$A$26:$AQ$38</definedName>
    <definedName name="TABLE_AREA_1" localSheetId="42">'x-321'!$A$26:$K$38</definedName>
    <definedName name="TABLE_AREA_1" localSheetId="43">'x-322'!$A$26:$F$38</definedName>
    <definedName name="TABLE_AREA_1" localSheetId="44">'x-323'!$A$26:$K$38</definedName>
    <definedName name="TABLE_AREA_1" localSheetId="45">'x-324'!$A$26:$K$38</definedName>
    <definedName name="TABLE_AREA_1" localSheetId="46">'x-325'!$A$26:$AV$38</definedName>
    <definedName name="TABLE_AREA_1" localSheetId="47">'x-326'!$A$26:$AQ$38</definedName>
    <definedName name="TABLE_AREA_1" localSheetId="48">'x-327'!$A$26:$B$39</definedName>
    <definedName name="TABLE_AREA_1" localSheetId="49">'x-328'!$A$26:$B$77</definedName>
    <definedName name="TABLE_AREA_1" localSheetId="50">'x-401'!$A$26:$M$37</definedName>
    <definedName name="TABLE_AREA_1" localSheetId="51">'x-402'!$A$26:$M$32</definedName>
    <definedName name="TABLE_AREA_1" localSheetId="52">'x-403'!$A$26:$M$40</definedName>
    <definedName name="TABLE_AREA_1" localSheetId="53">'x-404'!$A$26:$K$38</definedName>
    <definedName name="TABLE_AREA_1" localSheetId="54">'x-405'!$A$26:$K$38</definedName>
    <definedName name="TABLE_AREA_1" localSheetId="55">'x-406'!$A$26:$L$38</definedName>
    <definedName name="TABLE_AREA_1" localSheetId="56">'x-407'!$A$26:$L$38</definedName>
    <definedName name="TABLE_AREA_1" localSheetId="57">'x-501'!$A$26:$C$41</definedName>
    <definedName name="TABLE_AREA_1" localSheetId="58">'x-502'!$A$26:$B$101</definedName>
    <definedName name="TABLE_AREA_1" localSheetId="59">'x-503'!$A$26:$C$46</definedName>
    <definedName name="TABLE_AREA_1" localSheetId="60">'x-504'!$A$26:$B$101</definedName>
    <definedName name="TABLE_AREA_1" localSheetId="61">'x-505'!$A$26:$M$53</definedName>
    <definedName name="TABLE_AREA_1" localSheetId="62">'x-506'!$A$26:$B$27</definedName>
    <definedName name="TABLE_AREA_1" localSheetId="63">'x-603'!$A$26:$C$68</definedName>
    <definedName name="TABLE_AREA_1" localSheetId="64">'x-604'!$A$26:$C$41</definedName>
    <definedName name="TABLE_AREA_1" localSheetId="65">'x-605'!$A$26:$E$73</definedName>
    <definedName name="TABLE_AREA_1" localSheetId="66">'x-606'!$A$26:$E$41</definedName>
    <definedName name="TABLE_AREA_1" localSheetId="67">'x-607'!$A$26:$E$76</definedName>
    <definedName name="TABLE_AREA_1" localSheetId="68">'x-608'!$A$26:$E$76</definedName>
    <definedName name="TABLE_AREA_1" localSheetId="69">'x-609'!$A$26:$C$47</definedName>
    <definedName name="TABLE_AREA_1" localSheetId="70">'x-610'!$A$26:$C$82</definedName>
    <definedName name="TABLE_AREA_1" localSheetId="71">'x-611'!$A$26:$K$38</definedName>
    <definedName name="TABLE_AREA_1" localSheetId="72">'x-612'!$A$26:$G$38</definedName>
    <definedName name="TABLE_AREA_1" localSheetId="73">'x-613'!$A$26:$AQ$38</definedName>
    <definedName name="TABLE_AREA_1" localSheetId="74">'x-614'!$A$26:$K$38</definedName>
    <definedName name="TABLE_AREA_1" localSheetId="75">'x-615'!$A$26:$K$38</definedName>
    <definedName name="TABLE_AREA_1" localSheetId="76">'x-616'!$A$26:$F$38</definedName>
    <definedName name="TABLE_AREA_1" localSheetId="77">'x-617'!$A$26:$K$38</definedName>
    <definedName name="TABLE_AREA_1" localSheetId="78">'x-618'!$A$26:$AV$38</definedName>
    <definedName name="TABLE_AREA_1" localSheetId="79">'x-619'!$A$26:$AQ$38</definedName>
    <definedName name="TABLE_AREA_1" localSheetId="80">'x-620'!$A$26:$B$77</definedName>
    <definedName name="TABLE_AREA_1" localSheetId="81">'x-621'!$A$26:$B$39</definedName>
    <definedName name="TABLE_AREA_1" localSheetId="88">'x-701'!$A$26:$B$68</definedName>
    <definedName name="TABLE_AREA_1" localSheetId="89">'x-702'!$A$26:$B$67</definedName>
    <definedName name="TABLE_AREA_1" localSheetId="90">'x-802'!$A$26:$C$31</definedName>
    <definedName name="TABLE_AREA_2" localSheetId="90">'x-802'!$F$26:$G$36</definedName>
    <definedName name="TABLE_AREA_3" localSheetId="90">'x-802'!$J$26:$K$31</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'x-220'!$B$21</definedName>
    <definedName name="TABLE_ASSUMPTION_SET_1" localSheetId="21">'x-221'!$B$21</definedName>
    <definedName name="TABLE_ASSUMPTION_SET_1" localSheetId="22">'x-301'!$B$21</definedName>
    <definedName name="TABLE_ASSUMPTION_SET_1" localSheetId="23">'x-302'!$B$21</definedName>
    <definedName name="TABLE_ASSUMPTION_SET_1" localSheetId="24">'x-303'!$B$21</definedName>
    <definedName name="TABLE_ASSUMPTION_SET_1" localSheetId="25">'x-304'!$B$21</definedName>
    <definedName name="TABLE_ASSUMPTION_SET_1" localSheetId="26">'x-305'!$B$21</definedName>
    <definedName name="TABLE_ASSUMPTION_SET_1" localSheetId="27">'x-306'!$B$21</definedName>
    <definedName name="TABLE_ASSUMPTION_SET_1" localSheetId="28">'x-307'!$B$21</definedName>
    <definedName name="TABLE_ASSUMPTION_SET_1" localSheetId="29">'x-308'!$B$21</definedName>
    <definedName name="TABLE_ASSUMPTION_SET_1" localSheetId="30">'x-309'!$B$21</definedName>
    <definedName name="TABLE_ASSUMPTION_SET_1" localSheetId="31">'x-310'!$B$21</definedName>
    <definedName name="TABLE_ASSUMPTION_SET_1" localSheetId="32">'x-311'!$B$21</definedName>
    <definedName name="TABLE_ASSUMPTION_SET_1" localSheetId="33">'x-312'!$B$21</definedName>
    <definedName name="TABLE_ASSUMPTION_SET_1" localSheetId="34">'x-313'!$B$21</definedName>
    <definedName name="TABLE_ASSUMPTION_SET_1" localSheetId="35">'x-314'!$B$21</definedName>
    <definedName name="TABLE_ASSUMPTION_SET_1" localSheetId="36">'x-315'!$B$21</definedName>
    <definedName name="TABLE_ASSUMPTION_SET_1" localSheetId="37">'x-316'!$B$21</definedName>
    <definedName name="TABLE_ASSUMPTION_SET_1" localSheetId="38">'x-317'!$B$21</definedName>
    <definedName name="TABLE_ASSUMPTION_SET_1" localSheetId="39">'x-318'!$B$21</definedName>
    <definedName name="TABLE_ASSUMPTION_SET_1" localSheetId="40">'x-319'!$B$21</definedName>
    <definedName name="TABLE_ASSUMPTION_SET_1" localSheetId="41">'x-320'!$B$21</definedName>
    <definedName name="TABLE_ASSUMPTION_SET_1" localSheetId="42">'x-321'!$B$21</definedName>
    <definedName name="TABLE_ASSUMPTION_SET_1" localSheetId="43">'x-322'!$B$21</definedName>
    <definedName name="TABLE_ASSUMPTION_SET_1" localSheetId="44">'x-323'!$B$21</definedName>
    <definedName name="TABLE_ASSUMPTION_SET_1" localSheetId="45">'x-324'!$B$21</definedName>
    <definedName name="TABLE_ASSUMPTION_SET_1" localSheetId="46">'x-325'!$B$21</definedName>
    <definedName name="TABLE_ASSUMPTION_SET_1" localSheetId="47">'x-326'!$B$21</definedName>
    <definedName name="TABLE_ASSUMPTION_SET_1" localSheetId="48">'x-327'!$B$21</definedName>
    <definedName name="TABLE_ASSUMPTION_SET_1" localSheetId="49">'x-328'!$B$21</definedName>
    <definedName name="TABLE_ASSUMPTION_SET_1" localSheetId="50">'x-401'!$B$21</definedName>
    <definedName name="TABLE_ASSUMPTION_SET_1" localSheetId="51">'x-402'!$B$21</definedName>
    <definedName name="TABLE_ASSUMPTION_SET_1" localSheetId="52">'x-403'!$B$21</definedName>
    <definedName name="TABLE_ASSUMPTION_SET_1" localSheetId="53">'x-404'!$B$21</definedName>
    <definedName name="TABLE_ASSUMPTION_SET_1" localSheetId="54">'x-405'!$B$21</definedName>
    <definedName name="TABLE_ASSUMPTION_SET_1" localSheetId="55">'x-406'!$B$21</definedName>
    <definedName name="TABLE_ASSUMPTION_SET_1" localSheetId="56">'x-407'!$B$21</definedName>
    <definedName name="TABLE_ASSUMPTION_SET_1" localSheetId="57">'x-501'!$B$21</definedName>
    <definedName name="TABLE_ASSUMPTION_SET_1" localSheetId="58">'x-502'!$B$21</definedName>
    <definedName name="TABLE_ASSUMPTION_SET_1" localSheetId="59">'x-503'!$B$21</definedName>
    <definedName name="TABLE_ASSUMPTION_SET_1" localSheetId="60">'x-504'!$B$21</definedName>
    <definedName name="TABLE_ASSUMPTION_SET_1" localSheetId="61">'x-505'!$B$21</definedName>
    <definedName name="TABLE_ASSUMPTION_SET_1" localSheetId="62">'x-506'!$B$21</definedName>
    <definedName name="TABLE_ASSUMPTION_SET_1" localSheetId="63">'x-603'!$B$21</definedName>
    <definedName name="TABLE_ASSUMPTION_SET_1" localSheetId="64">'x-604'!$B$21</definedName>
    <definedName name="TABLE_ASSUMPTION_SET_1" localSheetId="65">'x-605'!$B$21</definedName>
    <definedName name="TABLE_ASSUMPTION_SET_1" localSheetId="66">'x-606'!$B$21</definedName>
    <definedName name="TABLE_ASSUMPTION_SET_1" localSheetId="67">'x-607'!$B$21</definedName>
    <definedName name="TABLE_ASSUMPTION_SET_1" localSheetId="68">'x-608'!$B$21</definedName>
    <definedName name="TABLE_ASSUMPTION_SET_1" localSheetId="69">'x-609'!$B$21</definedName>
    <definedName name="TABLE_ASSUMPTION_SET_1" localSheetId="70">'x-610'!$B$21</definedName>
    <definedName name="TABLE_ASSUMPTION_SET_1" localSheetId="71">'x-611'!$B$21</definedName>
    <definedName name="TABLE_ASSUMPTION_SET_1" localSheetId="72">'x-612'!$B$21</definedName>
    <definedName name="TABLE_ASSUMPTION_SET_1" localSheetId="73">'x-613'!$B$21</definedName>
    <definedName name="TABLE_ASSUMPTION_SET_1" localSheetId="74">'x-614'!$B$21</definedName>
    <definedName name="TABLE_ASSUMPTION_SET_1" localSheetId="75">'x-615'!$B$21</definedName>
    <definedName name="TABLE_ASSUMPTION_SET_1" localSheetId="76">'x-616'!$B$21</definedName>
    <definedName name="TABLE_ASSUMPTION_SET_1" localSheetId="77">'x-617'!$B$21</definedName>
    <definedName name="TABLE_ASSUMPTION_SET_1" localSheetId="78">'x-618'!$B$21</definedName>
    <definedName name="TABLE_ASSUMPTION_SET_1" localSheetId="79">'x-619'!$B$21</definedName>
    <definedName name="TABLE_ASSUMPTION_SET_1" localSheetId="80">'x-620'!$B$21</definedName>
    <definedName name="TABLE_ASSUMPTION_SET_1" localSheetId="81">'x-621'!$B$21</definedName>
    <definedName name="TABLE_ASSUMPTION_SET_1" localSheetId="82">'x-622'!$B$21</definedName>
    <definedName name="TABLE_ASSUMPTION_SET_1" localSheetId="83">'x-623'!$B$21</definedName>
    <definedName name="TABLE_ASSUMPTION_SET_1" localSheetId="84">'x-624'!$B$21</definedName>
    <definedName name="TABLE_ASSUMPTION_SET_1" localSheetId="85">'x-625'!$B$21</definedName>
    <definedName name="TABLE_ASSUMPTION_SET_1" localSheetId="86">'x-626'!$B$21</definedName>
    <definedName name="TABLE_ASSUMPTION_SET_1" localSheetId="87">'x-627'!$B$21</definedName>
    <definedName name="TABLE_ASSUMPTION_SET_1" localSheetId="88">'x-701'!$B$21</definedName>
    <definedName name="TABLE_ASSUMPTION_SET_1" localSheetId="89">'x-702'!$B$21</definedName>
    <definedName name="TABLE_ASSUMPTION_SET_1" localSheetId="90">'x-802'!$B$21</definedName>
    <definedName name="TABLE_ASSUMPTION_SET_1" localSheetId="91">'x-template'!$B$21</definedName>
    <definedName name="TABLE_ASSUMPTION_SET_2" localSheetId="90">'x-802'!$G$21</definedName>
    <definedName name="TABLE_ASSUMPTION_SET_2">'x-701'!$F$21</definedName>
    <definedName name="TABLE_ASSUMPTION_SET_3" localSheetId="90">'x-802'!$K$21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'x-220'!$B$7</definedName>
    <definedName name="TABLE_CLIENT_1" localSheetId="21">'x-221'!$B$7</definedName>
    <definedName name="TABLE_CLIENT_1" localSheetId="22">'x-301'!$B$7</definedName>
    <definedName name="TABLE_CLIENT_1" localSheetId="23">'x-302'!$B$7</definedName>
    <definedName name="TABLE_CLIENT_1" localSheetId="24">'x-303'!$B$7</definedName>
    <definedName name="TABLE_CLIENT_1" localSheetId="25">'x-304'!$B$7</definedName>
    <definedName name="TABLE_CLIENT_1" localSheetId="26">'x-305'!$B$7</definedName>
    <definedName name="TABLE_CLIENT_1" localSheetId="27">'x-306'!$B$7</definedName>
    <definedName name="TABLE_CLIENT_1" localSheetId="28">'x-307'!$B$7</definedName>
    <definedName name="TABLE_CLIENT_1" localSheetId="29">'x-308'!$B$7</definedName>
    <definedName name="TABLE_CLIENT_1" localSheetId="30">'x-309'!$B$7</definedName>
    <definedName name="TABLE_CLIENT_1" localSheetId="31">'x-310'!$B$7</definedName>
    <definedName name="TABLE_CLIENT_1" localSheetId="32">'x-311'!$B$7</definedName>
    <definedName name="TABLE_CLIENT_1" localSheetId="33">'x-312'!$B$7</definedName>
    <definedName name="TABLE_CLIENT_1" localSheetId="34">'x-313'!$B$7</definedName>
    <definedName name="TABLE_CLIENT_1" localSheetId="35">'x-314'!$B$7</definedName>
    <definedName name="TABLE_CLIENT_1" localSheetId="36">'x-315'!$B$7</definedName>
    <definedName name="TABLE_CLIENT_1" localSheetId="37">'x-316'!$B$7</definedName>
    <definedName name="TABLE_CLIENT_1" localSheetId="38">'x-317'!$B$7</definedName>
    <definedName name="TABLE_CLIENT_1" localSheetId="39">'x-318'!$B$7</definedName>
    <definedName name="TABLE_CLIENT_1" localSheetId="40">'x-319'!$B$7</definedName>
    <definedName name="TABLE_CLIENT_1" localSheetId="41">'x-320'!$B$7</definedName>
    <definedName name="TABLE_CLIENT_1" localSheetId="42">'x-321'!$B$7</definedName>
    <definedName name="TABLE_CLIENT_1" localSheetId="43">'x-322'!$B$7</definedName>
    <definedName name="TABLE_CLIENT_1" localSheetId="44">'x-323'!$B$7</definedName>
    <definedName name="TABLE_CLIENT_1" localSheetId="45">'x-324'!$B$7</definedName>
    <definedName name="TABLE_CLIENT_1" localSheetId="46">'x-325'!$B$7</definedName>
    <definedName name="TABLE_CLIENT_1" localSheetId="47">'x-326'!$B$7</definedName>
    <definedName name="TABLE_CLIENT_1" localSheetId="48">'x-327'!$B$7</definedName>
    <definedName name="TABLE_CLIENT_1" localSheetId="49">'x-328'!$B$7</definedName>
    <definedName name="TABLE_CLIENT_1" localSheetId="50">'x-401'!$B$7</definedName>
    <definedName name="TABLE_CLIENT_1" localSheetId="51">'x-402'!$B$7</definedName>
    <definedName name="TABLE_CLIENT_1" localSheetId="52">'x-403'!$B$7</definedName>
    <definedName name="TABLE_CLIENT_1" localSheetId="53">'x-404'!$B$7</definedName>
    <definedName name="TABLE_CLIENT_1" localSheetId="54">'x-405'!$B$7</definedName>
    <definedName name="TABLE_CLIENT_1" localSheetId="55">'x-406'!$B$7</definedName>
    <definedName name="TABLE_CLIENT_1" localSheetId="56">'x-407'!$B$7</definedName>
    <definedName name="TABLE_CLIENT_1" localSheetId="57">'x-501'!$B$7</definedName>
    <definedName name="TABLE_CLIENT_1" localSheetId="58">'x-502'!$B$7</definedName>
    <definedName name="TABLE_CLIENT_1" localSheetId="59">'x-503'!$B$7</definedName>
    <definedName name="TABLE_CLIENT_1" localSheetId="60">'x-504'!$B$7</definedName>
    <definedName name="TABLE_CLIENT_1" localSheetId="61">'x-505'!$B$7</definedName>
    <definedName name="TABLE_CLIENT_1" localSheetId="62">'x-506'!$B$7</definedName>
    <definedName name="TABLE_CLIENT_1" localSheetId="63">'x-603'!$B$7</definedName>
    <definedName name="TABLE_CLIENT_1" localSheetId="64">'x-604'!$B$7</definedName>
    <definedName name="TABLE_CLIENT_1" localSheetId="65">'x-605'!$B$7</definedName>
    <definedName name="TABLE_CLIENT_1" localSheetId="66">'x-606'!$B$7</definedName>
    <definedName name="TABLE_CLIENT_1" localSheetId="67">'x-607'!$B$7</definedName>
    <definedName name="TABLE_CLIENT_1" localSheetId="68">'x-608'!$B$7</definedName>
    <definedName name="TABLE_CLIENT_1" localSheetId="69">'x-609'!$B$7</definedName>
    <definedName name="TABLE_CLIENT_1" localSheetId="70">'x-610'!$B$7</definedName>
    <definedName name="TABLE_CLIENT_1" localSheetId="71">'x-611'!$B$7</definedName>
    <definedName name="TABLE_CLIENT_1" localSheetId="72">'x-612'!$B$7</definedName>
    <definedName name="TABLE_CLIENT_1" localSheetId="73">'x-613'!$B$7</definedName>
    <definedName name="TABLE_CLIENT_1" localSheetId="74">'x-614'!$B$7</definedName>
    <definedName name="TABLE_CLIENT_1" localSheetId="75">'x-615'!$B$7</definedName>
    <definedName name="TABLE_CLIENT_1" localSheetId="76">'x-616'!$B$7</definedName>
    <definedName name="TABLE_CLIENT_1" localSheetId="77">'x-617'!$B$7</definedName>
    <definedName name="TABLE_CLIENT_1" localSheetId="78">'x-618'!$B$7</definedName>
    <definedName name="TABLE_CLIENT_1" localSheetId="79">'x-619'!$B$7</definedName>
    <definedName name="TABLE_CLIENT_1" localSheetId="80">'x-620'!$B$7</definedName>
    <definedName name="TABLE_CLIENT_1" localSheetId="81">'x-621'!$B$7</definedName>
    <definedName name="TABLE_CLIENT_1" localSheetId="82">'x-622'!$B$7</definedName>
    <definedName name="TABLE_CLIENT_1" localSheetId="83">'x-623'!$B$7</definedName>
    <definedName name="TABLE_CLIENT_1" localSheetId="84">'x-624'!$B$7</definedName>
    <definedName name="TABLE_CLIENT_1" localSheetId="85">'x-625'!$B$7</definedName>
    <definedName name="TABLE_CLIENT_1" localSheetId="86">'x-626'!$B$7</definedName>
    <definedName name="TABLE_CLIENT_1" localSheetId="87">'x-627'!$B$7</definedName>
    <definedName name="TABLE_CLIENT_1" localSheetId="88">'x-701'!$B$7</definedName>
    <definedName name="TABLE_CLIENT_1" localSheetId="89">'x-702'!$B$7</definedName>
    <definedName name="TABLE_CLIENT_1" localSheetId="90">'x-802'!$B$7</definedName>
    <definedName name="TABLE_CLIENT_1" localSheetId="91">'x-template'!$B$7</definedName>
    <definedName name="TABLE_CLIENT_2" localSheetId="90">'x-802'!$G$7</definedName>
    <definedName name="TABLE_CLIENT_2">'x-701'!$F$7</definedName>
    <definedName name="TABLE_CLIENT_3" localSheetId="90">'x-802'!$K$7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'x-220'!$B$19</definedName>
    <definedName name="TABLE_DATE_IMPLEMENTED_1" localSheetId="21">'x-221'!$B$19</definedName>
    <definedName name="TABLE_DATE_IMPLEMENTED_1" localSheetId="22">'x-301'!$B$19</definedName>
    <definedName name="TABLE_DATE_IMPLEMENTED_1" localSheetId="23">'x-302'!$B$19</definedName>
    <definedName name="TABLE_DATE_IMPLEMENTED_1" localSheetId="24">'x-303'!$B$19</definedName>
    <definedName name="TABLE_DATE_IMPLEMENTED_1" localSheetId="25">'x-304'!$B$19</definedName>
    <definedName name="TABLE_DATE_IMPLEMENTED_1" localSheetId="26">'x-305'!$B$19</definedName>
    <definedName name="TABLE_DATE_IMPLEMENTED_1" localSheetId="27">'x-306'!$B$19</definedName>
    <definedName name="TABLE_DATE_IMPLEMENTED_1" localSheetId="28">'x-307'!$B$19</definedName>
    <definedName name="TABLE_DATE_IMPLEMENTED_1" localSheetId="29">'x-308'!$B$19</definedName>
    <definedName name="TABLE_DATE_IMPLEMENTED_1" localSheetId="30">'x-309'!$B$19</definedName>
    <definedName name="TABLE_DATE_IMPLEMENTED_1" localSheetId="31">'x-310'!$B$19</definedName>
    <definedName name="TABLE_DATE_IMPLEMENTED_1" localSheetId="32">'x-311'!$B$19</definedName>
    <definedName name="TABLE_DATE_IMPLEMENTED_1" localSheetId="33">'x-312'!$B$19</definedName>
    <definedName name="TABLE_DATE_IMPLEMENTED_1" localSheetId="34">'x-313'!$B$19</definedName>
    <definedName name="TABLE_DATE_IMPLEMENTED_1" localSheetId="35">'x-314'!$B$19</definedName>
    <definedName name="TABLE_DATE_IMPLEMENTED_1" localSheetId="36">'x-315'!$B$19</definedName>
    <definedName name="TABLE_DATE_IMPLEMENTED_1" localSheetId="37">'x-316'!$B$19</definedName>
    <definedName name="TABLE_DATE_IMPLEMENTED_1" localSheetId="38">'x-317'!$B$19</definedName>
    <definedName name="TABLE_DATE_IMPLEMENTED_1" localSheetId="39">'x-318'!$B$19</definedName>
    <definedName name="TABLE_DATE_IMPLEMENTED_1" localSheetId="40">'x-319'!$B$19</definedName>
    <definedName name="TABLE_DATE_IMPLEMENTED_1" localSheetId="41">'x-320'!$B$19</definedName>
    <definedName name="TABLE_DATE_IMPLEMENTED_1" localSheetId="42">'x-321'!$B$19</definedName>
    <definedName name="TABLE_DATE_IMPLEMENTED_1" localSheetId="43">'x-322'!$B$19</definedName>
    <definedName name="TABLE_DATE_IMPLEMENTED_1" localSheetId="44">'x-323'!$B$19</definedName>
    <definedName name="TABLE_DATE_IMPLEMENTED_1" localSheetId="45">'x-324'!$B$19</definedName>
    <definedName name="TABLE_DATE_IMPLEMENTED_1" localSheetId="46">'x-325'!$B$19</definedName>
    <definedName name="TABLE_DATE_IMPLEMENTED_1" localSheetId="47">'x-326'!$B$19</definedName>
    <definedName name="TABLE_DATE_IMPLEMENTED_1" localSheetId="48">'x-327'!$B$19</definedName>
    <definedName name="TABLE_DATE_IMPLEMENTED_1" localSheetId="49">'x-328'!$B$19</definedName>
    <definedName name="TABLE_DATE_IMPLEMENTED_1" localSheetId="50">'x-401'!$B$19</definedName>
    <definedName name="TABLE_DATE_IMPLEMENTED_1" localSheetId="51">'x-402'!$B$19</definedName>
    <definedName name="TABLE_DATE_IMPLEMENTED_1" localSheetId="52">'x-403'!$B$19</definedName>
    <definedName name="TABLE_DATE_IMPLEMENTED_1" localSheetId="53">'x-404'!$B$19</definedName>
    <definedName name="TABLE_DATE_IMPLEMENTED_1" localSheetId="54">'x-405'!$B$19</definedName>
    <definedName name="TABLE_DATE_IMPLEMENTED_1" localSheetId="55">'x-406'!$B$19</definedName>
    <definedName name="TABLE_DATE_IMPLEMENTED_1" localSheetId="56">'x-407'!$B$19</definedName>
    <definedName name="TABLE_DATE_IMPLEMENTED_1" localSheetId="57">'x-501'!$B$19</definedName>
    <definedName name="TABLE_DATE_IMPLEMENTED_1" localSheetId="58">'x-502'!$B$19</definedName>
    <definedName name="TABLE_DATE_IMPLEMENTED_1" localSheetId="59">'x-503'!$B$19</definedName>
    <definedName name="TABLE_DATE_IMPLEMENTED_1" localSheetId="60">'x-504'!$B$19</definedName>
    <definedName name="TABLE_DATE_IMPLEMENTED_1" localSheetId="61">'x-505'!$B$19</definedName>
    <definedName name="TABLE_DATE_IMPLEMENTED_1" localSheetId="62">'x-506'!$B$19</definedName>
    <definedName name="TABLE_DATE_IMPLEMENTED_1" localSheetId="63">'x-603'!$B$19</definedName>
    <definedName name="TABLE_DATE_IMPLEMENTED_1" localSheetId="64">'x-604'!$B$19</definedName>
    <definedName name="TABLE_DATE_IMPLEMENTED_1" localSheetId="65">'x-605'!$B$19</definedName>
    <definedName name="TABLE_DATE_IMPLEMENTED_1" localSheetId="66">'x-606'!$B$19</definedName>
    <definedName name="TABLE_DATE_IMPLEMENTED_1" localSheetId="67">'x-607'!$B$19</definedName>
    <definedName name="TABLE_DATE_IMPLEMENTED_1" localSheetId="68">'x-608'!$B$19</definedName>
    <definedName name="TABLE_DATE_IMPLEMENTED_1" localSheetId="69">'x-609'!$B$19</definedName>
    <definedName name="TABLE_DATE_IMPLEMENTED_1" localSheetId="70">'x-610'!$B$19</definedName>
    <definedName name="TABLE_DATE_IMPLEMENTED_1" localSheetId="71">'x-611'!$B$19</definedName>
    <definedName name="TABLE_DATE_IMPLEMENTED_1" localSheetId="72">'x-612'!$B$19</definedName>
    <definedName name="TABLE_DATE_IMPLEMENTED_1" localSheetId="73">'x-613'!$B$19</definedName>
    <definedName name="TABLE_DATE_IMPLEMENTED_1" localSheetId="74">'x-614'!$B$19</definedName>
    <definedName name="TABLE_DATE_IMPLEMENTED_1" localSheetId="75">'x-615'!$B$19</definedName>
    <definedName name="TABLE_DATE_IMPLEMENTED_1" localSheetId="76">'x-616'!$B$19</definedName>
    <definedName name="TABLE_DATE_IMPLEMENTED_1" localSheetId="77">'x-617'!$B$19</definedName>
    <definedName name="TABLE_DATE_IMPLEMENTED_1" localSheetId="78">'x-618'!$B$19</definedName>
    <definedName name="TABLE_DATE_IMPLEMENTED_1" localSheetId="79">'x-619'!$B$19</definedName>
    <definedName name="TABLE_DATE_IMPLEMENTED_1" localSheetId="80">'x-620'!$B$19</definedName>
    <definedName name="TABLE_DATE_IMPLEMENTED_1" localSheetId="81">'x-621'!$B$19</definedName>
    <definedName name="TABLE_DATE_IMPLEMENTED_1" localSheetId="82">'x-622'!$B$19</definedName>
    <definedName name="TABLE_DATE_IMPLEMENTED_1" localSheetId="83">'x-623'!$B$19</definedName>
    <definedName name="TABLE_DATE_IMPLEMENTED_1" localSheetId="84">'x-624'!$B$19</definedName>
    <definedName name="TABLE_DATE_IMPLEMENTED_1" localSheetId="85">'x-625'!$B$19</definedName>
    <definedName name="TABLE_DATE_IMPLEMENTED_1" localSheetId="86">'x-626'!$B$19</definedName>
    <definedName name="TABLE_DATE_IMPLEMENTED_1" localSheetId="87">'x-627'!$B$19</definedName>
    <definedName name="TABLE_DATE_IMPLEMENTED_1" localSheetId="88">'x-701'!$B$19</definedName>
    <definedName name="TABLE_DATE_IMPLEMENTED_1" localSheetId="89">'x-702'!$B$19</definedName>
    <definedName name="TABLE_DATE_IMPLEMENTED_1" localSheetId="90">'x-802'!$B$19</definedName>
    <definedName name="TABLE_DATE_IMPLEMENTED_1" localSheetId="91">'x-template'!$B$19</definedName>
    <definedName name="TABLE_DATE_IMPLEMENTED_2" localSheetId="90">'x-802'!$G$19</definedName>
    <definedName name="TABLE_DATE_IMPLEMENTED_2">'x-701'!$F$19</definedName>
    <definedName name="TABLE_DATE_IMPLEMENTED_3" localSheetId="90">'x-802'!$K$19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'x-220'!$B$18</definedName>
    <definedName name="TABLE_DATE_ISSUED_1" localSheetId="21">'x-221'!$B$18</definedName>
    <definedName name="TABLE_DATE_ISSUED_1" localSheetId="22">'x-301'!$B$18</definedName>
    <definedName name="TABLE_DATE_ISSUED_1" localSheetId="23">'x-302'!$B$18</definedName>
    <definedName name="TABLE_DATE_ISSUED_1" localSheetId="24">'x-303'!$B$18</definedName>
    <definedName name="TABLE_DATE_ISSUED_1" localSheetId="25">'x-304'!$B$18</definedName>
    <definedName name="TABLE_DATE_ISSUED_1" localSheetId="26">'x-305'!$B$18</definedName>
    <definedName name="TABLE_DATE_ISSUED_1" localSheetId="27">'x-306'!$B$18</definedName>
    <definedName name="TABLE_DATE_ISSUED_1" localSheetId="28">'x-307'!$B$18</definedName>
    <definedName name="TABLE_DATE_ISSUED_1" localSheetId="29">'x-308'!$B$18</definedName>
    <definedName name="TABLE_DATE_ISSUED_1" localSheetId="30">'x-309'!$B$18</definedName>
    <definedName name="TABLE_DATE_ISSUED_1" localSheetId="31">'x-310'!$B$18</definedName>
    <definedName name="TABLE_DATE_ISSUED_1" localSheetId="32">'x-311'!$B$18</definedName>
    <definedName name="TABLE_DATE_ISSUED_1" localSheetId="33">'x-312'!$B$18</definedName>
    <definedName name="TABLE_DATE_ISSUED_1" localSheetId="34">'x-313'!$B$18</definedName>
    <definedName name="TABLE_DATE_ISSUED_1" localSheetId="35">'x-314'!$B$18</definedName>
    <definedName name="TABLE_DATE_ISSUED_1" localSheetId="36">'x-315'!$B$18</definedName>
    <definedName name="TABLE_DATE_ISSUED_1" localSheetId="37">'x-316'!$B$18</definedName>
    <definedName name="TABLE_DATE_ISSUED_1" localSheetId="38">'x-317'!$B$18</definedName>
    <definedName name="TABLE_DATE_ISSUED_1" localSheetId="39">'x-318'!$B$18</definedName>
    <definedName name="TABLE_DATE_ISSUED_1" localSheetId="40">'x-319'!$B$18</definedName>
    <definedName name="TABLE_DATE_ISSUED_1" localSheetId="41">'x-320'!$B$18</definedName>
    <definedName name="TABLE_DATE_ISSUED_1" localSheetId="42">'x-321'!$B$18</definedName>
    <definedName name="TABLE_DATE_ISSUED_1" localSheetId="43">'x-322'!$B$18</definedName>
    <definedName name="TABLE_DATE_ISSUED_1" localSheetId="44">'x-323'!$B$18</definedName>
    <definedName name="TABLE_DATE_ISSUED_1" localSheetId="45">'x-324'!$B$18</definedName>
    <definedName name="TABLE_DATE_ISSUED_1" localSheetId="46">'x-325'!$B$18</definedName>
    <definedName name="TABLE_DATE_ISSUED_1" localSheetId="47">'x-326'!$B$18</definedName>
    <definedName name="TABLE_DATE_ISSUED_1" localSheetId="48">'x-327'!$B$18</definedName>
    <definedName name="TABLE_DATE_ISSUED_1" localSheetId="49">'x-328'!$B$18</definedName>
    <definedName name="TABLE_DATE_ISSUED_1" localSheetId="50">'x-401'!$B$18</definedName>
    <definedName name="TABLE_DATE_ISSUED_1" localSheetId="51">'x-402'!$B$18</definedName>
    <definedName name="TABLE_DATE_ISSUED_1" localSheetId="52">'x-403'!$B$18</definedName>
    <definedName name="TABLE_DATE_ISSUED_1" localSheetId="53">'x-404'!$B$18</definedName>
    <definedName name="TABLE_DATE_ISSUED_1" localSheetId="54">'x-405'!$B$18</definedName>
    <definedName name="TABLE_DATE_ISSUED_1" localSheetId="55">'x-406'!$B$18</definedName>
    <definedName name="TABLE_DATE_ISSUED_1" localSheetId="56">'x-407'!$B$18</definedName>
    <definedName name="TABLE_DATE_ISSUED_1" localSheetId="57">'x-501'!$B$18</definedName>
    <definedName name="TABLE_DATE_ISSUED_1" localSheetId="58">'x-502'!$B$18</definedName>
    <definedName name="TABLE_DATE_ISSUED_1" localSheetId="59">'x-503'!$B$18</definedName>
    <definedName name="TABLE_DATE_ISSUED_1" localSheetId="60">'x-504'!$B$18</definedName>
    <definedName name="TABLE_DATE_ISSUED_1" localSheetId="61">'x-505'!$B$18</definedName>
    <definedName name="TABLE_DATE_ISSUED_1" localSheetId="62">'x-506'!$B$18</definedName>
    <definedName name="TABLE_DATE_ISSUED_1" localSheetId="63">'x-603'!$B$18</definedName>
    <definedName name="TABLE_DATE_ISSUED_1" localSheetId="64">'x-604'!$B$18</definedName>
    <definedName name="TABLE_DATE_ISSUED_1" localSheetId="65">'x-605'!$B$18</definedName>
    <definedName name="TABLE_DATE_ISSUED_1" localSheetId="66">'x-606'!$B$18</definedName>
    <definedName name="TABLE_DATE_ISSUED_1" localSheetId="67">'x-607'!$B$18</definedName>
    <definedName name="TABLE_DATE_ISSUED_1" localSheetId="68">'x-608'!$B$18</definedName>
    <definedName name="TABLE_DATE_ISSUED_1" localSheetId="69">'x-609'!$B$18</definedName>
    <definedName name="TABLE_DATE_ISSUED_1" localSheetId="70">'x-610'!$B$18</definedName>
    <definedName name="TABLE_DATE_ISSUED_1" localSheetId="71">'x-611'!$B$18</definedName>
    <definedName name="TABLE_DATE_ISSUED_1" localSheetId="72">'x-612'!$B$18</definedName>
    <definedName name="TABLE_DATE_ISSUED_1" localSheetId="73">'x-613'!$B$18</definedName>
    <definedName name="TABLE_DATE_ISSUED_1" localSheetId="74">'x-614'!$B$18</definedName>
    <definedName name="TABLE_DATE_ISSUED_1" localSheetId="75">'x-615'!$B$18</definedName>
    <definedName name="TABLE_DATE_ISSUED_1" localSheetId="76">'x-616'!$B$18</definedName>
    <definedName name="TABLE_DATE_ISSUED_1" localSheetId="77">'x-617'!$B$18</definedName>
    <definedName name="TABLE_DATE_ISSUED_1" localSheetId="78">'x-618'!$B$18</definedName>
    <definedName name="TABLE_DATE_ISSUED_1" localSheetId="79">'x-619'!$B$18</definedName>
    <definedName name="TABLE_DATE_ISSUED_1" localSheetId="80">'x-620'!$B$18</definedName>
    <definedName name="TABLE_DATE_ISSUED_1" localSheetId="81">'x-621'!$B$18</definedName>
    <definedName name="TABLE_DATE_ISSUED_1" localSheetId="82">'x-622'!$B$18</definedName>
    <definedName name="TABLE_DATE_ISSUED_1" localSheetId="83">'x-623'!$B$18</definedName>
    <definedName name="TABLE_DATE_ISSUED_1" localSheetId="84">'x-624'!$B$18</definedName>
    <definedName name="TABLE_DATE_ISSUED_1" localSheetId="85">'x-625'!$B$18</definedName>
    <definedName name="TABLE_DATE_ISSUED_1" localSheetId="86">'x-626'!$B$18</definedName>
    <definedName name="TABLE_DATE_ISSUED_1" localSheetId="87">'x-627'!$B$18</definedName>
    <definedName name="TABLE_DATE_ISSUED_1" localSheetId="88">'x-701'!$B$18</definedName>
    <definedName name="TABLE_DATE_ISSUED_1" localSheetId="89">'x-702'!$B$18</definedName>
    <definedName name="TABLE_DATE_ISSUED_1" localSheetId="90">'x-802'!$B$18</definedName>
    <definedName name="TABLE_DATE_ISSUED_1" localSheetId="91">'x-template'!$B$18</definedName>
    <definedName name="TABLE_DATE_ISSUED_2" localSheetId="90">'x-802'!$G$18</definedName>
    <definedName name="TABLE_DATE_ISSUED_2">'x-701'!$F$18</definedName>
    <definedName name="TABLE_DATE_ISSUED_3" localSheetId="90">'x-802'!$K$18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'x-220'!$B$10</definedName>
    <definedName name="TABLE_DESCRIPTION_1" localSheetId="21">'x-221'!$B$10</definedName>
    <definedName name="TABLE_DESCRIPTION_1" localSheetId="22">'x-301'!$B$10</definedName>
    <definedName name="TABLE_DESCRIPTION_1" localSheetId="23">'x-302'!$B$10</definedName>
    <definedName name="TABLE_DESCRIPTION_1" localSheetId="24">'x-303'!$B$10</definedName>
    <definedName name="TABLE_DESCRIPTION_1" localSheetId="25">'x-304'!$B$10</definedName>
    <definedName name="TABLE_DESCRIPTION_1" localSheetId="26">'x-305'!$B$10</definedName>
    <definedName name="TABLE_DESCRIPTION_1" localSheetId="27">'x-306'!$B$10</definedName>
    <definedName name="TABLE_DESCRIPTION_1" localSheetId="28">'x-307'!$B$10</definedName>
    <definedName name="TABLE_DESCRIPTION_1" localSheetId="29">'x-308'!$B$10</definedName>
    <definedName name="TABLE_DESCRIPTION_1" localSheetId="30">'x-309'!$B$10</definedName>
    <definedName name="TABLE_DESCRIPTION_1" localSheetId="31">'x-310'!$B$10</definedName>
    <definedName name="TABLE_DESCRIPTION_1" localSheetId="32">'x-311'!$B$10</definedName>
    <definedName name="TABLE_DESCRIPTION_1" localSheetId="33">'x-312'!$B$10</definedName>
    <definedName name="TABLE_DESCRIPTION_1" localSheetId="34">'x-313'!$B$10</definedName>
    <definedName name="TABLE_DESCRIPTION_1" localSheetId="35">'x-314'!$B$10</definedName>
    <definedName name="TABLE_DESCRIPTION_1" localSheetId="36">'x-315'!$B$10</definedName>
    <definedName name="TABLE_DESCRIPTION_1" localSheetId="37">'x-316'!$B$10</definedName>
    <definedName name="TABLE_DESCRIPTION_1" localSheetId="38">'x-317'!$B$10</definedName>
    <definedName name="TABLE_DESCRIPTION_1" localSheetId="39">'x-318'!$B$10</definedName>
    <definedName name="TABLE_DESCRIPTION_1" localSheetId="40">'x-319'!$B$10</definedName>
    <definedName name="TABLE_DESCRIPTION_1" localSheetId="41">'x-320'!$B$10</definedName>
    <definedName name="TABLE_DESCRIPTION_1" localSheetId="42">'x-321'!$B$10</definedName>
    <definedName name="TABLE_DESCRIPTION_1" localSheetId="43">'x-322'!$B$10</definedName>
    <definedName name="TABLE_DESCRIPTION_1" localSheetId="44">'x-323'!$B$10</definedName>
    <definedName name="TABLE_DESCRIPTION_1" localSheetId="45">'x-324'!$B$10</definedName>
    <definedName name="TABLE_DESCRIPTION_1" localSheetId="46">'x-325'!$B$10</definedName>
    <definedName name="TABLE_DESCRIPTION_1" localSheetId="47">'x-326'!$B$10</definedName>
    <definedName name="TABLE_DESCRIPTION_1" localSheetId="48">'x-327'!$B$10</definedName>
    <definedName name="TABLE_DESCRIPTION_1" localSheetId="49">'x-328'!$B$10</definedName>
    <definedName name="TABLE_DESCRIPTION_1" localSheetId="50">'x-401'!$B$10</definedName>
    <definedName name="TABLE_DESCRIPTION_1" localSheetId="51">'x-402'!$B$10</definedName>
    <definedName name="TABLE_DESCRIPTION_1" localSheetId="52">'x-403'!$B$10</definedName>
    <definedName name="TABLE_DESCRIPTION_1" localSheetId="53">'x-404'!$B$10</definedName>
    <definedName name="TABLE_DESCRIPTION_1" localSheetId="54">'x-405'!$B$10</definedName>
    <definedName name="TABLE_DESCRIPTION_1" localSheetId="55">'x-406'!$B$10</definedName>
    <definedName name="TABLE_DESCRIPTION_1" localSheetId="56">'x-407'!$B$10</definedName>
    <definedName name="TABLE_DESCRIPTION_1" localSheetId="57">'x-501'!$B$10</definedName>
    <definedName name="TABLE_DESCRIPTION_1" localSheetId="58">'x-502'!$B$10</definedName>
    <definedName name="TABLE_DESCRIPTION_1" localSheetId="59">'x-503'!$B$10</definedName>
    <definedName name="TABLE_DESCRIPTION_1" localSheetId="60">'x-504'!$B$10</definedName>
    <definedName name="TABLE_DESCRIPTION_1" localSheetId="61">'x-505'!$B$10</definedName>
    <definedName name="TABLE_DESCRIPTION_1" localSheetId="62">'x-506'!$B$10</definedName>
    <definedName name="TABLE_DESCRIPTION_1" localSheetId="63">'x-603'!$B$10</definedName>
    <definedName name="TABLE_DESCRIPTION_1" localSheetId="64">'x-604'!$B$10</definedName>
    <definedName name="TABLE_DESCRIPTION_1" localSheetId="65">'x-605'!$B$10</definedName>
    <definedName name="TABLE_DESCRIPTION_1" localSheetId="66">'x-606'!$B$10</definedName>
    <definedName name="TABLE_DESCRIPTION_1" localSheetId="67">'x-607'!$B$10</definedName>
    <definedName name="TABLE_DESCRIPTION_1" localSheetId="68">'x-608'!$B$10</definedName>
    <definedName name="TABLE_DESCRIPTION_1" localSheetId="69">'x-609'!$B$10</definedName>
    <definedName name="TABLE_DESCRIPTION_1" localSheetId="70">'x-610'!$B$10</definedName>
    <definedName name="TABLE_DESCRIPTION_1" localSheetId="71">'x-611'!$B$10</definedName>
    <definedName name="TABLE_DESCRIPTION_1" localSheetId="72">'x-612'!$B$10</definedName>
    <definedName name="TABLE_DESCRIPTION_1" localSheetId="73">'x-613'!$B$10</definedName>
    <definedName name="TABLE_DESCRIPTION_1" localSheetId="74">'x-614'!$B$10</definedName>
    <definedName name="TABLE_DESCRIPTION_1" localSheetId="75">'x-615'!$B$10</definedName>
    <definedName name="TABLE_DESCRIPTION_1" localSheetId="76">'x-616'!$B$10</definedName>
    <definedName name="TABLE_DESCRIPTION_1" localSheetId="77">'x-617'!$B$10</definedName>
    <definedName name="TABLE_DESCRIPTION_1" localSheetId="78">'x-618'!$B$10</definedName>
    <definedName name="TABLE_DESCRIPTION_1" localSheetId="79">'x-619'!$B$10</definedName>
    <definedName name="TABLE_DESCRIPTION_1" localSheetId="80">'x-620'!$B$10</definedName>
    <definedName name="TABLE_DESCRIPTION_1" localSheetId="81">'x-621'!$B$10</definedName>
    <definedName name="TABLE_DESCRIPTION_1" localSheetId="82">'x-622'!$B$10</definedName>
    <definedName name="TABLE_DESCRIPTION_1" localSheetId="83">'x-623'!$B$10</definedName>
    <definedName name="TABLE_DESCRIPTION_1" localSheetId="84">'x-624'!$B$10</definedName>
    <definedName name="TABLE_DESCRIPTION_1" localSheetId="85">'x-625'!$B$10</definedName>
    <definedName name="TABLE_DESCRIPTION_1" localSheetId="86">'x-626'!$B$10</definedName>
    <definedName name="TABLE_DESCRIPTION_1" localSheetId="87">'x-627'!$B$10</definedName>
    <definedName name="TABLE_DESCRIPTION_1" localSheetId="88">'x-701'!$B$10</definedName>
    <definedName name="TABLE_DESCRIPTION_1" localSheetId="89">'x-702'!$B$10</definedName>
    <definedName name="TABLE_DESCRIPTION_1" localSheetId="90">'x-802'!$B$10</definedName>
    <definedName name="TABLE_DESCRIPTION_1" localSheetId="91">'x-template'!$B$10</definedName>
    <definedName name="TABLE_DESCRIPTION_2" localSheetId="90">'x-802'!$G$10</definedName>
    <definedName name="TABLE_DESCRIPTION_2">'x-701'!$F$10</definedName>
    <definedName name="TABLE_DESCRIPTION_3" localSheetId="90">'x-802'!$K$10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'x-220'!$B$20</definedName>
    <definedName name="TABLE_FACTOR_STATUS_1" localSheetId="21">'x-221'!$B$20</definedName>
    <definedName name="TABLE_FACTOR_STATUS_1" localSheetId="22">'x-301'!$B$20</definedName>
    <definedName name="TABLE_FACTOR_STATUS_1" localSheetId="23">'x-302'!$B$20</definedName>
    <definedName name="TABLE_FACTOR_STATUS_1" localSheetId="24">'x-303'!$B$20</definedName>
    <definedName name="TABLE_FACTOR_STATUS_1" localSheetId="25">'x-304'!$B$20</definedName>
    <definedName name="TABLE_FACTOR_STATUS_1" localSheetId="26">'x-305'!$B$20</definedName>
    <definedName name="TABLE_FACTOR_STATUS_1" localSheetId="27">'x-306'!$B$20</definedName>
    <definedName name="TABLE_FACTOR_STATUS_1" localSheetId="28">'x-307'!$B$20</definedName>
    <definedName name="TABLE_FACTOR_STATUS_1" localSheetId="29">'x-308'!$B$20</definedName>
    <definedName name="TABLE_FACTOR_STATUS_1" localSheetId="30">'x-309'!$B$20</definedName>
    <definedName name="TABLE_FACTOR_STATUS_1" localSheetId="31">'x-310'!$B$20</definedName>
    <definedName name="TABLE_FACTOR_STATUS_1" localSheetId="32">'x-311'!$B$20</definedName>
    <definedName name="TABLE_FACTOR_STATUS_1" localSheetId="33">'x-312'!$B$20</definedName>
    <definedName name="TABLE_FACTOR_STATUS_1" localSheetId="34">'x-313'!$B$20</definedName>
    <definedName name="TABLE_FACTOR_STATUS_1" localSheetId="35">'x-314'!$B$20</definedName>
    <definedName name="TABLE_FACTOR_STATUS_1" localSheetId="36">'x-315'!$B$20</definedName>
    <definedName name="TABLE_FACTOR_STATUS_1" localSheetId="37">'x-316'!$B$20</definedName>
    <definedName name="TABLE_FACTOR_STATUS_1" localSheetId="38">'x-317'!$B$20</definedName>
    <definedName name="TABLE_FACTOR_STATUS_1" localSheetId="39">'x-318'!$B$20</definedName>
    <definedName name="TABLE_FACTOR_STATUS_1" localSheetId="40">'x-319'!$B$20</definedName>
    <definedName name="TABLE_FACTOR_STATUS_1" localSheetId="41">'x-320'!$B$20</definedName>
    <definedName name="TABLE_FACTOR_STATUS_1" localSheetId="42">'x-321'!$B$20</definedName>
    <definedName name="TABLE_FACTOR_STATUS_1" localSheetId="43">'x-322'!$B$20</definedName>
    <definedName name="TABLE_FACTOR_STATUS_1" localSheetId="44">'x-323'!$B$20</definedName>
    <definedName name="TABLE_FACTOR_STATUS_1" localSheetId="45">'x-324'!$B$20</definedName>
    <definedName name="TABLE_FACTOR_STATUS_1" localSheetId="46">'x-325'!$B$20</definedName>
    <definedName name="TABLE_FACTOR_STATUS_1" localSheetId="47">'x-326'!$B$20</definedName>
    <definedName name="TABLE_FACTOR_STATUS_1" localSheetId="48">'x-327'!$B$20</definedName>
    <definedName name="TABLE_FACTOR_STATUS_1" localSheetId="49">'x-328'!$B$20</definedName>
    <definedName name="TABLE_FACTOR_STATUS_1" localSheetId="50">'x-401'!$B$20</definedName>
    <definedName name="TABLE_FACTOR_STATUS_1" localSheetId="51">'x-402'!$B$20</definedName>
    <definedName name="TABLE_FACTOR_STATUS_1" localSheetId="52">'x-403'!$B$20</definedName>
    <definedName name="TABLE_FACTOR_STATUS_1" localSheetId="53">'x-404'!$B$20</definedName>
    <definedName name="TABLE_FACTOR_STATUS_1" localSheetId="54">'x-405'!$B$20</definedName>
    <definedName name="TABLE_FACTOR_STATUS_1" localSheetId="55">'x-406'!$B$20</definedName>
    <definedName name="TABLE_FACTOR_STATUS_1" localSheetId="56">'x-407'!$B$20</definedName>
    <definedName name="TABLE_FACTOR_STATUS_1" localSheetId="57">'x-501'!$B$20</definedName>
    <definedName name="TABLE_FACTOR_STATUS_1" localSheetId="58">'x-502'!$B$20</definedName>
    <definedName name="TABLE_FACTOR_STATUS_1" localSheetId="59">'x-503'!$B$20</definedName>
    <definedName name="TABLE_FACTOR_STATUS_1" localSheetId="60">'x-504'!$B$20</definedName>
    <definedName name="TABLE_FACTOR_STATUS_1" localSheetId="61">'x-505'!$B$20</definedName>
    <definedName name="TABLE_FACTOR_STATUS_1" localSheetId="62">'x-506'!$B$20</definedName>
    <definedName name="TABLE_FACTOR_STATUS_1" localSheetId="63">'x-603'!$B$20</definedName>
    <definedName name="TABLE_FACTOR_STATUS_1" localSheetId="64">'x-604'!$B$20</definedName>
    <definedName name="TABLE_FACTOR_STATUS_1" localSheetId="65">'x-605'!$B$20</definedName>
    <definedName name="TABLE_FACTOR_STATUS_1" localSheetId="66">'x-606'!$B$20</definedName>
    <definedName name="TABLE_FACTOR_STATUS_1" localSheetId="67">'x-607'!$B$20</definedName>
    <definedName name="TABLE_FACTOR_STATUS_1" localSheetId="68">'x-608'!$B$20</definedName>
    <definedName name="TABLE_FACTOR_STATUS_1" localSheetId="69">'x-609'!$B$20</definedName>
    <definedName name="TABLE_FACTOR_STATUS_1" localSheetId="70">'x-610'!$B$20</definedName>
    <definedName name="TABLE_FACTOR_STATUS_1" localSheetId="71">'x-611'!$B$20</definedName>
    <definedName name="TABLE_FACTOR_STATUS_1" localSheetId="72">'x-612'!$B$20</definedName>
    <definedName name="TABLE_FACTOR_STATUS_1" localSheetId="73">'x-613'!$B$20</definedName>
    <definedName name="TABLE_FACTOR_STATUS_1" localSheetId="74">'x-614'!$B$20</definedName>
    <definedName name="TABLE_FACTOR_STATUS_1" localSheetId="75">'x-615'!$B$20</definedName>
    <definedName name="TABLE_FACTOR_STATUS_1" localSheetId="76">'x-616'!$B$20</definedName>
    <definedName name="TABLE_FACTOR_STATUS_1" localSheetId="77">'x-617'!$B$20</definedName>
    <definedName name="TABLE_FACTOR_STATUS_1" localSheetId="78">'x-618'!$B$20</definedName>
    <definedName name="TABLE_FACTOR_STATUS_1" localSheetId="79">'x-619'!$B$20</definedName>
    <definedName name="TABLE_FACTOR_STATUS_1" localSheetId="80">'x-620'!$B$20</definedName>
    <definedName name="TABLE_FACTOR_STATUS_1" localSheetId="81">'x-621'!$B$20</definedName>
    <definedName name="TABLE_FACTOR_STATUS_1" localSheetId="82">'x-622'!$B$20</definedName>
    <definedName name="TABLE_FACTOR_STATUS_1" localSheetId="83">'x-623'!$B$20</definedName>
    <definedName name="TABLE_FACTOR_STATUS_1" localSheetId="84">'x-624'!$B$20</definedName>
    <definedName name="TABLE_FACTOR_STATUS_1" localSheetId="85">'x-625'!$B$20</definedName>
    <definedName name="TABLE_FACTOR_STATUS_1" localSheetId="86">'x-626'!$B$20</definedName>
    <definedName name="TABLE_FACTOR_STATUS_1" localSheetId="87">'x-627'!$B$20</definedName>
    <definedName name="TABLE_FACTOR_STATUS_1" localSheetId="88">'x-701'!$B$20</definedName>
    <definedName name="TABLE_FACTOR_STATUS_1" localSheetId="89">'x-702'!$B$20</definedName>
    <definedName name="TABLE_FACTOR_STATUS_1" localSheetId="90">'x-802'!$B$20</definedName>
    <definedName name="TABLE_FACTOR_STATUS_1" localSheetId="91">'x-template'!$B$20</definedName>
    <definedName name="TABLE_FACTOR_STATUS_2" localSheetId="90">'x-802'!$G$20</definedName>
    <definedName name="TABLE_FACTOR_STATUS_2">'x-701'!$F$20</definedName>
    <definedName name="TABLE_FACTOR_STATUS_3" localSheetId="90">'x-802'!$K$20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'x-220'!$B$9</definedName>
    <definedName name="TABLE_FACTOR_TYPE_1" localSheetId="21">'x-221'!$B$9</definedName>
    <definedName name="TABLE_FACTOR_TYPE_1" localSheetId="22">'x-301'!$B$9</definedName>
    <definedName name="TABLE_FACTOR_TYPE_1" localSheetId="23">'x-302'!$B$9</definedName>
    <definedName name="TABLE_FACTOR_TYPE_1" localSheetId="24">'x-303'!$B$9</definedName>
    <definedName name="TABLE_FACTOR_TYPE_1" localSheetId="25">'x-304'!$B$9</definedName>
    <definedName name="TABLE_FACTOR_TYPE_1" localSheetId="26">'x-305'!$B$9</definedName>
    <definedName name="TABLE_FACTOR_TYPE_1" localSheetId="27">'x-306'!$B$9</definedName>
    <definedName name="TABLE_FACTOR_TYPE_1" localSheetId="28">'x-307'!$B$9</definedName>
    <definedName name="TABLE_FACTOR_TYPE_1" localSheetId="29">'x-308'!$B$9</definedName>
    <definedName name="TABLE_FACTOR_TYPE_1" localSheetId="30">'x-309'!$B$9</definedName>
    <definedName name="TABLE_FACTOR_TYPE_1" localSheetId="31">'x-310'!$B$9</definedName>
    <definedName name="TABLE_FACTOR_TYPE_1" localSheetId="32">'x-311'!$B$9</definedName>
    <definedName name="TABLE_FACTOR_TYPE_1" localSheetId="33">'x-312'!$B$9</definedName>
    <definedName name="TABLE_FACTOR_TYPE_1" localSheetId="34">'x-313'!$B$9</definedName>
    <definedName name="TABLE_FACTOR_TYPE_1" localSheetId="35">'x-314'!$B$9</definedName>
    <definedName name="TABLE_FACTOR_TYPE_1" localSheetId="36">'x-315'!$B$9</definedName>
    <definedName name="TABLE_FACTOR_TYPE_1" localSheetId="37">'x-316'!$B$9</definedName>
    <definedName name="TABLE_FACTOR_TYPE_1" localSheetId="38">'x-317'!$B$9</definedName>
    <definedName name="TABLE_FACTOR_TYPE_1" localSheetId="39">'x-318'!$B$9</definedName>
    <definedName name="TABLE_FACTOR_TYPE_1" localSheetId="40">'x-319'!$B$9</definedName>
    <definedName name="TABLE_FACTOR_TYPE_1" localSheetId="41">'x-320'!$B$9</definedName>
    <definedName name="TABLE_FACTOR_TYPE_1" localSheetId="42">'x-321'!$B$9</definedName>
    <definedName name="TABLE_FACTOR_TYPE_1" localSheetId="43">'x-322'!$B$9</definedName>
    <definedName name="TABLE_FACTOR_TYPE_1" localSheetId="44">'x-323'!$B$9</definedName>
    <definedName name="TABLE_FACTOR_TYPE_1" localSheetId="45">'x-324'!$B$9</definedName>
    <definedName name="TABLE_FACTOR_TYPE_1" localSheetId="46">'x-325'!$B$9</definedName>
    <definedName name="TABLE_FACTOR_TYPE_1" localSheetId="47">'x-326'!$B$9</definedName>
    <definedName name="TABLE_FACTOR_TYPE_1" localSheetId="48">'x-327'!$B$9</definedName>
    <definedName name="TABLE_FACTOR_TYPE_1" localSheetId="49">'x-328'!$B$9</definedName>
    <definedName name="TABLE_FACTOR_TYPE_1" localSheetId="50">'x-401'!$B$9</definedName>
    <definedName name="TABLE_FACTOR_TYPE_1" localSheetId="51">'x-402'!$B$9</definedName>
    <definedName name="TABLE_FACTOR_TYPE_1" localSheetId="52">'x-403'!$B$9</definedName>
    <definedName name="TABLE_FACTOR_TYPE_1" localSheetId="53">'x-404'!$B$9</definedName>
    <definedName name="TABLE_FACTOR_TYPE_1" localSheetId="54">'x-405'!$B$9</definedName>
    <definedName name="TABLE_FACTOR_TYPE_1" localSheetId="55">'x-406'!$B$9</definedName>
    <definedName name="TABLE_FACTOR_TYPE_1" localSheetId="56">'x-407'!$B$9</definedName>
    <definedName name="TABLE_FACTOR_TYPE_1" localSheetId="57">'x-501'!$B$9</definedName>
    <definedName name="TABLE_FACTOR_TYPE_1" localSheetId="58">'x-502'!$B$9</definedName>
    <definedName name="TABLE_FACTOR_TYPE_1" localSheetId="59">'x-503'!$B$9</definedName>
    <definedName name="TABLE_FACTOR_TYPE_1" localSheetId="60">'x-504'!$B$9</definedName>
    <definedName name="TABLE_FACTOR_TYPE_1" localSheetId="61">'x-505'!$B$9</definedName>
    <definedName name="TABLE_FACTOR_TYPE_1" localSheetId="62">'x-506'!$B$9</definedName>
    <definedName name="TABLE_FACTOR_TYPE_1" localSheetId="63">'x-603'!$B$9</definedName>
    <definedName name="TABLE_FACTOR_TYPE_1" localSheetId="64">'x-604'!$B$9</definedName>
    <definedName name="TABLE_FACTOR_TYPE_1" localSheetId="65">'x-605'!$B$9</definedName>
    <definedName name="TABLE_FACTOR_TYPE_1" localSheetId="66">'x-606'!$B$9</definedName>
    <definedName name="TABLE_FACTOR_TYPE_1" localSheetId="67">'x-607'!$B$9</definedName>
    <definedName name="TABLE_FACTOR_TYPE_1" localSheetId="68">'x-608'!$B$9</definedName>
    <definedName name="TABLE_FACTOR_TYPE_1" localSheetId="69">'x-609'!$B$9</definedName>
    <definedName name="TABLE_FACTOR_TYPE_1" localSheetId="70">'x-610'!$B$9</definedName>
    <definedName name="TABLE_FACTOR_TYPE_1" localSheetId="71">'x-611'!$B$9</definedName>
    <definedName name="TABLE_FACTOR_TYPE_1" localSheetId="72">'x-612'!$B$9</definedName>
    <definedName name="TABLE_FACTOR_TYPE_1" localSheetId="73">'x-613'!$B$9</definedName>
    <definedName name="TABLE_FACTOR_TYPE_1" localSheetId="74">'x-614'!$B$9</definedName>
    <definedName name="TABLE_FACTOR_TYPE_1" localSheetId="75">'x-615'!$B$9</definedName>
    <definedName name="TABLE_FACTOR_TYPE_1" localSheetId="76">'x-616'!$B$9</definedName>
    <definedName name="TABLE_FACTOR_TYPE_1" localSheetId="77">'x-617'!$B$9</definedName>
    <definedName name="TABLE_FACTOR_TYPE_1" localSheetId="78">'x-618'!$B$9</definedName>
    <definedName name="TABLE_FACTOR_TYPE_1" localSheetId="79">'x-619'!$B$9</definedName>
    <definedName name="TABLE_FACTOR_TYPE_1" localSheetId="80">'x-620'!$B$9</definedName>
    <definedName name="TABLE_FACTOR_TYPE_1" localSheetId="81">'x-621'!$B$9</definedName>
    <definedName name="TABLE_FACTOR_TYPE_1" localSheetId="82">'x-622'!$B$9</definedName>
    <definedName name="TABLE_FACTOR_TYPE_1" localSheetId="83">'x-623'!$B$9</definedName>
    <definedName name="TABLE_FACTOR_TYPE_1" localSheetId="84">'x-624'!$B$9</definedName>
    <definedName name="TABLE_FACTOR_TYPE_1" localSheetId="85">'x-625'!$B$9</definedName>
    <definedName name="TABLE_FACTOR_TYPE_1" localSheetId="86">'x-626'!$B$9</definedName>
    <definedName name="TABLE_FACTOR_TYPE_1" localSheetId="87">'x-627'!$B$9</definedName>
    <definedName name="TABLE_FACTOR_TYPE_1" localSheetId="88">'x-701'!$B$9</definedName>
    <definedName name="TABLE_FACTOR_TYPE_1" localSheetId="89">'x-702'!$B$9</definedName>
    <definedName name="TABLE_FACTOR_TYPE_1" localSheetId="90">'x-802'!$B$9</definedName>
    <definedName name="TABLE_FACTOR_TYPE_1" localSheetId="91">'x-template'!$B$9</definedName>
    <definedName name="TABLE_FACTOR_TYPE_2" localSheetId="90">'x-802'!$G$9</definedName>
    <definedName name="TABLE_FACTOR_TYPE_2">'x-701'!$F$9</definedName>
    <definedName name="TABLE_FACTOR_TYPE_3" localSheetId="90">'x-802'!$K$9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'x-220'!$B$11</definedName>
    <definedName name="TABLE_GENDER_1" localSheetId="21">'x-221'!$B$11</definedName>
    <definedName name="TABLE_GENDER_1" localSheetId="22">'x-301'!$B$11</definedName>
    <definedName name="TABLE_GENDER_1" localSheetId="23">'x-302'!$B$11</definedName>
    <definedName name="TABLE_GENDER_1" localSheetId="24">'x-303'!$B$11</definedName>
    <definedName name="TABLE_GENDER_1" localSheetId="25">'x-304'!$B$11</definedName>
    <definedName name="TABLE_GENDER_1" localSheetId="26">'x-305'!$B$11</definedName>
    <definedName name="TABLE_GENDER_1" localSheetId="27">'x-306'!$B$11</definedName>
    <definedName name="TABLE_GENDER_1" localSheetId="28">'x-307'!$B$11</definedName>
    <definedName name="TABLE_GENDER_1" localSheetId="29">'x-308'!$B$11</definedName>
    <definedName name="TABLE_GENDER_1" localSheetId="30">'x-309'!$B$11</definedName>
    <definedName name="TABLE_GENDER_1" localSheetId="31">'x-310'!$B$11</definedName>
    <definedName name="TABLE_GENDER_1" localSheetId="32">'x-311'!$B$11</definedName>
    <definedName name="TABLE_GENDER_1" localSheetId="33">'x-312'!$B$11</definedName>
    <definedName name="TABLE_GENDER_1" localSheetId="34">'x-313'!$B$11</definedName>
    <definedName name="TABLE_GENDER_1" localSheetId="35">'x-314'!$B$11</definedName>
    <definedName name="TABLE_GENDER_1" localSheetId="36">'x-315'!$B$11</definedName>
    <definedName name="TABLE_GENDER_1" localSheetId="37">'x-316'!$B$11</definedName>
    <definedName name="TABLE_GENDER_1" localSheetId="38">'x-317'!$B$11</definedName>
    <definedName name="TABLE_GENDER_1" localSheetId="39">'x-318'!$B$11</definedName>
    <definedName name="TABLE_GENDER_1" localSheetId="40">'x-319'!$B$11</definedName>
    <definedName name="TABLE_GENDER_1" localSheetId="41">'x-320'!$B$11</definedName>
    <definedName name="TABLE_GENDER_1" localSheetId="42">'x-321'!$B$11</definedName>
    <definedName name="TABLE_GENDER_1" localSheetId="43">'x-322'!$B$11</definedName>
    <definedName name="TABLE_GENDER_1" localSheetId="44">'x-323'!$B$11</definedName>
    <definedName name="TABLE_GENDER_1" localSheetId="45">'x-324'!$B$11</definedName>
    <definedName name="TABLE_GENDER_1" localSheetId="46">'x-325'!$B$11</definedName>
    <definedName name="TABLE_GENDER_1" localSheetId="47">'x-326'!$B$11</definedName>
    <definedName name="TABLE_GENDER_1" localSheetId="48">'x-327'!$B$11</definedName>
    <definedName name="TABLE_GENDER_1" localSheetId="49">'x-328'!$B$11</definedName>
    <definedName name="TABLE_GENDER_1" localSheetId="50">'x-401'!$B$11</definedName>
    <definedName name="TABLE_GENDER_1" localSheetId="51">'x-402'!$B$11</definedName>
    <definedName name="TABLE_GENDER_1" localSheetId="52">'x-403'!$B$11</definedName>
    <definedName name="TABLE_GENDER_1" localSheetId="53">'x-404'!$B$11</definedName>
    <definedName name="TABLE_GENDER_1" localSheetId="54">'x-405'!$B$11</definedName>
    <definedName name="TABLE_GENDER_1" localSheetId="55">'x-406'!$B$11</definedName>
    <definedName name="TABLE_GENDER_1" localSheetId="56">'x-407'!$B$11</definedName>
    <definedName name="TABLE_GENDER_1" localSheetId="57">'x-501'!$B$11</definedName>
    <definedName name="TABLE_GENDER_1" localSheetId="58">'x-502'!$B$11</definedName>
    <definedName name="TABLE_GENDER_1" localSheetId="59">'x-503'!$B$11</definedName>
    <definedName name="TABLE_GENDER_1" localSheetId="60">'x-504'!$B$11</definedName>
    <definedName name="TABLE_GENDER_1" localSheetId="61">'x-505'!$B$11</definedName>
    <definedName name="TABLE_GENDER_1" localSheetId="62">'x-506'!$B$11</definedName>
    <definedName name="TABLE_GENDER_1" localSheetId="63">'x-603'!$B$11</definedName>
    <definedName name="TABLE_GENDER_1" localSheetId="64">'x-604'!$B$11</definedName>
    <definedName name="TABLE_GENDER_1" localSheetId="65">'x-605'!$B$11</definedName>
    <definedName name="TABLE_GENDER_1" localSheetId="66">'x-606'!$B$11</definedName>
    <definedName name="TABLE_GENDER_1" localSheetId="67">'x-607'!$B$11</definedName>
    <definedName name="TABLE_GENDER_1" localSheetId="68">'x-608'!$B$11</definedName>
    <definedName name="TABLE_GENDER_1" localSheetId="69">'x-609'!$B$11</definedName>
    <definedName name="TABLE_GENDER_1" localSheetId="70">'x-610'!$B$11</definedName>
    <definedName name="TABLE_GENDER_1" localSheetId="71">'x-611'!$B$11</definedName>
    <definedName name="TABLE_GENDER_1" localSheetId="72">'x-612'!$B$11</definedName>
    <definedName name="TABLE_GENDER_1" localSheetId="73">'x-613'!$B$11</definedName>
    <definedName name="TABLE_GENDER_1" localSheetId="74">'x-614'!$B$11</definedName>
    <definedName name="TABLE_GENDER_1" localSheetId="75">'x-615'!$B$11</definedName>
    <definedName name="TABLE_GENDER_1" localSheetId="76">'x-616'!$B$11</definedName>
    <definedName name="TABLE_GENDER_1" localSheetId="77">'x-617'!$B$11</definedName>
    <definedName name="TABLE_GENDER_1" localSheetId="78">'x-618'!$B$11</definedName>
    <definedName name="TABLE_GENDER_1" localSheetId="79">'x-619'!$B$11</definedName>
    <definedName name="TABLE_GENDER_1" localSheetId="80">'x-620'!$B$11</definedName>
    <definedName name="TABLE_GENDER_1" localSheetId="81">'x-621'!$B$11</definedName>
    <definedName name="TABLE_GENDER_1" localSheetId="82">'x-622'!$B$11</definedName>
    <definedName name="TABLE_GENDER_1" localSheetId="83">'x-623'!$B$11</definedName>
    <definedName name="TABLE_GENDER_1" localSheetId="84">'x-624'!$B$11</definedName>
    <definedName name="TABLE_GENDER_1" localSheetId="85">'x-625'!$B$11</definedName>
    <definedName name="TABLE_GENDER_1" localSheetId="86">'x-626'!$B$11</definedName>
    <definedName name="TABLE_GENDER_1" localSheetId="87">'x-627'!$B$11</definedName>
    <definedName name="TABLE_GENDER_1" localSheetId="88">'x-701'!$B$11</definedName>
    <definedName name="TABLE_GENDER_1" localSheetId="89">'x-702'!$B$11</definedName>
    <definedName name="TABLE_GENDER_1" localSheetId="90">'x-802'!$B$11</definedName>
    <definedName name="TABLE_GENDER_1" localSheetId="91">'x-template'!$B$11</definedName>
    <definedName name="TABLE_GENDER_2" localSheetId="90">'x-802'!$G$11</definedName>
    <definedName name="TABLE_GENDER_2">'x-701'!$F$11</definedName>
    <definedName name="TABLE_GENDER_3" localSheetId="90">'x-802'!$K$11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'x-220'!$A$6:$B$21</definedName>
    <definedName name="TABLE_INFO_1" localSheetId="21">'x-221'!$A$6:$B$21</definedName>
    <definedName name="TABLE_INFO_1" localSheetId="22">'x-301'!$A$6:$B$21</definedName>
    <definedName name="TABLE_INFO_1" localSheetId="23">'x-302'!$A$6:$B$21</definedName>
    <definedName name="TABLE_INFO_1" localSheetId="24">'x-303'!$A$6:$B$21</definedName>
    <definedName name="TABLE_INFO_1" localSheetId="25">'x-304'!$A$6:$B$21</definedName>
    <definedName name="TABLE_INFO_1" localSheetId="26">'x-305'!$A$6:$B$21</definedName>
    <definedName name="TABLE_INFO_1" localSheetId="27">'x-306'!$A$6:$B$21</definedName>
    <definedName name="TABLE_INFO_1" localSheetId="28">'x-307'!$A$6:$B$21</definedName>
    <definedName name="TABLE_INFO_1" localSheetId="29">'x-308'!$A$6:$B$21</definedName>
    <definedName name="TABLE_INFO_1" localSheetId="30">'x-309'!$A$6:$B$21</definedName>
    <definedName name="TABLE_INFO_1" localSheetId="31">'x-310'!$A$6:$B$21</definedName>
    <definedName name="TABLE_INFO_1" localSheetId="32">'x-311'!$A$6:$B$21</definedName>
    <definedName name="TABLE_INFO_1" localSheetId="33">'x-312'!$A$6:$B$21</definedName>
    <definedName name="TABLE_INFO_1" localSheetId="34">'x-313'!$A$6:$B$21</definedName>
    <definedName name="TABLE_INFO_1" localSheetId="35">'x-314'!$A$6:$B$21</definedName>
    <definedName name="TABLE_INFO_1" localSheetId="36">'x-315'!$A$6:$B$21</definedName>
    <definedName name="TABLE_INFO_1" localSheetId="37">'x-316'!$A$6:$B$21</definedName>
    <definedName name="TABLE_INFO_1" localSheetId="38">'x-317'!$A$6:$B$21</definedName>
    <definedName name="TABLE_INFO_1" localSheetId="39">'x-318'!$A$6:$B$21</definedName>
    <definedName name="TABLE_INFO_1" localSheetId="40">'x-319'!$A$6:$B$21</definedName>
    <definedName name="TABLE_INFO_1" localSheetId="41">'x-320'!$A$6:$B$21</definedName>
    <definedName name="TABLE_INFO_1" localSheetId="42">'x-321'!$A$6:$B$21</definedName>
    <definedName name="TABLE_INFO_1" localSheetId="43">'x-322'!$A$6:$B$21</definedName>
    <definedName name="TABLE_INFO_1" localSheetId="44">'x-323'!$A$6:$B$21</definedName>
    <definedName name="TABLE_INFO_1" localSheetId="45">'x-324'!$A$6:$B$21</definedName>
    <definedName name="TABLE_INFO_1" localSheetId="46">'x-325'!$A$6:$B$21</definedName>
    <definedName name="TABLE_INFO_1" localSheetId="47">'x-326'!$A$6:$B$21</definedName>
    <definedName name="TABLE_INFO_1" localSheetId="48">'x-327'!$A$6:$B$21</definedName>
    <definedName name="TABLE_INFO_1" localSheetId="49">'x-328'!$A$6:$B$21</definedName>
    <definedName name="TABLE_INFO_1" localSheetId="50">'x-401'!$A$6:$B$21</definedName>
    <definedName name="TABLE_INFO_1" localSheetId="51">'x-402'!$A$6:$B$21</definedName>
    <definedName name="TABLE_INFO_1" localSheetId="52">'x-403'!$A$6:$B$21</definedName>
    <definedName name="TABLE_INFO_1" localSheetId="53">'x-404'!$A$6:$B$21</definedName>
    <definedName name="TABLE_INFO_1" localSheetId="54">'x-405'!$A$6:$B$21</definedName>
    <definedName name="TABLE_INFO_1" localSheetId="55">'x-406'!$A$6:$B$21</definedName>
    <definedName name="TABLE_INFO_1" localSheetId="56">'x-407'!$A$6:$B$21</definedName>
    <definedName name="TABLE_INFO_1" localSheetId="57">'x-501'!$A$6:$B$21</definedName>
    <definedName name="TABLE_INFO_1" localSheetId="58">'x-502'!$A$6:$B$21</definedName>
    <definedName name="TABLE_INFO_1" localSheetId="59">'x-503'!$A$6:$B$21</definedName>
    <definedName name="TABLE_INFO_1" localSheetId="60">'x-504'!$A$6:$B$21</definedName>
    <definedName name="TABLE_INFO_1" localSheetId="61">'x-505'!$A$6:$B$21</definedName>
    <definedName name="TABLE_INFO_1" localSheetId="62">'x-506'!$A$6:$B$21</definedName>
    <definedName name="TABLE_INFO_1" localSheetId="63">'x-603'!$A$6:$B$21</definedName>
    <definedName name="TABLE_INFO_1" localSheetId="64">'x-604'!$A$6:$B$21</definedName>
    <definedName name="TABLE_INFO_1" localSheetId="65">'x-605'!$A$6:$B$21</definedName>
    <definedName name="TABLE_INFO_1" localSheetId="66">'x-606'!$A$6:$B$21</definedName>
    <definedName name="TABLE_INFO_1" localSheetId="67">'x-607'!$A$6:$B$21</definedName>
    <definedName name="TABLE_INFO_1" localSheetId="68">'x-608'!$A$6:$B$21</definedName>
    <definedName name="TABLE_INFO_1" localSheetId="69">'x-609'!$A$6:$B$21</definedName>
    <definedName name="TABLE_INFO_1" localSheetId="70">'x-610'!$A$6:$B$21</definedName>
    <definedName name="TABLE_INFO_1" localSheetId="71">'x-611'!$A$6:$B$21</definedName>
    <definedName name="TABLE_INFO_1" localSheetId="72">'x-612'!$A$6:$B$21</definedName>
    <definedName name="TABLE_INFO_1" localSheetId="73">'x-613'!$A$6:$B$21</definedName>
    <definedName name="TABLE_INFO_1" localSheetId="74">'x-614'!$A$6:$B$21</definedName>
    <definedName name="TABLE_INFO_1" localSheetId="75">'x-615'!$A$6:$B$21</definedName>
    <definedName name="TABLE_INFO_1" localSheetId="76">'x-616'!$A$6:$B$21</definedName>
    <definedName name="TABLE_INFO_1" localSheetId="77">'x-617'!$A$6:$B$21</definedName>
    <definedName name="TABLE_INFO_1" localSheetId="78">'x-618'!$A$6:$B$21</definedName>
    <definedName name="TABLE_INFO_1" localSheetId="79">'x-619'!$A$6:$B$21</definedName>
    <definedName name="TABLE_INFO_1" localSheetId="80">'x-620'!$A$6:$B$21</definedName>
    <definedName name="TABLE_INFO_1" localSheetId="81">'x-621'!$A$6:$B$21</definedName>
    <definedName name="TABLE_INFO_1" localSheetId="82">'x-622'!$A$6:$B$21</definedName>
    <definedName name="TABLE_INFO_1" localSheetId="83">'x-623'!$A$6:$B$21</definedName>
    <definedName name="TABLE_INFO_1" localSheetId="84">'x-624'!$A$6:$B$21</definedName>
    <definedName name="TABLE_INFO_1" localSheetId="85">'x-625'!$A$6:$B$21</definedName>
    <definedName name="TABLE_INFO_1" localSheetId="86">'x-626'!$A$6:$B$21</definedName>
    <definedName name="TABLE_INFO_1" localSheetId="87">'x-627'!$A$6:$B$21</definedName>
    <definedName name="TABLE_INFO_1" localSheetId="88">'x-701'!$A$6:$B$21</definedName>
    <definedName name="TABLE_INFO_1" localSheetId="89">'x-702'!$A$6:$B$21</definedName>
    <definedName name="TABLE_INFO_1" localSheetId="90">'x-802'!$A$6:$B$21</definedName>
    <definedName name="TABLE_INFO_1" localSheetId="91">'x-template'!$A$6:$B$21</definedName>
    <definedName name="TABLE_INFO_2" localSheetId="90">'x-802'!$F$6:$G$21</definedName>
    <definedName name="TABLE_INFO_3" localSheetId="90">'x-802'!$J$6:$K$21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'x-220'!$B$15</definedName>
    <definedName name="TABLE_REFERENCE_1" localSheetId="21">'x-221'!$B$15</definedName>
    <definedName name="TABLE_REFERENCE_1" localSheetId="22">'x-301'!$B$15</definedName>
    <definedName name="TABLE_REFERENCE_1" localSheetId="23">'x-302'!$B$15</definedName>
    <definedName name="TABLE_REFERENCE_1" localSheetId="24">'x-303'!$B$15</definedName>
    <definedName name="TABLE_REFERENCE_1" localSheetId="25">'x-304'!$B$15</definedName>
    <definedName name="TABLE_REFERENCE_1" localSheetId="26">'x-305'!$B$15</definedName>
    <definedName name="TABLE_REFERENCE_1" localSheetId="27">'x-306'!$B$15</definedName>
    <definedName name="TABLE_REFERENCE_1" localSheetId="28">'x-307'!$B$15</definedName>
    <definedName name="TABLE_REFERENCE_1" localSheetId="29">'x-308'!$B$15</definedName>
    <definedName name="TABLE_REFERENCE_1" localSheetId="30">'x-309'!$B$15</definedName>
    <definedName name="TABLE_REFERENCE_1" localSheetId="31">'x-310'!$B$15</definedName>
    <definedName name="TABLE_REFERENCE_1" localSheetId="32">'x-311'!$B$15</definedName>
    <definedName name="TABLE_REFERENCE_1" localSheetId="33">'x-312'!$B$15</definedName>
    <definedName name="TABLE_REFERENCE_1" localSheetId="34">'x-313'!$B$15</definedName>
    <definedName name="TABLE_REFERENCE_1" localSheetId="35">'x-314'!$B$15</definedName>
    <definedName name="TABLE_REFERENCE_1" localSheetId="36">'x-315'!$B$15</definedName>
    <definedName name="TABLE_REFERENCE_1" localSheetId="37">'x-316'!$B$15</definedName>
    <definedName name="TABLE_REFERENCE_1" localSheetId="38">'x-317'!$B$15</definedName>
    <definedName name="TABLE_REFERENCE_1" localSheetId="39">'x-318'!$B$15</definedName>
    <definedName name="TABLE_REFERENCE_1" localSheetId="40">'x-319'!$B$15</definedName>
    <definedName name="TABLE_REFERENCE_1" localSheetId="41">'x-320'!$B$15</definedName>
    <definedName name="TABLE_REFERENCE_1" localSheetId="42">'x-321'!$B$15</definedName>
    <definedName name="TABLE_REFERENCE_1" localSheetId="43">'x-322'!$B$15</definedName>
    <definedName name="TABLE_REFERENCE_1" localSheetId="44">'x-323'!$B$15</definedName>
    <definedName name="TABLE_REFERENCE_1" localSheetId="45">'x-324'!$B$15</definedName>
    <definedName name="TABLE_REFERENCE_1" localSheetId="46">'x-325'!$B$15</definedName>
    <definedName name="TABLE_REFERENCE_1" localSheetId="47">'x-326'!$B$15</definedName>
    <definedName name="TABLE_REFERENCE_1" localSheetId="48">'x-327'!$B$15</definedName>
    <definedName name="TABLE_REFERENCE_1" localSheetId="49">'x-328'!$B$15</definedName>
    <definedName name="TABLE_REFERENCE_1" localSheetId="50">'x-401'!$B$15</definedName>
    <definedName name="TABLE_REFERENCE_1" localSheetId="51">'x-402'!$B$15</definedName>
    <definedName name="TABLE_REFERENCE_1" localSheetId="52">'x-403'!$B$15</definedName>
    <definedName name="TABLE_REFERENCE_1" localSheetId="53">'x-404'!$B$15</definedName>
    <definedName name="TABLE_REFERENCE_1" localSheetId="54">'x-405'!$B$15</definedName>
    <definedName name="TABLE_REFERENCE_1" localSheetId="55">'x-406'!$B$15</definedName>
    <definedName name="TABLE_REFERENCE_1" localSheetId="56">'x-407'!$B$15</definedName>
    <definedName name="TABLE_REFERENCE_1" localSheetId="57">'x-501'!$B$15</definedName>
    <definedName name="TABLE_REFERENCE_1" localSheetId="58">'x-502'!$B$15</definedName>
    <definedName name="TABLE_REFERENCE_1" localSheetId="59">'x-503'!$B$15</definedName>
    <definedName name="TABLE_REFERENCE_1" localSheetId="60">'x-504'!$B$15</definedName>
    <definedName name="TABLE_REFERENCE_1" localSheetId="61">'x-505'!$B$15</definedName>
    <definedName name="TABLE_REFERENCE_1" localSheetId="62">'x-506'!$B$15</definedName>
    <definedName name="TABLE_REFERENCE_1" localSheetId="63">'x-603'!$B$15</definedName>
    <definedName name="TABLE_REFERENCE_1" localSheetId="64">'x-604'!$B$15</definedName>
    <definedName name="TABLE_REFERENCE_1" localSheetId="65">'x-605'!$B$15</definedName>
    <definedName name="TABLE_REFERENCE_1" localSheetId="66">'x-606'!$B$15</definedName>
    <definedName name="TABLE_REFERENCE_1" localSheetId="67">'x-607'!$B$15</definedName>
    <definedName name="TABLE_REFERENCE_1" localSheetId="68">'x-608'!$B$15</definedName>
    <definedName name="TABLE_REFERENCE_1" localSheetId="69">'x-609'!$B$15</definedName>
    <definedName name="TABLE_REFERENCE_1" localSheetId="70">'x-610'!$B$15</definedName>
    <definedName name="TABLE_REFERENCE_1" localSheetId="71">'x-611'!$B$15</definedName>
    <definedName name="TABLE_REFERENCE_1" localSheetId="72">'x-612'!$B$15</definedName>
    <definedName name="TABLE_REFERENCE_1" localSheetId="73">'x-613'!$B$15</definedName>
    <definedName name="TABLE_REFERENCE_1" localSheetId="74">'x-614'!$B$15</definedName>
    <definedName name="TABLE_REFERENCE_1" localSheetId="75">'x-615'!$B$15</definedName>
    <definedName name="TABLE_REFERENCE_1" localSheetId="76">'x-616'!$B$15</definedName>
    <definedName name="TABLE_REFERENCE_1" localSheetId="77">'x-617'!$B$15</definedName>
    <definedName name="TABLE_REFERENCE_1" localSheetId="78">'x-618'!$B$15</definedName>
    <definedName name="TABLE_REFERENCE_1" localSheetId="79">'x-619'!$B$15</definedName>
    <definedName name="TABLE_REFERENCE_1" localSheetId="80">'x-620'!$B$15</definedName>
    <definedName name="TABLE_REFERENCE_1" localSheetId="81">'x-621'!$B$15</definedName>
    <definedName name="TABLE_REFERENCE_1" localSheetId="82">'x-622'!$B$15</definedName>
    <definedName name="TABLE_REFERENCE_1" localSheetId="83">'x-623'!$B$15</definedName>
    <definedName name="TABLE_REFERENCE_1" localSheetId="84">'x-624'!$B$15</definedName>
    <definedName name="TABLE_REFERENCE_1" localSheetId="85">'x-625'!$B$15</definedName>
    <definedName name="TABLE_REFERENCE_1" localSheetId="86">'x-626'!$B$15</definedName>
    <definedName name="TABLE_REFERENCE_1" localSheetId="87">'x-627'!$B$15</definedName>
    <definedName name="TABLE_REFERENCE_1" localSheetId="88">'x-701'!$B$15</definedName>
    <definedName name="TABLE_REFERENCE_1" localSheetId="89">'x-702'!$B$15</definedName>
    <definedName name="TABLE_REFERENCE_1" localSheetId="90">'x-802'!$B$15</definedName>
    <definedName name="TABLE_REFERENCE_1" localSheetId="91">'x-template'!$B$15</definedName>
    <definedName name="TABLE_REFERENCE_2" localSheetId="90">'x-802'!$G$15</definedName>
    <definedName name="TABLE_REFERENCE_2">'x-701'!$F$15</definedName>
    <definedName name="TABLE_REFERENCE_3" localSheetId="90">'x-802'!$K$15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'x-220'!$B$16</definedName>
    <definedName name="TABLE_REFERENCE_GUIDANCE_1" localSheetId="21">'x-221'!$B$16</definedName>
    <definedName name="TABLE_REFERENCE_GUIDANCE_1" localSheetId="22">'x-301'!$B$16</definedName>
    <definedName name="TABLE_REFERENCE_GUIDANCE_1" localSheetId="23">'x-302'!$B$16</definedName>
    <definedName name="TABLE_REFERENCE_GUIDANCE_1" localSheetId="24">'x-303'!$B$16</definedName>
    <definedName name="TABLE_REFERENCE_GUIDANCE_1" localSheetId="25">'x-304'!$B$16</definedName>
    <definedName name="TABLE_REFERENCE_GUIDANCE_1" localSheetId="26">'x-305'!$B$16</definedName>
    <definedName name="TABLE_REFERENCE_GUIDANCE_1" localSheetId="27">'x-306'!$B$16</definedName>
    <definedName name="TABLE_REFERENCE_GUIDANCE_1" localSheetId="28">'x-307'!$B$16</definedName>
    <definedName name="TABLE_REFERENCE_GUIDANCE_1" localSheetId="29">'x-308'!$B$16</definedName>
    <definedName name="TABLE_REFERENCE_GUIDANCE_1" localSheetId="30">'x-309'!$B$16</definedName>
    <definedName name="TABLE_REFERENCE_GUIDANCE_1" localSheetId="31">'x-310'!$B$16</definedName>
    <definedName name="TABLE_REFERENCE_GUIDANCE_1" localSheetId="32">'x-311'!$B$16</definedName>
    <definedName name="TABLE_REFERENCE_GUIDANCE_1" localSheetId="33">'x-312'!$B$16</definedName>
    <definedName name="TABLE_REFERENCE_GUIDANCE_1" localSheetId="34">'x-313'!$B$16</definedName>
    <definedName name="TABLE_REFERENCE_GUIDANCE_1" localSheetId="35">'x-314'!$B$16</definedName>
    <definedName name="TABLE_REFERENCE_GUIDANCE_1" localSheetId="36">'x-315'!$B$16</definedName>
    <definedName name="TABLE_REFERENCE_GUIDANCE_1" localSheetId="37">'x-316'!$B$16</definedName>
    <definedName name="TABLE_REFERENCE_GUIDANCE_1" localSheetId="38">'x-317'!$B$16</definedName>
    <definedName name="TABLE_REFERENCE_GUIDANCE_1" localSheetId="39">'x-318'!$B$16</definedName>
    <definedName name="TABLE_REFERENCE_GUIDANCE_1" localSheetId="40">'x-319'!$B$16</definedName>
    <definedName name="TABLE_REFERENCE_GUIDANCE_1" localSheetId="41">'x-320'!$B$16</definedName>
    <definedName name="TABLE_REFERENCE_GUIDANCE_1" localSheetId="42">'x-321'!$B$16</definedName>
    <definedName name="TABLE_REFERENCE_GUIDANCE_1" localSheetId="43">'x-322'!$B$16</definedName>
    <definedName name="TABLE_REFERENCE_GUIDANCE_1" localSheetId="44">'x-323'!$B$16</definedName>
    <definedName name="TABLE_REFERENCE_GUIDANCE_1" localSheetId="45">'x-324'!$B$16</definedName>
    <definedName name="TABLE_REFERENCE_GUIDANCE_1" localSheetId="46">'x-325'!$B$16</definedName>
    <definedName name="TABLE_REFERENCE_GUIDANCE_1" localSheetId="47">'x-326'!$B$16</definedName>
    <definedName name="TABLE_REFERENCE_GUIDANCE_1" localSheetId="48">'x-327'!$B$16</definedName>
    <definedName name="TABLE_REFERENCE_GUIDANCE_1" localSheetId="49">'x-328'!$B$16</definedName>
    <definedName name="TABLE_REFERENCE_GUIDANCE_1" localSheetId="50">'x-401'!$B$16</definedName>
    <definedName name="TABLE_REFERENCE_GUIDANCE_1" localSheetId="51">'x-402'!$B$16</definedName>
    <definedName name="TABLE_REFERENCE_GUIDANCE_1" localSheetId="52">'x-403'!$B$16</definedName>
    <definedName name="TABLE_REFERENCE_GUIDANCE_1" localSheetId="53">'x-404'!$B$16</definedName>
    <definedName name="TABLE_REFERENCE_GUIDANCE_1" localSheetId="54">'x-405'!$B$16</definedName>
    <definedName name="TABLE_REFERENCE_GUIDANCE_1" localSheetId="55">'x-406'!$B$16</definedName>
    <definedName name="TABLE_REFERENCE_GUIDANCE_1" localSheetId="56">'x-407'!$B$16</definedName>
    <definedName name="TABLE_REFERENCE_GUIDANCE_1" localSheetId="57">'x-501'!$B$16</definedName>
    <definedName name="TABLE_REFERENCE_GUIDANCE_1" localSheetId="58">'x-502'!$B$16</definedName>
    <definedName name="TABLE_REFERENCE_GUIDANCE_1" localSheetId="59">'x-503'!$B$16</definedName>
    <definedName name="TABLE_REFERENCE_GUIDANCE_1" localSheetId="60">'x-504'!$B$16</definedName>
    <definedName name="TABLE_REFERENCE_GUIDANCE_1" localSheetId="61">'x-505'!$B$16</definedName>
    <definedName name="TABLE_REFERENCE_GUIDANCE_1" localSheetId="62">'x-506'!$B$16</definedName>
    <definedName name="TABLE_REFERENCE_GUIDANCE_1" localSheetId="63">'x-603'!$B$16</definedName>
    <definedName name="TABLE_REFERENCE_GUIDANCE_1" localSheetId="64">'x-604'!$B$16</definedName>
    <definedName name="TABLE_REFERENCE_GUIDANCE_1" localSheetId="65">'x-605'!$B$16</definedName>
    <definedName name="TABLE_REFERENCE_GUIDANCE_1" localSheetId="66">'x-606'!$B$16</definedName>
    <definedName name="TABLE_REFERENCE_GUIDANCE_1" localSheetId="67">'x-607'!$B$16</definedName>
    <definedName name="TABLE_REFERENCE_GUIDANCE_1" localSheetId="68">'x-608'!$B$16</definedName>
    <definedName name="TABLE_REFERENCE_GUIDANCE_1" localSheetId="69">'x-609'!$B$16</definedName>
    <definedName name="TABLE_REFERENCE_GUIDANCE_1" localSheetId="70">'x-610'!$B$16</definedName>
    <definedName name="TABLE_REFERENCE_GUIDANCE_1" localSheetId="71">'x-611'!$B$16</definedName>
    <definedName name="TABLE_REFERENCE_GUIDANCE_1" localSheetId="72">'x-612'!$B$16</definedName>
    <definedName name="TABLE_REFERENCE_GUIDANCE_1" localSheetId="73">'x-613'!$B$16</definedName>
    <definedName name="TABLE_REFERENCE_GUIDANCE_1" localSheetId="74">'x-614'!$B$16</definedName>
    <definedName name="TABLE_REFERENCE_GUIDANCE_1" localSheetId="75">'x-615'!$B$16</definedName>
    <definedName name="TABLE_REFERENCE_GUIDANCE_1" localSheetId="76">'x-616'!$B$16</definedName>
    <definedName name="TABLE_REFERENCE_GUIDANCE_1" localSheetId="77">'x-617'!$B$16</definedName>
    <definedName name="TABLE_REFERENCE_GUIDANCE_1" localSheetId="78">'x-618'!$B$16</definedName>
    <definedName name="TABLE_REFERENCE_GUIDANCE_1" localSheetId="79">'x-619'!$B$16</definedName>
    <definedName name="TABLE_REFERENCE_GUIDANCE_1" localSheetId="80">'x-620'!$B$16</definedName>
    <definedName name="TABLE_REFERENCE_GUIDANCE_1" localSheetId="81">'x-621'!$B$16</definedName>
    <definedName name="TABLE_REFERENCE_GUIDANCE_1" localSheetId="82">'x-622'!$B$16</definedName>
    <definedName name="TABLE_REFERENCE_GUIDANCE_1" localSheetId="83">'x-623'!$B$16</definedName>
    <definedName name="TABLE_REFERENCE_GUIDANCE_1" localSheetId="84">'x-624'!$B$16</definedName>
    <definedName name="TABLE_REFERENCE_GUIDANCE_1" localSheetId="85">'x-625'!$B$16</definedName>
    <definedName name="TABLE_REFERENCE_GUIDANCE_1" localSheetId="86">'x-626'!$B$16</definedName>
    <definedName name="TABLE_REFERENCE_GUIDANCE_1" localSheetId="87">'x-627'!$B$16</definedName>
    <definedName name="TABLE_REFERENCE_GUIDANCE_1" localSheetId="88">'x-701'!$B$16</definedName>
    <definedName name="TABLE_REFERENCE_GUIDANCE_1" localSheetId="89">'x-702'!$B$16</definedName>
    <definedName name="TABLE_REFERENCE_GUIDANCE_1" localSheetId="90">'x-802'!$B$16</definedName>
    <definedName name="TABLE_REFERENCE_GUIDANCE_1" localSheetId="91">'x-template'!$B$16</definedName>
    <definedName name="TABLE_REFERENCE_GUIDANCE_2" localSheetId="90">'x-802'!$G$16</definedName>
    <definedName name="TABLE_REFERENCE_GUIDANCE_2">'x-701'!$F$16</definedName>
    <definedName name="TABLE_REFERENCE_GUIDANCE_3" localSheetId="90">'x-802'!$K$16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'x-220'!$B$17</definedName>
    <definedName name="TABLE_RELATED_1" localSheetId="21">'x-221'!$B$17</definedName>
    <definedName name="TABLE_RELATED_1" localSheetId="22">'x-301'!$B$17</definedName>
    <definedName name="TABLE_RELATED_1" localSheetId="23">'x-302'!$B$17</definedName>
    <definedName name="TABLE_RELATED_1" localSheetId="24">'x-303'!$B$17</definedName>
    <definedName name="TABLE_RELATED_1" localSheetId="25">'x-304'!$B$17</definedName>
    <definedName name="TABLE_RELATED_1" localSheetId="26">'x-305'!$B$17</definedName>
    <definedName name="TABLE_RELATED_1" localSheetId="27">'x-306'!$B$17</definedName>
    <definedName name="TABLE_RELATED_1" localSheetId="28">'x-307'!$B$17</definedName>
    <definedName name="TABLE_RELATED_1" localSheetId="29">'x-308'!$B$17</definedName>
    <definedName name="TABLE_RELATED_1" localSheetId="30">'x-309'!$B$17</definedName>
    <definedName name="TABLE_RELATED_1" localSheetId="31">'x-310'!$B$17</definedName>
    <definedName name="TABLE_RELATED_1" localSheetId="32">'x-311'!$B$17</definedName>
    <definedName name="TABLE_RELATED_1" localSheetId="33">'x-312'!$B$17</definedName>
    <definedName name="TABLE_RELATED_1" localSheetId="34">'x-313'!$B$17</definedName>
    <definedName name="TABLE_RELATED_1" localSheetId="35">'x-314'!$B$17</definedName>
    <definedName name="TABLE_RELATED_1" localSheetId="36">'x-315'!$B$17</definedName>
    <definedName name="TABLE_RELATED_1" localSheetId="37">'x-316'!$B$17</definedName>
    <definedName name="TABLE_RELATED_1" localSheetId="38">'x-317'!$B$17</definedName>
    <definedName name="TABLE_RELATED_1" localSheetId="39">'x-318'!$B$17</definedName>
    <definedName name="TABLE_RELATED_1" localSheetId="40">'x-319'!$B$17</definedName>
    <definedName name="TABLE_RELATED_1" localSheetId="41">'x-320'!$B$17</definedName>
    <definedName name="TABLE_RELATED_1" localSheetId="42">'x-321'!$B$17</definedName>
    <definedName name="TABLE_RELATED_1" localSheetId="43">'x-322'!$B$17</definedName>
    <definedName name="TABLE_RELATED_1" localSheetId="44">'x-323'!$B$17</definedName>
    <definedName name="TABLE_RELATED_1" localSheetId="45">'x-324'!$B$17</definedName>
    <definedName name="TABLE_RELATED_1" localSheetId="46">'x-325'!$B$17</definedName>
    <definedName name="TABLE_RELATED_1" localSheetId="47">'x-326'!$B$17</definedName>
    <definedName name="TABLE_RELATED_1" localSheetId="48">'x-327'!$B$17</definedName>
    <definedName name="TABLE_RELATED_1" localSheetId="49">'x-328'!$B$17</definedName>
    <definedName name="TABLE_RELATED_1" localSheetId="50">'x-401'!$B$17</definedName>
    <definedName name="TABLE_RELATED_1" localSheetId="51">'x-402'!$B$17</definedName>
    <definedName name="TABLE_RELATED_1" localSheetId="52">'x-403'!$B$17</definedName>
    <definedName name="TABLE_RELATED_1" localSheetId="53">'x-404'!$B$17</definedName>
    <definedName name="TABLE_RELATED_1" localSheetId="54">'x-405'!$B$17</definedName>
    <definedName name="TABLE_RELATED_1" localSheetId="55">'x-406'!$B$17</definedName>
    <definedName name="TABLE_RELATED_1" localSheetId="56">'x-407'!$B$17</definedName>
    <definedName name="TABLE_RELATED_1" localSheetId="57">'x-501'!$B$17</definedName>
    <definedName name="TABLE_RELATED_1" localSheetId="58">'x-502'!$B$17</definedName>
    <definedName name="TABLE_RELATED_1" localSheetId="59">'x-503'!$B$17</definedName>
    <definedName name="TABLE_RELATED_1" localSheetId="60">'x-504'!$B$17</definedName>
    <definedName name="TABLE_RELATED_1" localSheetId="61">'x-505'!$B$17</definedName>
    <definedName name="TABLE_RELATED_1" localSheetId="62">'x-506'!$B$17</definedName>
    <definedName name="TABLE_RELATED_1" localSheetId="63">'x-603'!$B$17</definedName>
    <definedName name="TABLE_RELATED_1" localSheetId="64">'x-604'!$B$17</definedName>
    <definedName name="TABLE_RELATED_1" localSheetId="65">'x-605'!$B$17</definedName>
    <definedName name="TABLE_RELATED_1" localSheetId="66">'x-606'!$B$17</definedName>
    <definedName name="TABLE_RELATED_1" localSheetId="67">'x-607'!$B$17</definedName>
    <definedName name="TABLE_RELATED_1" localSheetId="68">'x-608'!$B$17</definedName>
    <definedName name="TABLE_RELATED_1" localSheetId="69">'x-609'!$B$17</definedName>
    <definedName name="TABLE_RELATED_1" localSheetId="70">'x-610'!$B$17</definedName>
    <definedName name="TABLE_RELATED_1" localSheetId="71">'x-611'!$B$17</definedName>
    <definedName name="TABLE_RELATED_1" localSheetId="72">'x-612'!$B$17</definedName>
    <definedName name="TABLE_RELATED_1" localSheetId="73">'x-613'!$B$17</definedName>
    <definedName name="TABLE_RELATED_1" localSheetId="74">'x-614'!$B$17</definedName>
    <definedName name="TABLE_RELATED_1" localSheetId="75">'x-615'!$B$17</definedName>
    <definedName name="TABLE_RELATED_1" localSheetId="76">'x-616'!$B$17</definedName>
    <definedName name="TABLE_RELATED_1" localSheetId="77">'x-617'!$B$17</definedName>
    <definedName name="TABLE_RELATED_1" localSheetId="78">'x-618'!$B$17</definedName>
    <definedName name="TABLE_RELATED_1" localSheetId="79">'x-619'!$B$17</definedName>
    <definedName name="TABLE_RELATED_1" localSheetId="80">'x-620'!$B$17</definedName>
    <definedName name="TABLE_RELATED_1" localSheetId="81">'x-621'!$B$17</definedName>
    <definedName name="TABLE_RELATED_1" localSheetId="82">'x-622'!$B$17</definedName>
    <definedName name="TABLE_RELATED_1" localSheetId="83">'x-623'!$B$17</definedName>
    <definedName name="TABLE_RELATED_1" localSheetId="84">'x-624'!$B$17</definedName>
    <definedName name="TABLE_RELATED_1" localSheetId="85">'x-625'!$B$17</definedName>
    <definedName name="TABLE_RELATED_1" localSheetId="86">'x-626'!$B$17</definedName>
    <definedName name="TABLE_RELATED_1" localSheetId="87">'x-627'!$B$17</definedName>
    <definedName name="TABLE_RELATED_1" localSheetId="88">'x-701'!$B$17</definedName>
    <definedName name="TABLE_RELATED_1" localSheetId="89">'x-702'!$B$17</definedName>
    <definedName name="TABLE_RELATED_1" localSheetId="90">'x-802'!$B$17</definedName>
    <definedName name="TABLE_RELATED_1" localSheetId="91">'x-template'!$B$17</definedName>
    <definedName name="TABLE_RELATED_2" localSheetId="90">'x-802'!$G$17</definedName>
    <definedName name="TABLE_RELATED_2">'x-701'!$F$17</definedName>
    <definedName name="TABLE_RELATED_3" localSheetId="90">'x-802'!$K$17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'x-220'!$B$8</definedName>
    <definedName name="TABLE_SECTION_1" localSheetId="21">'x-221'!$B$8</definedName>
    <definedName name="TABLE_SECTION_1" localSheetId="22">'x-301'!$B$8</definedName>
    <definedName name="TABLE_SECTION_1" localSheetId="23">'x-302'!$B$8</definedName>
    <definedName name="TABLE_SECTION_1" localSheetId="24">'x-303'!$B$8</definedName>
    <definedName name="TABLE_SECTION_1" localSheetId="25">'x-304'!$B$8</definedName>
    <definedName name="TABLE_SECTION_1" localSheetId="26">'x-305'!$B$8</definedName>
    <definedName name="TABLE_SECTION_1" localSheetId="27">'x-306'!$B$8</definedName>
    <definedName name="TABLE_SECTION_1" localSheetId="28">'x-307'!$B$8</definedName>
    <definedName name="TABLE_SECTION_1" localSheetId="29">'x-308'!$B$8</definedName>
    <definedName name="TABLE_SECTION_1" localSheetId="30">'x-309'!$B$8</definedName>
    <definedName name="TABLE_SECTION_1" localSheetId="31">'x-310'!$B$8</definedName>
    <definedName name="TABLE_SECTION_1" localSheetId="32">'x-311'!$B$8</definedName>
    <definedName name="TABLE_SECTION_1" localSheetId="33">'x-312'!$B$8</definedName>
    <definedName name="TABLE_SECTION_1" localSheetId="34">'x-313'!$B$8</definedName>
    <definedName name="TABLE_SECTION_1" localSheetId="35">'x-314'!$B$8</definedName>
    <definedName name="TABLE_SECTION_1" localSheetId="36">'x-315'!$B$8</definedName>
    <definedName name="TABLE_SECTION_1" localSheetId="37">'x-316'!$B$8</definedName>
    <definedName name="TABLE_SECTION_1" localSheetId="38">'x-317'!$B$8</definedName>
    <definedName name="TABLE_SECTION_1" localSheetId="39">'x-318'!$B$8</definedName>
    <definedName name="TABLE_SECTION_1" localSheetId="40">'x-319'!$B$8</definedName>
    <definedName name="TABLE_SECTION_1" localSheetId="41">'x-320'!$B$8</definedName>
    <definedName name="TABLE_SECTION_1" localSheetId="42">'x-321'!$B$8</definedName>
    <definedName name="TABLE_SECTION_1" localSheetId="43">'x-322'!$B$8</definedName>
    <definedName name="TABLE_SECTION_1" localSheetId="44">'x-323'!$B$8</definedName>
    <definedName name="TABLE_SECTION_1" localSheetId="45">'x-324'!$B$8</definedName>
    <definedName name="TABLE_SECTION_1" localSheetId="46">'x-325'!$B$8</definedName>
    <definedName name="TABLE_SECTION_1" localSheetId="47">'x-326'!$B$8</definedName>
    <definedName name="TABLE_SECTION_1" localSheetId="48">'x-327'!$B$8</definedName>
    <definedName name="TABLE_SECTION_1" localSheetId="49">'x-328'!$B$8</definedName>
    <definedName name="TABLE_SECTION_1" localSheetId="50">'x-401'!$B$8</definedName>
    <definedName name="TABLE_SECTION_1" localSheetId="51">'x-402'!$B$8</definedName>
    <definedName name="TABLE_SECTION_1" localSheetId="52">'x-403'!$B$8</definedName>
    <definedName name="TABLE_SECTION_1" localSheetId="53">'x-404'!$B$8</definedName>
    <definedName name="TABLE_SECTION_1" localSheetId="54">'x-405'!$B$8</definedName>
    <definedName name="TABLE_SECTION_1" localSheetId="55">'x-406'!$B$8</definedName>
    <definedName name="TABLE_SECTION_1" localSheetId="56">'x-407'!$B$8</definedName>
    <definedName name="TABLE_SECTION_1" localSheetId="57">'x-501'!$B$8</definedName>
    <definedName name="TABLE_SECTION_1" localSheetId="58">'x-502'!$B$8</definedName>
    <definedName name="TABLE_SECTION_1" localSheetId="59">'x-503'!$B$8</definedName>
    <definedName name="TABLE_SECTION_1" localSheetId="60">'x-504'!$B$8</definedName>
    <definedName name="TABLE_SECTION_1" localSheetId="61">'x-505'!$B$8</definedName>
    <definedName name="TABLE_SECTION_1" localSheetId="62">'x-506'!$B$8</definedName>
    <definedName name="TABLE_SECTION_1" localSheetId="63">'x-603'!$B$8</definedName>
    <definedName name="TABLE_SECTION_1" localSheetId="64">'x-604'!$B$8</definedName>
    <definedName name="TABLE_SECTION_1" localSheetId="65">'x-605'!$B$8</definedName>
    <definedName name="TABLE_SECTION_1" localSheetId="66">'x-606'!$B$8</definedName>
    <definedName name="TABLE_SECTION_1" localSheetId="67">'x-607'!$B$8</definedName>
    <definedName name="TABLE_SECTION_1" localSheetId="68">'x-608'!$B$8</definedName>
    <definedName name="TABLE_SECTION_1" localSheetId="69">'x-609'!$B$8</definedName>
    <definedName name="TABLE_SECTION_1" localSheetId="70">'x-610'!$B$8</definedName>
    <definedName name="TABLE_SECTION_1" localSheetId="71">'x-611'!$B$8</definedName>
    <definedName name="TABLE_SECTION_1" localSheetId="72">'x-612'!$B$8</definedName>
    <definedName name="TABLE_SECTION_1" localSheetId="73">'x-613'!$B$8</definedName>
    <definedName name="TABLE_SECTION_1" localSheetId="74">'x-614'!$B$8</definedName>
    <definedName name="TABLE_SECTION_1" localSheetId="75">'x-615'!$B$8</definedName>
    <definedName name="TABLE_SECTION_1" localSheetId="76">'x-616'!$B$8</definedName>
    <definedName name="TABLE_SECTION_1" localSheetId="77">'x-617'!$B$8</definedName>
    <definedName name="TABLE_SECTION_1" localSheetId="78">'x-618'!$B$8</definedName>
    <definedName name="TABLE_SECTION_1" localSheetId="79">'x-619'!$B$8</definedName>
    <definedName name="TABLE_SECTION_1" localSheetId="80">'x-620'!$B$8</definedName>
    <definedName name="TABLE_SECTION_1" localSheetId="81">'x-621'!$B$8</definedName>
    <definedName name="TABLE_SECTION_1" localSheetId="82">'x-622'!$B$8</definedName>
    <definedName name="TABLE_SECTION_1" localSheetId="83">'x-623'!$B$8</definedName>
    <definedName name="TABLE_SECTION_1" localSheetId="84">'x-624'!$B$8</definedName>
    <definedName name="TABLE_SECTION_1" localSheetId="85">'x-625'!$B$8</definedName>
    <definedName name="TABLE_SECTION_1" localSheetId="86">'x-626'!$B$8</definedName>
    <definedName name="TABLE_SECTION_1" localSheetId="87">'x-627'!$B$8</definedName>
    <definedName name="TABLE_SECTION_1" localSheetId="88">'x-701'!$B$8</definedName>
    <definedName name="TABLE_SECTION_1" localSheetId="89">'x-702'!$B$8</definedName>
    <definedName name="TABLE_SECTION_1" localSheetId="90">'x-802'!$B$8</definedName>
    <definedName name="TABLE_SECTION_1" localSheetId="91">'x-template'!$B$8</definedName>
    <definedName name="TABLE_SECTION_2" localSheetId="90">'x-802'!$G$8</definedName>
    <definedName name="TABLE_SECTION_2">'x-701'!$F$8</definedName>
    <definedName name="TABLE_SECTION_3" localSheetId="90">'x-802'!$K$8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'x-220'!$B$13</definedName>
    <definedName name="TABLE_SECTION_NUMBER_1" localSheetId="21">'x-221'!$B$13</definedName>
    <definedName name="TABLE_SECTION_NUMBER_1" localSheetId="22">'x-301'!$B$13</definedName>
    <definedName name="TABLE_SECTION_NUMBER_1" localSheetId="23">'x-302'!$B$13</definedName>
    <definedName name="TABLE_SECTION_NUMBER_1" localSheetId="24">'x-303'!$B$13</definedName>
    <definedName name="TABLE_SECTION_NUMBER_1" localSheetId="25">'x-304'!$B$13</definedName>
    <definedName name="TABLE_SECTION_NUMBER_1" localSheetId="26">'x-305'!$B$13</definedName>
    <definedName name="TABLE_SECTION_NUMBER_1" localSheetId="27">'x-306'!$B$13</definedName>
    <definedName name="TABLE_SECTION_NUMBER_1" localSheetId="28">'x-307'!$B$13</definedName>
    <definedName name="TABLE_SECTION_NUMBER_1" localSheetId="29">'x-308'!$B$13</definedName>
    <definedName name="TABLE_SECTION_NUMBER_1" localSheetId="30">'x-309'!$B$13</definedName>
    <definedName name="TABLE_SECTION_NUMBER_1" localSheetId="31">'x-310'!$B$13</definedName>
    <definedName name="TABLE_SECTION_NUMBER_1" localSheetId="32">'x-311'!$B$13</definedName>
    <definedName name="TABLE_SECTION_NUMBER_1" localSheetId="33">'x-312'!$B$13</definedName>
    <definedName name="TABLE_SECTION_NUMBER_1" localSheetId="34">'x-313'!$B$13</definedName>
    <definedName name="TABLE_SECTION_NUMBER_1" localSheetId="35">'x-314'!$B$13</definedName>
    <definedName name="TABLE_SECTION_NUMBER_1" localSheetId="36">'x-315'!$B$13</definedName>
    <definedName name="TABLE_SECTION_NUMBER_1" localSheetId="37">'x-316'!$B$13</definedName>
    <definedName name="TABLE_SECTION_NUMBER_1" localSheetId="38">'x-317'!$B$13</definedName>
    <definedName name="TABLE_SECTION_NUMBER_1" localSheetId="39">'x-318'!$B$13</definedName>
    <definedName name="TABLE_SECTION_NUMBER_1" localSheetId="40">'x-319'!$B$13</definedName>
    <definedName name="TABLE_SECTION_NUMBER_1" localSheetId="41">'x-320'!$B$13</definedName>
    <definedName name="TABLE_SECTION_NUMBER_1" localSheetId="42">'x-321'!$B$13</definedName>
    <definedName name="TABLE_SECTION_NUMBER_1" localSheetId="43">'x-322'!$B$13</definedName>
    <definedName name="TABLE_SECTION_NUMBER_1" localSheetId="44">'x-323'!$B$13</definedName>
    <definedName name="TABLE_SECTION_NUMBER_1" localSheetId="45">'x-324'!$B$13</definedName>
    <definedName name="TABLE_SECTION_NUMBER_1" localSheetId="46">'x-325'!$B$13</definedName>
    <definedName name="TABLE_SECTION_NUMBER_1" localSheetId="47">'x-326'!$B$13</definedName>
    <definedName name="TABLE_SECTION_NUMBER_1" localSheetId="48">'x-327'!$B$13</definedName>
    <definedName name="TABLE_SECTION_NUMBER_1" localSheetId="49">'x-328'!$B$13</definedName>
    <definedName name="TABLE_SECTION_NUMBER_1" localSheetId="50">'x-401'!$B$13</definedName>
    <definedName name="TABLE_SECTION_NUMBER_1" localSheetId="51">'x-402'!$B$13</definedName>
    <definedName name="TABLE_SECTION_NUMBER_1" localSheetId="52">'x-403'!$B$13</definedName>
    <definedName name="TABLE_SECTION_NUMBER_1" localSheetId="53">'x-404'!$B$13</definedName>
    <definedName name="TABLE_SECTION_NUMBER_1" localSheetId="54">'x-405'!$B$13</definedName>
    <definedName name="TABLE_SECTION_NUMBER_1" localSheetId="55">'x-406'!$B$13</definedName>
    <definedName name="TABLE_SECTION_NUMBER_1" localSheetId="56">'x-407'!$B$13</definedName>
    <definedName name="TABLE_SECTION_NUMBER_1" localSheetId="57">'x-501'!$B$13</definedName>
    <definedName name="TABLE_SECTION_NUMBER_1" localSheetId="58">'x-502'!$B$13</definedName>
    <definedName name="TABLE_SECTION_NUMBER_1" localSheetId="59">'x-503'!$B$13</definedName>
    <definedName name="TABLE_SECTION_NUMBER_1" localSheetId="60">'x-504'!$B$13</definedName>
    <definedName name="TABLE_SECTION_NUMBER_1" localSheetId="61">'x-505'!$B$13</definedName>
    <definedName name="TABLE_SECTION_NUMBER_1" localSheetId="62">'x-506'!$B$13</definedName>
    <definedName name="TABLE_SECTION_NUMBER_1" localSheetId="63">'x-603'!$B$13</definedName>
    <definedName name="TABLE_SECTION_NUMBER_1" localSheetId="64">'x-604'!$B$13</definedName>
    <definedName name="TABLE_SECTION_NUMBER_1" localSheetId="65">'x-605'!$B$13</definedName>
    <definedName name="TABLE_SECTION_NUMBER_1" localSheetId="66">'x-606'!$B$13</definedName>
    <definedName name="TABLE_SECTION_NUMBER_1" localSheetId="67">'x-607'!$B$13</definedName>
    <definedName name="TABLE_SECTION_NUMBER_1" localSheetId="68">'x-608'!$B$13</definedName>
    <definedName name="TABLE_SECTION_NUMBER_1" localSheetId="69">'x-609'!$B$13</definedName>
    <definedName name="TABLE_SECTION_NUMBER_1" localSheetId="70">'x-610'!$B$13</definedName>
    <definedName name="TABLE_SECTION_NUMBER_1" localSheetId="71">'x-611'!$B$13</definedName>
    <definedName name="TABLE_SECTION_NUMBER_1" localSheetId="72">'x-612'!$B$13</definedName>
    <definedName name="TABLE_SECTION_NUMBER_1" localSheetId="73">'x-613'!$B$13</definedName>
    <definedName name="TABLE_SECTION_NUMBER_1" localSheetId="74">'x-614'!$B$13</definedName>
    <definedName name="TABLE_SECTION_NUMBER_1" localSheetId="75">'x-615'!$B$13</definedName>
    <definedName name="TABLE_SECTION_NUMBER_1" localSheetId="76">'x-616'!$B$13</definedName>
    <definedName name="TABLE_SECTION_NUMBER_1" localSheetId="77">'x-617'!$B$13</definedName>
    <definedName name="TABLE_SECTION_NUMBER_1" localSheetId="78">'x-618'!$B$13</definedName>
    <definedName name="TABLE_SECTION_NUMBER_1" localSheetId="79">'x-619'!$B$13</definedName>
    <definedName name="TABLE_SECTION_NUMBER_1" localSheetId="80">'x-620'!$B$13</definedName>
    <definedName name="TABLE_SECTION_NUMBER_1" localSheetId="81">'x-621'!$B$13</definedName>
    <definedName name="TABLE_SECTION_NUMBER_1" localSheetId="82">'x-622'!$B$13</definedName>
    <definedName name="TABLE_SECTION_NUMBER_1" localSheetId="83">'x-623'!$B$13</definedName>
    <definedName name="TABLE_SECTION_NUMBER_1" localSheetId="84">'x-624'!$B$13</definedName>
    <definedName name="TABLE_SECTION_NUMBER_1" localSheetId="85">'x-625'!$B$13</definedName>
    <definedName name="TABLE_SECTION_NUMBER_1" localSheetId="86">'x-626'!$B$13</definedName>
    <definedName name="TABLE_SECTION_NUMBER_1" localSheetId="87">'x-627'!$B$13</definedName>
    <definedName name="TABLE_SECTION_NUMBER_1" localSheetId="88">'x-701'!$B$13</definedName>
    <definedName name="TABLE_SECTION_NUMBER_1" localSheetId="89">'x-702'!$B$13</definedName>
    <definedName name="TABLE_SECTION_NUMBER_1" localSheetId="90">'x-802'!$B$13</definedName>
    <definedName name="TABLE_SECTION_NUMBER_1" localSheetId="91">'x-template'!$B$13</definedName>
    <definedName name="TABLE_SECTION_NUMBER_2" localSheetId="90">'x-802'!$G$13</definedName>
    <definedName name="TABLE_SECTION_NUMBER_2">'x-701'!$F$13</definedName>
    <definedName name="TABLE_SECTION_NUMBER_3" localSheetId="90">'x-802'!$K$13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'x-220'!$B$14</definedName>
    <definedName name="TABLE_SERIES_NUMBER_1" localSheetId="21">'x-221'!$B$14</definedName>
    <definedName name="TABLE_SERIES_NUMBER_1" localSheetId="22">'x-301'!$B$14</definedName>
    <definedName name="TABLE_SERIES_NUMBER_1" localSheetId="23">'x-302'!$B$14</definedName>
    <definedName name="TABLE_SERIES_NUMBER_1" localSheetId="24">'x-303'!$B$14</definedName>
    <definedName name="TABLE_SERIES_NUMBER_1" localSheetId="25">'x-304'!$B$14</definedName>
    <definedName name="TABLE_SERIES_NUMBER_1" localSheetId="26">'x-305'!$B$14</definedName>
    <definedName name="TABLE_SERIES_NUMBER_1" localSheetId="27">'x-306'!$B$14</definedName>
    <definedName name="TABLE_SERIES_NUMBER_1" localSheetId="28">'x-307'!$B$14</definedName>
    <definedName name="TABLE_SERIES_NUMBER_1" localSheetId="29">'x-308'!$B$14</definedName>
    <definedName name="TABLE_SERIES_NUMBER_1" localSheetId="30">'x-309'!$B$14</definedName>
    <definedName name="TABLE_SERIES_NUMBER_1" localSheetId="31">'x-310'!$B$14</definedName>
    <definedName name="TABLE_SERIES_NUMBER_1" localSheetId="32">'x-311'!$B$14</definedName>
    <definedName name="TABLE_SERIES_NUMBER_1" localSheetId="33">'x-312'!$B$14</definedName>
    <definedName name="TABLE_SERIES_NUMBER_1" localSheetId="34">'x-313'!$B$14</definedName>
    <definedName name="TABLE_SERIES_NUMBER_1" localSheetId="35">'x-314'!$B$14</definedName>
    <definedName name="TABLE_SERIES_NUMBER_1" localSheetId="36">'x-315'!$B$14</definedName>
    <definedName name="TABLE_SERIES_NUMBER_1" localSheetId="37">'x-316'!$B$14</definedName>
    <definedName name="TABLE_SERIES_NUMBER_1" localSheetId="38">'x-317'!$B$14</definedName>
    <definedName name="TABLE_SERIES_NUMBER_1" localSheetId="39">'x-318'!$B$14</definedName>
    <definedName name="TABLE_SERIES_NUMBER_1" localSheetId="40">'x-319'!$B$14</definedName>
    <definedName name="TABLE_SERIES_NUMBER_1" localSheetId="41">'x-320'!$B$14</definedName>
    <definedName name="TABLE_SERIES_NUMBER_1" localSheetId="42">'x-321'!$B$14</definedName>
    <definedName name="TABLE_SERIES_NUMBER_1" localSheetId="43">'x-322'!$B$14</definedName>
    <definedName name="TABLE_SERIES_NUMBER_1" localSheetId="44">'x-323'!$B$14</definedName>
    <definedName name="TABLE_SERIES_NUMBER_1" localSheetId="45">'x-324'!$B$14</definedName>
    <definedName name="TABLE_SERIES_NUMBER_1" localSheetId="46">'x-325'!$B$14</definedName>
    <definedName name="TABLE_SERIES_NUMBER_1" localSheetId="47">'x-326'!$B$14</definedName>
    <definedName name="TABLE_SERIES_NUMBER_1" localSheetId="48">'x-327'!$B$14</definedName>
    <definedName name="TABLE_SERIES_NUMBER_1" localSheetId="49">'x-328'!$B$14</definedName>
    <definedName name="TABLE_SERIES_NUMBER_1" localSheetId="50">'x-401'!$B$14</definedName>
    <definedName name="TABLE_SERIES_NUMBER_1" localSheetId="51">'x-402'!$B$14</definedName>
    <definedName name="TABLE_SERIES_NUMBER_1" localSheetId="52">'x-403'!$B$14</definedName>
    <definedName name="TABLE_SERIES_NUMBER_1" localSheetId="53">'x-404'!$B$14</definedName>
    <definedName name="TABLE_SERIES_NUMBER_1" localSheetId="54">'x-405'!$B$14</definedName>
    <definedName name="TABLE_SERIES_NUMBER_1" localSheetId="55">'x-406'!$B$14</definedName>
    <definedName name="TABLE_SERIES_NUMBER_1" localSheetId="56">'x-407'!$B$14</definedName>
    <definedName name="TABLE_SERIES_NUMBER_1" localSheetId="57">'x-501'!$B$14</definedName>
    <definedName name="TABLE_SERIES_NUMBER_1" localSheetId="58">'x-502'!$B$14</definedName>
    <definedName name="TABLE_SERIES_NUMBER_1" localSheetId="59">'x-503'!$B$14</definedName>
    <definedName name="TABLE_SERIES_NUMBER_1" localSheetId="60">'x-504'!$B$14</definedName>
    <definedName name="TABLE_SERIES_NUMBER_1" localSheetId="61">'x-505'!$B$14</definedName>
    <definedName name="TABLE_SERIES_NUMBER_1" localSheetId="62">'x-506'!$B$14</definedName>
    <definedName name="TABLE_SERIES_NUMBER_1" localSheetId="63">'x-603'!$B$14</definedName>
    <definedName name="TABLE_SERIES_NUMBER_1" localSheetId="64">'x-604'!$B$14</definedName>
    <definedName name="TABLE_SERIES_NUMBER_1" localSheetId="65">'x-605'!$B$14</definedName>
    <definedName name="TABLE_SERIES_NUMBER_1" localSheetId="66">'x-606'!$B$14</definedName>
    <definedName name="TABLE_SERIES_NUMBER_1" localSheetId="67">'x-607'!$B$14</definedName>
    <definedName name="TABLE_SERIES_NUMBER_1" localSheetId="68">'x-608'!$B$14</definedName>
    <definedName name="TABLE_SERIES_NUMBER_1" localSheetId="69">'x-609'!$B$14</definedName>
    <definedName name="TABLE_SERIES_NUMBER_1" localSheetId="70">'x-610'!$B$14</definedName>
    <definedName name="TABLE_SERIES_NUMBER_1" localSheetId="71">'x-611'!$B$14</definedName>
    <definedName name="TABLE_SERIES_NUMBER_1" localSheetId="72">'x-612'!$B$14</definedName>
    <definedName name="TABLE_SERIES_NUMBER_1" localSheetId="73">'x-613'!$B$14</definedName>
    <definedName name="TABLE_SERIES_NUMBER_1" localSheetId="74">'x-614'!$B$14</definedName>
    <definedName name="TABLE_SERIES_NUMBER_1" localSheetId="75">'x-615'!$B$14</definedName>
    <definedName name="TABLE_SERIES_NUMBER_1" localSheetId="76">'x-616'!$B$14</definedName>
    <definedName name="TABLE_SERIES_NUMBER_1" localSheetId="77">'x-617'!$B$14</definedName>
    <definedName name="TABLE_SERIES_NUMBER_1" localSheetId="78">'x-618'!$B$14</definedName>
    <definedName name="TABLE_SERIES_NUMBER_1" localSheetId="79">'x-619'!$B$14</definedName>
    <definedName name="TABLE_SERIES_NUMBER_1" localSheetId="80">'x-620'!$B$14</definedName>
    <definedName name="TABLE_SERIES_NUMBER_1" localSheetId="81">'x-621'!$B$14</definedName>
    <definedName name="TABLE_SERIES_NUMBER_1" localSheetId="82">'x-622'!$B$14</definedName>
    <definedName name="TABLE_SERIES_NUMBER_1" localSheetId="83">'x-623'!$B$14</definedName>
    <definedName name="TABLE_SERIES_NUMBER_1" localSheetId="84">'x-624'!$B$14</definedName>
    <definedName name="TABLE_SERIES_NUMBER_1" localSheetId="85">'x-625'!$B$14</definedName>
    <definedName name="TABLE_SERIES_NUMBER_1" localSheetId="86">'x-626'!$B$14</definedName>
    <definedName name="TABLE_SERIES_NUMBER_1" localSheetId="87">'x-627'!$B$14</definedName>
    <definedName name="TABLE_SERIES_NUMBER_1" localSheetId="88">'x-701'!$B$14</definedName>
    <definedName name="TABLE_SERIES_NUMBER_1" localSheetId="89">'x-702'!$B$14</definedName>
    <definedName name="TABLE_SERIES_NUMBER_1" localSheetId="90">'x-802'!$B$14</definedName>
    <definedName name="TABLE_SERIES_NUMBER_1" localSheetId="91">'x-template'!$B$14</definedName>
    <definedName name="TABLE_SERIES_NUMBER_2" localSheetId="90">'x-802'!$G$14</definedName>
    <definedName name="TABLE_SERIES_NUMBER_2">'x-701'!$F$14</definedName>
    <definedName name="TABLE_SERIES_NUMBER_3" localSheetId="90">'x-802'!$K$14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7" l="1"/>
  <c r="B9" i="7"/>
  <c r="A91"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2" i="9"/>
  <c r="A93" i="9"/>
  <c r="A94" i="9"/>
  <c r="A95" i="9"/>
  <c r="A96" i="9"/>
  <c r="B23" i="101" l="1"/>
  <c r="A23" i="101"/>
  <c r="B3" i="101"/>
  <c r="B23" i="100"/>
  <c r="A23" i="100"/>
  <c r="B3" i="100"/>
  <c r="B23" i="99"/>
  <c r="A23" i="99"/>
  <c r="B3" i="99"/>
  <c r="B23" i="98"/>
  <c r="A23" i="98"/>
  <c r="B3" i="98"/>
  <c r="B23" i="97"/>
  <c r="A23" i="97"/>
  <c r="B3" i="97"/>
  <c r="B23" i="96"/>
  <c r="A23" i="96"/>
  <c r="B3" i="96"/>
  <c r="B23" i="95"/>
  <c r="A23" i="95"/>
  <c r="B3" i="95"/>
  <c r="B23" i="94"/>
  <c r="A23" i="94"/>
  <c r="B3" i="94"/>
  <c r="B23" i="93"/>
  <c r="A23" i="93"/>
  <c r="B3" i="93"/>
  <c r="B23" i="92"/>
  <c r="A23" i="92"/>
  <c r="B3" i="92"/>
  <c r="B23" i="91"/>
  <c r="A23" i="91"/>
  <c r="B3" i="91"/>
  <c r="B23" i="90"/>
  <c r="A23" i="90"/>
  <c r="B3" i="90"/>
  <c r="B23" i="89"/>
  <c r="A23" i="89"/>
  <c r="B3" i="89"/>
  <c r="B23" i="88"/>
  <c r="A23" i="88"/>
  <c r="B3" i="88"/>
  <c r="B23" i="87"/>
  <c r="A23" i="87"/>
  <c r="B3" i="87"/>
  <c r="B23" i="86"/>
  <c r="A23" i="86"/>
  <c r="B3" i="86"/>
  <c r="B23" i="85"/>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6" i="13"/>
  <c r="B2" i="13"/>
  <c r="B2" i="96" l="1"/>
  <c r="B2" i="74"/>
  <c r="B2" i="63"/>
  <c r="B2" i="52"/>
  <c r="B2" i="41"/>
  <c r="B2" i="30"/>
  <c r="B2" i="19"/>
  <c r="B2" i="79"/>
  <c r="B2" i="68"/>
  <c r="B2" i="73"/>
  <c r="B2" i="62"/>
  <c r="B2" i="18"/>
  <c r="B2" i="78"/>
  <c r="B2" i="67"/>
  <c r="B2" i="56"/>
  <c r="B2" i="45"/>
  <c r="B2" i="34"/>
  <c r="B2" i="23"/>
  <c r="B2" i="72"/>
  <c r="B2" i="61"/>
  <c r="B2" i="50"/>
  <c r="B2" i="44"/>
  <c r="B2" i="33"/>
  <c r="B2" i="22"/>
  <c r="B2" i="60"/>
  <c r="B2" i="49"/>
  <c r="B2" i="38"/>
  <c r="B2" i="27"/>
  <c r="B2" i="54"/>
  <c r="B2" i="43"/>
  <c r="B2" i="32"/>
  <c r="B2" i="70"/>
  <c r="B2" i="59"/>
  <c r="B2" i="37"/>
  <c r="B2" i="85"/>
  <c r="B2" i="101"/>
  <c r="B2" i="90"/>
  <c r="B2" i="95"/>
  <c r="B2" i="84"/>
  <c r="B2" i="89"/>
  <c r="B2" i="100"/>
  <c r="B2" i="83"/>
  <c r="B2" i="94"/>
  <c r="B2" i="88"/>
  <c r="B2" i="99"/>
  <c r="B2" i="82"/>
  <c r="B2" i="93"/>
  <c r="B2" i="87"/>
  <c r="B2" i="98"/>
  <c r="B2" i="81"/>
  <c r="B2" i="92"/>
  <c r="B2" i="86"/>
  <c r="B2" i="75"/>
  <c r="B2" i="64"/>
  <c r="B2" i="53"/>
  <c r="B2" i="42"/>
  <c r="B2" i="31"/>
  <c r="B2" i="20"/>
  <c r="B2" i="69"/>
  <c r="B2" i="58"/>
  <c r="B2" i="47"/>
  <c r="B2" i="36"/>
  <c r="B2" i="25"/>
  <c r="B2" i="57"/>
  <c r="B2" i="40"/>
  <c r="B2" i="28"/>
  <c r="B2" i="16"/>
  <c r="B2" i="65"/>
  <c r="B2" i="21"/>
  <c r="B2" i="48"/>
  <c r="B2" i="97"/>
  <c r="B2" i="80"/>
  <c r="B2" i="91"/>
  <c r="B2" i="46"/>
  <c r="B2" i="35"/>
  <c r="B2" i="24"/>
  <c r="B2" i="51"/>
  <c r="B2" i="29"/>
  <c r="B2" i="39"/>
  <c r="B2" i="17"/>
  <c r="B2" i="77"/>
  <c r="B2" i="66"/>
  <c r="B2" i="55"/>
  <c r="B2" i="71"/>
  <c r="B2" i="76"/>
  <c r="B2" i="26"/>
  <c r="B2" i="14"/>
  <c r="B2" i="5"/>
  <c r="B2" i="9" l="1"/>
  <c r="B2" i="10"/>
  <c r="B2" i="7"/>
</calcChain>
</file>

<file path=xl/sharedStrings.xml><?xml version="1.0" encoding="utf-8"?>
<sst xmlns="http://schemas.openxmlformats.org/spreadsheetml/2006/main" count="3858" uniqueCount="452">
  <si>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</si>
  <si>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</si>
  <si>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</si>
  <si>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</si>
  <si>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</si>
  <si>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</si>
  <si>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</si>
  <si>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</si>
  <si>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</si>
  <si>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</si>
  <si>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</si>
  <si>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</si>
  <si>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</si>
  <si>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</si>
  <si>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</si>
  <si>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</si>
  <si>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</si>
  <si>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</si>
  <si>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</si>
  <si>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</si>
  <si>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</si>
  <si>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</si>
  <si>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</si>
  <si>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</si>
  <si>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</si>
  <si>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</si>
  <si>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</si>
  <si>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</si>
  <si>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</si>
  <si>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</si>
  <si>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</si>
  <si>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Fire_E</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</si>
  <si>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</si>
  <si>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</si>
  <si>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</si>
  <si>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</si>
  <si>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2018</t>
  </si>
  <si>
    <t>Provides the following new factor tables:</t>
  </si>
  <si>
    <t>Provides the following revised factors:</t>
  </si>
  <si>
    <t>Confirms that the following factor table is no longer required by Home Office:</t>
  </si>
  <si>
    <t>Factors still to follow:</t>
  </si>
  <si>
    <t>Methodology changes:</t>
  </si>
  <si>
    <t>Date modified:</t>
  </si>
  <si>
    <t>Version 2023-01</t>
  </si>
  <si>
    <t>Provides the following updated factor tables:</t>
  </si>
  <si>
    <t>x-201 to x-215, x-301 to x-328</t>
  </si>
  <si>
    <t>Date Modified:</t>
  </si>
  <si>
    <t xml:space="preserve">Version 2023-02 </t>
  </si>
  <si>
    <t>x-220, x-221, x-401 to x-407</t>
  </si>
  <si>
    <t>Withdrawn factor tables:</t>
  </si>
  <si>
    <t>x-216 to x-219 removed (final salary transfer in factors)</t>
  </si>
  <si>
    <t>Version 2023-03</t>
  </si>
  <si>
    <t>x-501 to x-504,
x-603 to x-627</t>
  </si>
  <si>
    <t>Version 2023-04</t>
  </si>
  <si>
    <t>x-701 to x-702</t>
  </si>
  <si>
    <t>x-703 to x-704 (Purchase of Increased benefits - 2006 scheme), x-801 (CPD factors)</t>
  </si>
  <si>
    <t>Version 2025-01</t>
  </si>
  <si>
    <t>x-506, x-801</t>
  </si>
  <si>
    <t>x-622, x-623, x-624, x-625, x-626, x-627</t>
  </si>
  <si>
    <t>Other changes:</t>
  </si>
  <si>
    <t>The key assumptions underlying the factors have been added on a separate tab called "Assumptions".</t>
  </si>
  <si>
    <t>Version 2026-01</t>
  </si>
  <si>
    <t>x-201 to x-215, x-301 to x-328, x-505</t>
  </si>
  <si>
    <t>Version 2026-02</t>
  </si>
  <si>
    <t>x-220 to x-221, x-401 to x-407, x-501 to x-504, x-701 to x-702</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</si>
  <si>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</si>
  <si>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</si>
  <si>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</si>
  <si>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</si>
  <si>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</si>
  <si>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</si>
  <si>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</si>
  <si>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</si>
  <si>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</si>
  <si>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</si>
  <si>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</si>
  <si>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</si>
  <si>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</si>
  <si>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</si>
  <si>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</si>
  <si>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</si>
  <si>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</si>
  <si>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</si>
  <si>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</si>
  <si>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</si>
  <si>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</si>
  <si>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</si>
  <si>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</si>
  <si>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</si>
  <si>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</si>
  <si>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</si>
  <si>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</si>
  <si>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109% of S3NMA_M</t>
  </si>
  <si>
    <t>Female pensioners</t>
  </si>
  <si>
    <t>109% of S3NFA_M</t>
  </si>
  <si>
    <t>Male pensioners (ill-health)</t>
  </si>
  <si>
    <t>N/A</t>
  </si>
  <si>
    <t>Female pensioners (ill-health)</t>
  </si>
  <si>
    <t>Male dependants</t>
  </si>
  <si>
    <t>Female dependants</t>
  </si>
  <si>
    <t>99% of S3DFA</t>
  </si>
  <si>
    <t>Future mortality improvements</t>
  </si>
  <si>
    <t>Based on ONS 2022 principal UK population projections</t>
  </si>
  <si>
    <t>Based on ONS 2020 principal UK population projections</t>
  </si>
  <si>
    <t>Year of use</t>
  </si>
  <si>
    <t>Proportion of male and female members for unisex factors</t>
  </si>
  <si>
    <t xml:space="preserve">Members: 95% male, 5% female
Dependants: 5% male, 95% female. </t>
  </si>
  <si>
    <t>Expense loading</t>
  </si>
  <si>
    <t>Allowance for short-term dependants’ pensions</t>
  </si>
  <si>
    <t>Deferred Normal pension age in the 2015 scheme</t>
  </si>
  <si>
    <t>In line with HMT valuation directions</t>
  </si>
  <si>
    <t>Proportion partnered at retirement</t>
  </si>
  <si>
    <t>Generally in line with 2020 valuation assumptions: 75% of member’s assumed married at retirement (80% assumed partnered).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</si>
  <si>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</si>
  <si>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</si>
  <si>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</si>
  <si>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</si>
  <si>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Mortality before retirement</t>
  </si>
  <si>
    <t>Rates of leaving service</t>
  </si>
  <si>
    <t>Retirement ages</t>
  </si>
  <si>
    <t>All retirements from active service 
assumed to take place at normal 
pension age. 
All retirements from deferred 
assumed to take place at deferred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</si>
  <si>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</si>
  <si>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</si>
  <si>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</si>
  <si>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</si>
  <si>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</si>
  <si>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</si>
  <si>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</si>
  <si>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</si>
  <si>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</si>
  <si>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</si>
  <si>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</si>
  <si>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</si>
  <si>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</si>
  <si>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</si>
  <si>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</si>
  <si>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</si>
  <si>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</si>
  <si>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</si>
  <si>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</si>
  <si>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CETV</t>
  </si>
  <si>
    <t>Transfer value factors for deferred benefits payable from 60</t>
  </si>
  <si>
    <t>Male</t>
  </si>
  <si>
    <t>Age last birthday at relevant date</t>
  </si>
  <si>
    <t>x-201</t>
  </si>
  <si>
    <t>Table A1</t>
  </si>
  <si>
    <t>Issued</t>
  </si>
  <si>
    <t>Female</t>
  </si>
  <si>
    <t>x-202</t>
  </si>
  <si>
    <t>Table A2</t>
  </si>
  <si>
    <t>Transfer value factors for deferred benefits payable from 65</t>
  </si>
  <si>
    <t>x-203</t>
  </si>
  <si>
    <t>Transfer value factors for deferred benefits payable from 65  (Females age below 60)</t>
  </si>
  <si>
    <t>x-204</t>
  </si>
  <si>
    <t>Transfer value factors for deferred benefits payable from 65 (Females age 60 and above)</t>
  </si>
  <si>
    <t>x-205</t>
  </si>
  <si>
    <t>Table A3</t>
  </si>
  <si>
    <t>x-206</t>
  </si>
  <si>
    <t>Table B1</t>
  </si>
  <si>
    <t>x-207</t>
  </si>
  <si>
    <t>Table B2</t>
  </si>
  <si>
    <t>CETV factors for deferred benefits payable from 65</t>
  </si>
  <si>
    <t>x-208</t>
  </si>
  <si>
    <t>Table 3</t>
  </si>
  <si>
    <t>x-209</t>
  </si>
  <si>
    <t>Table 4</t>
  </si>
  <si>
    <t>CETV factors for deferred benefits payable from 66</t>
  </si>
  <si>
    <t>x-210</t>
  </si>
  <si>
    <t>Table 5</t>
  </si>
  <si>
    <t>x-211</t>
  </si>
  <si>
    <t>Table 6</t>
  </si>
  <si>
    <t>CETV factors for deferred benefits payable from 67</t>
  </si>
  <si>
    <t>x-212</t>
  </si>
  <si>
    <t>Table 7</t>
  </si>
  <si>
    <t>x-213</t>
  </si>
  <si>
    <t>Table 8</t>
  </si>
  <si>
    <t>CETV factors for deferred benefits payable from 68</t>
  </si>
  <si>
    <t>x-214</t>
  </si>
  <si>
    <t>Table 9</t>
  </si>
  <si>
    <t>x-215</t>
  </si>
  <si>
    <t>Table 10</t>
  </si>
  <si>
    <t>TV In (non-club)</t>
  </si>
  <si>
    <t>Factors for non-club transfers - in based on NPA60</t>
  </si>
  <si>
    <t>x-220</t>
  </si>
  <si>
    <t>Table NM60</t>
  </si>
  <si>
    <t>To be confirmed</t>
  </si>
  <si>
    <t>x-221</t>
  </si>
  <si>
    <t>Table NF60</t>
  </si>
  <si>
    <t>Pensioner Cash Equivalent</t>
  </si>
  <si>
    <t>Pensioner cash equivalent factors for divorce purposes - retirement not on grounds of ill health</t>
  </si>
  <si>
    <t>x-301</t>
  </si>
  <si>
    <t>Table F1</t>
  </si>
  <si>
    <t>x-302</t>
  </si>
  <si>
    <t>Table F2</t>
  </si>
  <si>
    <t>Pensioner cash equivalent factors for divorce purposes - retirement on grounds of ill health</t>
  </si>
  <si>
    <t>x-303</t>
  </si>
  <si>
    <t>Table G1</t>
  </si>
  <si>
    <t>x-304</t>
  </si>
  <si>
    <t>Table G2</t>
  </si>
  <si>
    <t>x-305</t>
  </si>
  <si>
    <t>x-306</t>
  </si>
  <si>
    <t>x-307</t>
  </si>
  <si>
    <t>x-308</t>
  </si>
  <si>
    <t>x-309</t>
  </si>
  <si>
    <t>x-310</t>
  </si>
  <si>
    <t>x-311</t>
  </si>
  <si>
    <t>x-312</t>
  </si>
  <si>
    <t>Pension Credit</t>
  </si>
  <si>
    <t>Factors for calculating the pension credit</t>
  </si>
  <si>
    <t>Male and Female</t>
  </si>
  <si>
    <t>x-313</t>
  </si>
  <si>
    <t>Table J</t>
  </si>
  <si>
    <t>x-314</t>
  </si>
  <si>
    <t>Factors for calculating the pension credit (special members)</t>
  </si>
  <si>
    <t>x-315</t>
  </si>
  <si>
    <t>Table J1</t>
  </si>
  <si>
    <t>Factors for calculating pension credit - Females</t>
  </si>
  <si>
    <t>x-316</t>
  </si>
  <si>
    <t>Table C1</t>
  </si>
  <si>
    <t>Factors for calculating pension credit - Males</t>
  </si>
  <si>
    <t>x-317</t>
  </si>
  <si>
    <t>Table C2</t>
  </si>
  <si>
    <t>Pension Debit</t>
  </si>
  <si>
    <t>Reduction to pension debit on retirement before age 60 - Adjustment to pension</t>
  </si>
  <si>
    <t>Unisex</t>
  </si>
  <si>
    <t>Age of the member when benefits come into payment</t>
  </si>
  <si>
    <t>x-318</t>
  </si>
  <si>
    <t>Table L1</t>
  </si>
  <si>
    <t>Increase to pension debit on retirement after age 60 - Adjustment to pension</t>
  </si>
  <si>
    <t>x-319</t>
  </si>
  <si>
    <t>Table L2</t>
  </si>
  <si>
    <t>Reduction to pension debit on ill health retirement - Adjustment to pension</t>
  </si>
  <si>
    <t>x-320</t>
  </si>
  <si>
    <t>Table M1</t>
  </si>
  <si>
    <t>Reduction to pension debit on retirement before age 65</t>
  </si>
  <si>
    <t>Age of the member in years and complete months when benefits come into payment</t>
  </si>
  <si>
    <t>x-321</t>
  </si>
  <si>
    <t>Reduction to pension debit on retirement before age 60 (special members)</t>
  </si>
  <si>
    <t>x-322</t>
  </si>
  <si>
    <t>Table L1S</t>
  </si>
  <si>
    <t>Increase to pension debit on retirement after age 65</t>
  </si>
  <si>
    <t>x-323</t>
  </si>
  <si>
    <t>Increase to pension debit on retirement after age 60 (special members)</t>
  </si>
  <si>
    <t>x-324</t>
  </si>
  <si>
    <t>Table L2S</t>
  </si>
  <si>
    <t>Reduction to pension debit on ill health retirement</t>
  </si>
  <si>
    <t>x-325</t>
  </si>
  <si>
    <t>Reduction to pension debit on ill health retirement (special members)</t>
  </si>
  <si>
    <t>x-326</t>
  </si>
  <si>
    <t>Table M1S</t>
  </si>
  <si>
    <t>Early payment reduction - males and females (normal health)</t>
  </si>
  <si>
    <t xml:space="preserve">Years until DPA at date of retirement </t>
  </si>
  <si>
    <t>x-327</t>
  </si>
  <si>
    <t>Table D</t>
  </si>
  <si>
    <t>Early payment reduction - males and females (ill-health)</t>
  </si>
  <si>
    <t>x-328</t>
  </si>
  <si>
    <t>Table E</t>
  </si>
  <si>
    <t>ERF</t>
  </si>
  <si>
    <t>Early retirement factors for members retiring without entitlement to immediate benefits but with deferred benefits payable from 65.</t>
  </si>
  <si>
    <t>x-401</t>
  </si>
  <si>
    <t>Table on page 4</t>
  </si>
  <si>
    <t>Early payment reduction factors for members retiring from active service – 2015 Scheme</t>
  </si>
  <si>
    <t>Years/Months</t>
  </si>
  <si>
    <t>x-402</t>
  </si>
  <si>
    <t>Table in paragraph 2.1</t>
  </si>
  <si>
    <t>Early payment reduction factors for members retiring from deferred status – 2015 Scheme</t>
  </si>
  <si>
    <t>x-403</t>
  </si>
  <si>
    <t>Table in paragraph 2.6</t>
  </si>
  <si>
    <t>LRF</t>
  </si>
  <si>
    <t>Age addition percentage factors for members retiring from active service – 2015 scheme (active member account).</t>
  </si>
  <si>
    <t>Age at start of Scheme Year (years/months)</t>
  </si>
  <si>
    <t>x-404</t>
  </si>
  <si>
    <t>First table in paragraph 2.1</t>
  </si>
  <si>
    <t>Age addition percentage factors for members retiring from active service –2015 scheme (added pension account).</t>
  </si>
  <si>
    <t>Age at start of scheme year (years/months)</t>
  </si>
  <si>
    <t>x-405</t>
  </si>
  <si>
    <t>Second table in paragraph 2.1</t>
  </si>
  <si>
    <t>Assumed age addition percentage factors for members retiring from active service – 2015 scheme (active member account).</t>
  </si>
  <si>
    <t>Age (in complete years at the start of the Scheme Year or normal pension age if later) Term in months between normal pension age (or start of Sceme Year if later) and date of leaving or retirement</t>
  </si>
  <si>
    <t>x-406</t>
  </si>
  <si>
    <t>First table in paragraph 2.3</t>
  </si>
  <si>
    <t>Assumed age addition percentage factors for members retiring from active service – 2015 scheme (added pension account).</t>
  </si>
  <si>
    <t>x-407</t>
  </si>
  <si>
    <t>Second table in paragraph 2.3</t>
  </si>
  <si>
    <t>1992/2006</t>
  </si>
  <si>
    <t>Triv Comm</t>
  </si>
  <si>
    <t xml:space="preserve">Factors for commutation of small pension </t>
  </si>
  <si>
    <t>Age in completed years</t>
  </si>
  <si>
    <t>x-501</t>
  </si>
  <si>
    <t>Table 1</t>
  </si>
  <si>
    <t>Factors for commutation of small pension and for capitalisation of survivor pension for determination of death gratuity</t>
  </si>
  <si>
    <t>x-502</t>
  </si>
  <si>
    <t>Table 2</t>
  </si>
  <si>
    <t xml:space="preserve">Trivial commutation factors for former firefighters </t>
  </si>
  <si>
    <t>x-503</t>
  </si>
  <si>
    <t>Trivial commutation for surviving spouse or partner</t>
  </si>
  <si>
    <t>x-504</t>
  </si>
  <si>
    <t>Commutation</t>
  </si>
  <si>
    <t>Factors for commutation of pension to lump sum</t>
  </si>
  <si>
    <t>Age in years and completed months on day pension commences</t>
  </si>
  <si>
    <t>x-505</t>
  </si>
  <si>
    <t>1992, 2006</t>
  </si>
  <si>
    <t>Rule of thumb capitalisation factors for adult survivor pensions where there is a pre-2016 GMP entitlement." to "Rule of thumb capitalisation factors for adult survivor pensions where there is a GMP entitlement and the deceased member reached State Pension age before 6 April 2016</t>
  </si>
  <si>
    <t>x-506</t>
  </si>
  <si>
    <t>Scheme pays AA</t>
  </si>
  <si>
    <t xml:space="preserve">Factors for calculating annual allowance pension debit for members below age 60 </t>
  </si>
  <si>
    <t>Male &amp; Female</t>
  </si>
  <si>
    <t>Age last birthday at implemention date</t>
  </si>
  <si>
    <t>x-603</t>
  </si>
  <si>
    <t xml:space="preserve">Factors for calculating annual allowance pension debit for members aged 60 or above </t>
  </si>
  <si>
    <t>x-604</t>
  </si>
  <si>
    <t>Factor for calculating annual allowance debit for members below age 65</t>
  </si>
  <si>
    <t>x-605</t>
  </si>
  <si>
    <t>Factors for calculating annual allowance debit for members aged 65 or above</t>
  </si>
  <si>
    <t>x-606</t>
  </si>
  <si>
    <t xml:space="preserve">Scheme pays factors </t>
  </si>
  <si>
    <t>x-607</t>
  </si>
  <si>
    <t>x-608</t>
  </si>
  <si>
    <t>Age pensioner pension offset factors</t>
  </si>
  <si>
    <t>x-609</t>
  </si>
  <si>
    <t>Ill-health pensioner pension offset factors</t>
  </si>
  <si>
    <t>x-610</t>
  </si>
  <si>
    <t>Table D1</t>
  </si>
  <si>
    <t>Retirement timing factor - annual allowance pension debit on normal retirement before age 60</t>
  </si>
  <si>
    <t>x-611</t>
  </si>
  <si>
    <t>Retirement timing factor - annual allowance pension debit on normal retirement after age 60</t>
  </si>
  <si>
    <t>x-612</t>
  </si>
  <si>
    <t>Retirement timing factor - annual allowance pension debit on ill health retirement before age 60</t>
  </si>
  <si>
    <t>x-613</t>
  </si>
  <si>
    <t>Table C</t>
  </si>
  <si>
    <t>Retirement timing factor - annual allowance pension debit on normal retirement before age 65 - Retirement not on grounds for ill health</t>
  </si>
  <si>
    <t xml:space="preserve">Age of the member when benefits come into payment </t>
  </si>
  <si>
    <t>x-614</t>
  </si>
  <si>
    <t>Retirement timing factor - AA pension debit on retirement after age 65 - Retirement not on grounds for ill health</t>
  </si>
  <si>
    <t>x-615</t>
  </si>
  <si>
    <t>Retirement timing factor - AA pension debit on retirement before 60 (special members) - Retirement not on grounds for ill health</t>
  </si>
  <si>
    <t>x-616</t>
  </si>
  <si>
    <t>Table B1S</t>
  </si>
  <si>
    <t>Retirement timing factor - AA pension debit on retirement after age 60 (special members) - Retirement not on grounds for ill health</t>
  </si>
  <si>
    <t>x-617</t>
  </si>
  <si>
    <t>Table B2S</t>
  </si>
  <si>
    <t>Retirement timing factor - AA pension debit on ill health retirement before 65 - adjustment to pension</t>
  </si>
  <si>
    <t>x-618</t>
  </si>
  <si>
    <t>Retirement timing factor - AA pension debit on ill health retirement before 60 (special members) - adjustment to pension</t>
  </si>
  <si>
    <t>x-619</t>
  </si>
  <si>
    <t>Table CS</t>
  </si>
  <si>
    <t>Retirement timing factor - ill health retirement before deferred pension age - early payment reduction</t>
  </si>
  <si>
    <t>x-620</t>
  </si>
  <si>
    <t>Retirement timing factor - normal health retirement before deferred pension age - early payment reduction</t>
  </si>
  <si>
    <t>x-621</t>
  </si>
  <si>
    <t>Scheme pays LTA</t>
  </si>
  <si>
    <t>Factors for calculating Lifetime Allowance debit</t>
  </si>
  <si>
    <t>Age last birthday at retirement</t>
  </si>
  <si>
    <t>x-622</t>
  </si>
  <si>
    <t>Withdrawn</t>
  </si>
  <si>
    <t>Factors for calculating Lifetime Allowance debit (retirement in ill health)</t>
  </si>
  <si>
    <t>x-623</t>
  </si>
  <si>
    <t>Factors for calculating LTA debit</t>
  </si>
  <si>
    <t>x-624</t>
  </si>
  <si>
    <t>Factors for calculating LTA debit (retirement in ill health)</t>
  </si>
  <si>
    <t>x-625</t>
  </si>
  <si>
    <t>x-626</t>
  </si>
  <si>
    <t>Table A</t>
  </si>
  <si>
    <t>Factors for calculating LTA debit (ill health retirement)</t>
  </si>
  <si>
    <t>x-627</t>
  </si>
  <si>
    <t>Table B</t>
  </si>
  <si>
    <t>Added pension</t>
  </si>
  <si>
    <t>Added Pension Lump Sum and Periodic Contribution factors</t>
  </si>
  <si>
    <t>Age Last Birthday</t>
  </si>
  <si>
    <t>701A</t>
  </si>
  <si>
    <t>x-701A</t>
  </si>
  <si>
    <t>701B</t>
  </si>
  <si>
    <t>x-701B</t>
  </si>
  <si>
    <t>Added pension revaluation factors</t>
  </si>
  <si>
    <t>Number of Complete Scheme Years before NRA</t>
  </si>
  <si>
    <t>x-702</t>
  </si>
  <si>
    <t>Conversion Factors</t>
  </si>
  <si>
    <t xml:space="preserve">Conversion Factors for Transferred-in Service Credits </t>
  </si>
  <si>
    <t>x-802A</t>
  </si>
  <si>
    <t>Under Review</t>
  </si>
  <si>
    <t>Conversion Factors for Added Years</t>
  </si>
  <si>
    <t>x-802B</t>
  </si>
  <si>
    <t>Conversion Factors for Additional Pension Benefits</t>
  </si>
  <si>
    <t>x-802C</t>
  </si>
  <si>
    <t>Data Item</t>
  </si>
  <si>
    <t>Factor Table Information</t>
  </si>
  <si>
    <t>Client</t>
  </si>
  <si>
    <t>Section Number</t>
  </si>
  <si>
    <t>Table Reference</t>
  </si>
  <si>
    <t>Related Factor Table Reference</t>
  </si>
  <si>
    <t>Assumption Set</t>
  </si>
  <si>
    <t>Age</t>
  </si>
  <si>
    <t>Gross pension of £1 per annum</t>
  </si>
  <si>
    <t xml:space="preserve">Surviving partner's pension of £1 per annum </t>
  </si>
  <si>
    <t>Deduction for NI modification of £1 pa</t>
  </si>
  <si>
    <t>Surviving partner's Pension of £1 pa</t>
  </si>
  <si>
    <t>Surviving partner's Pension of £1</t>
  </si>
  <si>
    <t>Gross Pension of £1 per annum</t>
  </si>
  <si>
    <t>Surviving Partner's Pension of £1 pa</t>
  </si>
  <si>
    <t>Gross pension of £1 pa</t>
  </si>
  <si>
    <t>Surviving Partner's Penions of £1 pa</t>
  </si>
  <si>
    <t>Member's pension of £1 per annum</t>
  </si>
  <si>
    <t>Accrued P.I. below age 55</t>
  </si>
  <si>
    <t>Surviving partner's pension of £1 per annum</t>
  </si>
  <si>
    <t>Deduction for GMP of £1 per annum</t>
  </si>
  <si>
    <t>Deduction for NI modification of £1 per annum</t>
  </si>
  <si>
    <t>Pension of £1 per annum</t>
  </si>
  <si>
    <t>Survivor's Pension of £1 per annum</t>
  </si>
  <si>
    <t>Saving factor for GMP of £1 per annum</t>
  </si>
  <si>
    <t>Surviving Partner's pension of £1 per annum</t>
  </si>
  <si>
    <t>Pension of £1 per annum - Males</t>
  </si>
  <si>
    <t>Pension of £1 per annum - Females</t>
  </si>
  <si>
    <t>DPA 65</t>
  </si>
  <si>
    <t>DPA 66</t>
  </si>
  <si>
    <t>DPA 67</t>
  </si>
  <si>
    <t>DPA 68</t>
  </si>
  <si>
    <t>Months/Age</t>
  </si>
  <si>
    <t>Years Early</t>
  </si>
  <si>
    <t>Early payment reduction</t>
  </si>
  <si>
    <t>Age/Months</t>
  </si>
  <si>
    <t>Years/Months Early</t>
  </si>
  <si>
    <t xml:space="preserve">Factors for benefits in payment to former firefighter </t>
  </si>
  <si>
    <t>Factors for spouse or partner pension</t>
  </si>
  <si>
    <t>Widow/Widower or other survivor</t>
  </si>
  <si>
    <t>Unisex factor for benefits in payment (Fpen)</t>
  </si>
  <si>
    <t>Unisex factor for spouse or partner's pension (Fspen)</t>
  </si>
  <si>
    <t>Survivng spouse or partner unisex (Fwpen)</t>
  </si>
  <si>
    <t>Below 50</t>
  </si>
  <si>
    <t>Factor</t>
  </si>
  <si>
    <t>Value</t>
  </si>
  <si>
    <t>RTCF</t>
  </si>
  <si>
    <t>Annual allowance debit factor per £1 of pension per annum F_p - Males</t>
  </si>
  <si>
    <t>Annual allowance debit factor per £1 of pension per annum F_p - Females</t>
  </si>
  <si>
    <t>Annual allowance debit (standard members) F_p - Males</t>
  </si>
  <si>
    <t>Annual allowance debit (standard members) F_p - Females</t>
  </si>
  <si>
    <t>Annual allowance debit (special members) F_p - Males</t>
  </si>
  <si>
    <t>Annual allowance debit (special members) F_p - Females</t>
  </si>
  <si>
    <t>Gross Pension of £1 per annum (standard members) - Males</t>
  </si>
  <si>
    <t>Gross Pension of £1 per annum (standard members)  - Females</t>
  </si>
  <si>
    <t>Gross Pension of £1 per annum (special members)  - Males</t>
  </si>
  <si>
    <t>Gross Pension of £1 per annum (special members)  - Females</t>
  </si>
  <si>
    <t>Male Factor</t>
  </si>
  <si>
    <t>Female Factor</t>
  </si>
  <si>
    <t>Early payment reduction - males and females</t>
  </si>
  <si>
    <t>Lump Sum factor</t>
  </si>
  <si>
    <t>Adj</t>
  </si>
  <si>
    <t>Revaluation factor</t>
  </si>
  <si>
    <t>Males Conversion Factors</t>
  </si>
  <si>
    <t>Females Conversion Factors</t>
  </si>
  <si>
    <t>55 and under</t>
  </si>
  <si>
    <t>35 and under</t>
  </si>
  <si>
    <t>40-55 inclusive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</si>
</sst>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
  </numFmts>
  <fonts count="35"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69">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0" fillId="0" borderId="0" xfId="0" applyNumberForma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Alignment="1">
      <alignment horizontal="centerContinuous"/>
    </xf>
    <xf numFmtId="0" fontId="0" fillId="0" borderId="0" xfId="0" applyAlignment="1">
      <alignment horizontal="center"/>
    </xf>
    <xf numFmtId="1"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xf numFmtId="0" fontId="0" fillId="0" borderId="0" xfId="0" applyFill="1" applyAlignment="1">
      <alignment wrapText="1"/>
    </xf>
    <xf numFmtId="0" fontId="0" fillId="0" borderId="0" xfId="0" applyFill="1" applyAlignment="1">
      <alignment horizontal="centerContinuous"/>
    </xf>
    <xf numFmtId="14" fontId="0" fillId="0" borderId="0" xfId="0" applyNumberFormat="1" applyFill="1" applyAlignment="1">
      <alignment horizontal="centerContinuous"/>
    </xf>
    <xf numFmtId="164" fontId="0" fillId="0" borderId="0" xfId="0" applyNumberFormat="1" applyFill="1" applyAlignment="1">
      <alignment horizontal="center"/>
    </xf>
    <xf numFmtId="165" fontId="0" fillId="0" borderId="0" xfId="0" applyNumberFormat="1" applyFill="1" applyAlignment="1">
      <alignment horizontal="center"/>
    </xf>
    <xf numFmtId="0" fontId="0" fillId="0" borderId="0" xfId="0" applyFill="1" applyAlignment="1">
      <alignment horizontal="centerContinuous" wrapText="1"/>
    </xf>
    <xf numFmtId="14" fontId="0" fillId="0" borderId="0" xfId="0" applyNumberFormat="1" applyFill="1" applyAlignment="1">
      <alignment horizontal="centerContinuous" wrapText="1"/>
    </xf>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0" fontId="30" fillId="0" borderId="0" xfId="30" applyAlignment="1">
      <alignment vertical="center" wrapText="1"/>
    </xf>
    <xf numFmtId="0" fontId="33" fillId="0" borderId="0" xfId="0" applyFont="1" applyAlignment="1">
      <alignment vertical="center" wrapText="1"/>
    </xf>
    <xf numFmtId="0" fontId="33" fillId="0" borderId="0" xfId="0" applyFont="1" applyAlignment="1">
      <alignment horizontal="left" vertical="center" wrapText="1"/>
    </xf>
    <xf numFmtId="1" fontId="31" fillId="0" borderId="0" xfId="0" applyNumberFormat="1" applyFont="1" applyFill="1" applyAlignment="1">
      <alignment horizontal="center" vertical="center" wrapText="1"/>
    </xf>
    <xf numFmtId="0" fontId="31" fillId="0" borderId="0" xfId="0" applyFont="1" applyAlignment="1">
      <alignment horizontal="center" vertical="center" wrapText="1"/>
    </xf>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4" fontId="33" fillId="0" borderId="0" xfId="0" applyNumberFormat="1" applyFont="1" applyAlignment="1">
      <alignment vertical="center" wrapText="1"/>
    </xf>
    <xf numFmtId="0" fontId="29" fillId="0" borderId="0" xfId="0" applyFont="1"/>
    <xf numFmtId="14" fontId="29" fillId="0" borderId="0" xfId="0" applyNumberFormat="1" applyFont="1"/>
    <xf numFmtId="14" fontId="33" fillId="0" borderId="0" xfId="0" applyNumberFormat="1" applyFont="1" applyFill="1" applyAlignment="1"/>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933">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fill>
        <patternFill>
          <bgColor rgb="FFE3E3E3"/>
        </patternFill>
      </fill>
    </dxf>
    <dxf>
      <fill>
        <patternFill>
          <bgColor rgb="FFD9D9D9"/>
        </patternFill>
      </fill>
    </dxf>
    <dxf>
      <alignment horizontal="centerContinuous" vertical="bottom" textRotation="0" wrapText="0"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dd/mm/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9" formatCode="dd/mm/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2" defaultTableStyle="factors_info_tables" defaultPivotStyle="PivotStyleLight16">
    <tableStyle name="factors_info_tables" pivot="0" count="7" xr9:uid="{937D02E8-1A60-4466-B749-97D521449642}">
      <tableStyleElement type="wholeTable" dxfId="932"/>
      <tableStyleElement type="headerRow" dxfId="931"/>
      <tableStyleElement type="totalRow" dxfId="930"/>
      <tableStyleElement type="firstColumn" dxfId="929"/>
      <tableStyleElement type="lastColumn" dxfId="928"/>
      <tableStyleElement type="firstRowStripe" dxfId="927"/>
      <tableStyleElement type="secondRowStripe" dxfId="926"/>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7F7F7"/>
      <color rgb="FFEDEDED"/>
      <color rgb="FFF9F9FD"/>
      <color rgb="FF00212E"/>
      <color rgb="FF002B24"/>
      <color rgb="FFC5EFF7"/>
      <color rgb="FFFFFFFF"/>
      <color rgb="FF000000"/>
      <color rgb="FFEDD7EC"/>
      <color rgb="FFDCAF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907" dataDxfId="906">
  <autoFilter ref="A6:C36" xr:uid="{5867D1E3-03AB-4746-8B71-91C0E9F37CC6}"/>
  <tableColumns count="3">
    <tableColumn id="1" xr3:uid="{A0123B3F-DD51-4E80-AF96-8EE75733E5DE}" name="Assumptions underlying factors" dataDxfId="905"/>
    <tableColumn id="2" xr3:uid="{364EC9BF-E51C-4E91-BFDB-864F1F09D986}" name="2026 factor review set" dataDxfId="904"/>
    <tableColumn id="3" xr3:uid="{5BB598A0-04CA-466B-B3CD-3613DDBE97F5}" name="2023 factor review set" dataDxfId="903"/>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7DF9D9-10CF-4041-B04B-C97273EE9A18}" name="x_208_template_table_1" displayName="x_208_template_table_1" ref="A6:B21" totalsRowShown="0">
  <autoFilter ref="A6:B21" xr:uid="{C725761B-DC0A-4807-ABBB-1B10DF3821F0}">
    <filterColumn colId="0" hiddenButton="1"/>
    <filterColumn colId="1" hiddenButton="1"/>
  </autoFilter>
  <tableColumns count="2">
    <tableColumn id="1" xr3:uid="{999C1A69-A3D4-43A8-9950-F7B3CD8A0A98}" name="Data Item" dataDxfId="888"/>
    <tableColumn id="2" xr3:uid="{B5A0FF9E-1EC8-45FA-B904-3F6C8F3C3CF6}" name="Factor Table Information" dataDxfId="887"/>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A6B96E-255C-4336-A083-F2AD1A30BE0D}" name="x_209_template_table_1" displayName="x_209_template_table_1" ref="A6:B21" totalsRowShown="0">
  <autoFilter ref="A6:B21" xr:uid="{C725761B-DC0A-4807-ABBB-1B10DF3821F0}">
    <filterColumn colId="0" hiddenButton="1"/>
    <filterColumn colId="1" hiddenButton="1"/>
  </autoFilter>
  <tableColumns count="2">
    <tableColumn id="1" xr3:uid="{79A71759-6DCB-4081-B19E-4335767A3666}" name="Data Item" dataDxfId="886"/>
    <tableColumn id="2" xr3:uid="{CC568DFD-03A0-418A-8B03-E02D96CEBACE}" name="Factor Table Information" dataDxfId="885"/>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3918F20-05B4-4607-A1DC-3E524D10B5FA}" name="x_210_template_table_1" displayName="x_210_template_table_1" ref="A6:B21" totalsRowShown="0">
  <autoFilter ref="A6:B21" xr:uid="{C725761B-DC0A-4807-ABBB-1B10DF3821F0}">
    <filterColumn colId="0" hiddenButton="1"/>
    <filterColumn colId="1" hiddenButton="1"/>
  </autoFilter>
  <tableColumns count="2">
    <tableColumn id="1" xr3:uid="{10413085-562C-4C68-BD6B-A2D748737A85}" name="Data Item" dataDxfId="884"/>
    <tableColumn id="2" xr3:uid="{4EAA5E1D-CA34-4724-AADB-4A5BA68C0F87}" name="Factor Table Information" dataDxfId="883"/>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DA6FB18-524B-4C5E-B2CB-5EACA473C1DC}" name="x_211_template_table_1" displayName="x_211_template_table_1" ref="A6:B21" totalsRowShown="0">
  <autoFilter ref="A6:B21" xr:uid="{C725761B-DC0A-4807-ABBB-1B10DF3821F0}">
    <filterColumn colId="0" hiddenButton="1"/>
    <filterColumn colId="1" hiddenButton="1"/>
  </autoFilter>
  <tableColumns count="2">
    <tableColumn id="1" xr3:uid="{2A97E81A-9135-4FBE-A385-B4930D125957}" name="Data Item" dataDxfId="882"/>
    <tableColumn id="2" xr3:uid="{198E9CA7-68FB-4B79-BE5D-4A08131B5833}" name="Factor Table Information" dataDxfId="881"/>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819DB92-DF4E-42C3-A54B-00268431D992}" name="x_212_template_table_1" displayName="x_212_template_table_1" ref="A6:B21" totalsRowShown="0">
  <autoFilter ref="A6:B21" xr:uid="{C725761B-DC0A-4807-ABBB-1B10DF3821F0}">
    <filterColumn colId="0" hiddenButton="1"/>
    <filterColumn colId="1" hiddenButton="1"/>
  </autoFilter>
  <tableColumns count="2">
    <tableColumn id="1" xr3:uid="{F7C2CD78-4F10-48D7-9F62-8FB52A5ADF67}" name="Data Item" dataDxfId="880"/>
    <tableColumn id="2" xr3:uid="{697E7D3D-D2E4-4E1E-8B06-3DA05D700D3E}" name="Factor Table Information" dataDxfId="879"/>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3FDCF2-C042-406D-94AF-FF05632CF8DB}" name="x_213_template_table_1" displayName="x_213_template_table_1" ref="A6:B21" totalsRowShown="0">
  <autoFilter ref="A6:B21" xr:uid="{C725761B-DC0A-4807-ABBB-1B10DF3821F0}">
    <filterColumn colId="0" hiddenButton="1"/>
    <filterColumn colId="1" hiddenButton="1"/>
  </autoFilter>
  <tableColumns count="2">
    <tableColumn id="1" xr3:uid="{BDCD1FFC-8F45-40B6-9048-615E4AFDBFC0}" name="Data Item" dataDxfId="878"/>
    <tableColumn id="2" xr3:uid="{6A6C4463-0484-4255-BE33-70CA1AAF2FBD}" name="Factor Table Information" dataDxfId="877"/>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0C4D7DE-F627-4478-86DD-3C95D9842792}" name="x_214_template_table_1" displayName="x_214_template_table_1" ref="A6:B21" totalsRowShown="0">
  <autoFilter ref="A6:B21" xr:uid="{C725761B-DC0A-4807-ABBB-1B10DF3821F0}">
    <filterColumn colId="0" hiddenButton="1"/>
    <filterColumn colId="1" hiddenButton="1"/>
  </autoFilter>
  <tableColumns count="2">
    <tableColumn id="1" xr3:uid="{49BBFA43-8AC6-4E60-AFD9-7DCC52625A13}" name="Data Item" dataDxfId="876"/>
    <tableColumn id="2" xr3:uid="{2A16B290-B2D7-4487-AF47-6CEEFD3BE75C}" name="Factor Table Information" dataDxfId="875"/>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C6A32040-F0F1-4B84-B422-5D4BEA4A5391}" name="x_215_template_table_1" displayName="x_215_template_table_1" ref="A6:B21" totalsRowShown="0">
  <autoFilter ref="A6:B21" xr:uid="{C725761B-DC0A-4807-ABBB-1B10DF3821F0}">
    <filterColumn colId="0" hiddenButton="1"/>
    <filterColumn colId="1" hiddenButton="1"/>
  </autoFilter>
  <tableColumns count="2">
    <tableColumn id="1" xr3:uid="{CEC31598-3173-44AA-B09E-6DDD0E718309}" name="Data Item" dataDxfId="874"/>
    <tableColumn id="2" xr3:uid="{19E8C343-F746-4115-A25D-5415EC5ADA20}" name="Factor Table Information" dataDxfId="873"/>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FE0ADB3-B3DB-49DD-B233-B74B72B0D089}" name="x_220_template_table_1" displayName="x_220_template_table_1" ref="A6:B21" totalsRowShown="0">
  <autoFilter ref="A6:B21" xr:uid="{C725761B-DC0A-4807-ABBB-1B10DF3821F0}">
    <filterColumn colId="0" hiddenButton="1"/>
    <filterColumn colId="1" hiddenButton="1"/>
  </autoFilter>
  <tableColumns count="2">
    <tableColumn id="1" xr3:uid="{B502A630-CD5C-4DEC-9BC6-C43EE85C7EBB}" name="Data Item" dataDxfId="872"/>
    <tableColumn id="2" xr3:uid="{55B5D420-BCB8-41B5-BF8A-4226EE853626}" name="Factor Table Information" dataDxfId="871"/>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1C49B87-BF83-435B-9DDF-86DA710F891F}" name="x_221_template_table_1" displayName="x_221_template_table_1" ref="A6:B21" totalsRowShown="0">
  <autoFilter ref="A6:B21" xr:uid="{C725761B-DC0A-4807-ABBB-1B10DF3821F0}">
    <filterColumn colId="0" hiddenButton="1"/>
    <filterColumn colId="1" hiddenButton="1"/>
  </autoFilter>
  <tableColumns count="2">
    <tableColumn id="1" xr3:uid="{5863780A-55AE-4FAB-B7D6-AB6FB8E75F21}" name="Data Item" dataDxfId="870"/>
    <tableColumn id="2" xr3:uid="{C51037E6-607A-4761-A533-2F35F69A6A95}" name="Factor Table Information" dataDxfId="869"/>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96" totalsRowShown="0" headerRowDxfId="925" dataDxfId="924">
  <autoFilter ref="A7:P96" xr:uid="{3C0DB539-FF7D-4AE8-A136-71294137EDDD}"/>
  <tableColumns count="16">
    <tableColumn id="16" xr3:uid="{AD00A7A2-1E25-4CED-B71E-C04F52532AF9}" name="Link to Tables" dataDxfId="923">
      <calculatedColumnFormula>HYPERLINK("#'x-" &amp; factor_list_table[[#This Row],[Series Number]] &amp; "'!A1", "x-" &amp; factor_list_table[[#This Row],[Series Number]])</calculatedColumnFormula>
    </tableColumn>
    <tableColumn id="1" xr3:uid="{31EF05DA-0C14-4B08-9BF5-EE7FBBB4706E}" name="Scheme" dataDxfId="922"/>
    <tableColumn id="2" xr3:uid="{8F58F67B-E05E-4DB6-BF88-E92042A8F804}" name="Section" dataDxfId="921"/>
    <tableColumn id="3" xr3:uid="{C0CC1951-45CA-47FA-980B-1AD23814E39F}" name="Factor Type" dataDxfId="920"/>
    <tableColumn id="4" xr3:uid="{9F12BD33-F9DF-49F8-9914-453AC95DF880}" name="Description" dataDxfId="919"/>
    <tableColumn id="5" xr3:uid="{26876318-934A-41B2-B629-0C93C4B8D47A}" name="Gender" dataDxfId="918"/>
    <tableColumn id="6" xr3:uid="{D347DB19-8E22-4CF2-926B-735C5B28F5EB}" name="Factor Age/Period Definition" dataDxfId="917"/>
    <tableColumn id="7" xr3:uid="{751250A1-458B-4196-8A5C-382ED39D5917}" name="Section Number (x)" dataDxfId="916"/>
    <tableColumn id="8" xr3:uid="{07B464F6-6BE5-4432-B85B-EF35BE710CF8}" name="Series Number" dataDxfId="915"/>
    <tableColumn id="9" xr3:uid="{E6205105-7908-4AAF-80B1-0CCFB94FF453}" name="Table Reference_x000a_(Section-Series Number)" dataDxfId="914"/>
    <tableColumn id="10" xr3:uid="{179ECF6B-3231-4E3A-8DC5-94232DF189CF}" name="Table Reference in Guidance" dataDxfId="913"/>
    <tableColumn id="11" xr3:uid="{5DF71A96-CC23-450E-A89E-249924BE2DF8}" name="Related Factor Guidance" dataDxfId="912"/>
    <tableColumn id="12" xr3:uid="{4BE7D75B-29B3-4D4D-81BC-2D76080A84A0}" name="Date Factors Issued to Client" dataDxfId="911"/>
    <tableColumn id="13" xr3:uid="{17725A31-2931-4C1D-A856-4290CBCE5D78}" name="Date Factors Implemented (if known)" dataDxfId="910"/>
    <tableColumn id="14" xr3:uid="{C0DEF26D-D1B8-482B-B0F3-D897795941C7}" name="Factor Status" dataDxfId="909"/>
    <tableColumn id="15" xr3:uid="{85E54397-0AFF-41E7-A379-C974577BD7C4}" name="Assumption set" dataDxfId="908"/>
  </tableColumns>
  <tableStyleInfo name="factors_info_tables"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75BFBBD-FC6D-450C-8277-D2635AB2C005}" name="x_301_template_table_1" displayName="x_301_template_table_1" ref="A6:B21" totalsRowShown="0">
  <autoFilter ref="A6:B21" xr:uid="{C725761B-DC0A-4807-ABBB-1B10DF3821F0}">
    <filterColumn colId="0" hiddenButton="1"/>
    <filterColumn colId="1" hiddenButton="1"/>
  </autoFilter>
  <tableColumns count="2">
    <tableColumn id="1" xr3:uid="{E9D7D78F-887F-47A6-BDC1-2F0B15FED576}" name="Data Item" dataDxfId="868"/>
    <tableColumn id="2" xr3:uid="{D7F56430-E542-4043-BDEF-43F35633BCC3}" name="Factor Table Information" dataDxfId="867"/>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19F18EE-26FA-4B1D-A3CD-66C97E2C4B82}" name="x_302_template_table_1" displayName="x_302_template_table_1" ref="A6:B21" totalsRowShown="0">
  <autoFilter ref="A6:B21" xr:uid="{C725761B-DC0A-4807-ABBB-1B10DF3821F0}">
    <filterColumn colId="0" hiddenButton="1"/>
    <filterColumn colId="1" hiddenButton="1"/>
  </autoFilter>
  <tableColumns count="2">
    <tableColumn id="1" xr3:uid="{7AC538CE-C334-4A33-B059-DD032F45C4DF}" name="Data Item" dataDxfId="866"/>
    <tableColumn id="2" xr3:uid="{95967A3F-4778-4AE9-9E87-DE139D2C493E}" name="Factor Table Information" dataDxfId="865"/>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18EF0CD-7E6D-4F50-8869-F128BCC5AB0F}" name="x_303_template_table_1" displayName="x_303_template_table_1" ref="A6:B21" totalsRowShown="0">
  <autoFilter ref="A6:B21" xr:uid="{C725761B-DC0A-4807-ABBB-1B10DF3821F0}">
    <filterColumn colId="0" hiddenButton="1"/>
    <filterColumn colId="1" hiddenButton="1"/>
  </autoFilter>
  <tableColumns count="2">
    <tableColumn id="1" xr3:uid="{9042D957-0C1E-46E2-847C-DAE049E09B49}" name="Data Item" dataDxfId="864"/>
    <tableColumn id="2" xr3:uid="{D315999F-A5D3-44D1-B847-09B45671A784}" name="Factor Table Information" dataDxfId="863"/>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9FB8A59-048F-438B-867E-DDCB101D27B0}" name="x_304_template_table_1" displayName="x_304_template_table_1" ref="A6:B21" totalsRowShown="0">
  <autoFilter ref="A6:B21" xr:uid="{C725761B-DC0A-4807-ABBB-1B10DF3821F0}">
    <filterColumn colId="0" hiddenButton="1"/>
    <filterColumn colId="1" hiddenButton="1"/>
  </autoFilter>
  <tableColumns count="2">
    <tableColumn id="1" xr3:uid="{A1C660EE-8A80-4759-8463-F0DC375F84CE}" name="Data Item" dataDxfId="862"/>
    <tableColumn id="2" xr3:uid="{50A2E2EC-8142-4323-9407-B9466A67181A}" name="Factor Table Information" dataDxfId="861"/>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157026E-DC4D-496D-A295-384FCD36F447}" name="x_305_template_table_1" displayName="x_305_template_table_1" ref="A6:B21" totalsRowShown="0">
  <autoFilter ref="A6:B21" xr:uid="{C725761B-DC0A-4807-ABBB-1B10DF3821F0}">
    <filterColumn colId="0" hiddenButton="1"/>
    <filterColumn colId="1" hiddenButton="1"/>
  </autoFilter>
  <tableColumns count="2">
    <tableColumn id="1" xr3:uid="{E785429D-B8E2-4FEB-A577-1ABD188232CC}" name="Data Item" dataDxfId="860"/>
    <tableColumn id="2" xr3:uid="{0B0AFB57-438C-4238-9C38-CECD51B2FEF0}" name="Factor Table Information" dataDxfId="859"/>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835DFDB-2CD1-4179-83ED-F446ADBEB887}" name="x_306_template_table_1" displayName="x_306_template_table_1" ref="A6:B21" totalsRowShown="0">
  <autoFilter ref="A6:B21" xr:uid="{C725761B-DC0A-4807-ABBB-1B10DF3821F0}">
    <filterColumn colId="0" hiddenButton="1"/>
    <filterColumn colId="1" hiddenButton="1"/>
  </autoFilter>
  <tableColumns count="2">
    <tableColumn id="1" xr3:uid="{DFE00353-5D7C-41A2-BE79-AA5D1C2C9D26}" name="Data Item" dataDxfId="858"/>
    <tableColumn id="2" xr3:uid="{06D2434D-F2E3-44F7-A1D1-CCB4B8958200}" name="Factor Table Information" dataDxfId="857"/>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8D6E22D-4949-4E82-BCA7-86CEC44A780C}" name="x_307_template_table_1" displayName="x_307_template_table_1" ref="A6:B21" totalsRowShown="0">
  <autoFilter ref="A6:B21" xr:uid="{C725761B-DC0A-4807-ABBB-1B10DF3821F0}">
    <filterColumn colId="0" hiddenButton="1"/>
    <filterColumn colId="1" hiddenButton="1"/>
  </autoFilter>
  <tableColumns count="2">
    <tableColumn id="1" xr3:uid="{1A5DDFE3-290B-4FBC-90E0-401C89D6A63B}" name="Data Item" dataDxfId="856"/>
    <tableColumn id="2" xr3:uid="{602BF71C-89BF-470A-B26C-EA08DBA8B3A2}" name="Factor Table Information" dataDxfId="855"/>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4778F4D-9F43-4E88-9AFF-64A3AA6B03D3}" name="x_308_template_table_1" displayName="x_308_template_table_1" ref="A6:B21" totalsRowShown="0">
  <autoFilter ref="A6:B21" xr:uid="{C725761B-DC0A-4807-ABBB-1B10DF3821F0}">
    <filterColumn colId="0" hiddenButton="1"/>
    <filterColumn colId="1" hiddenButton="1"/>
  </autoFilter>
  <tableColumns count="2">
    <tableColumn id="1" xr3:uid="{218A3373-84F2-4350-A5F2-3BB33ECB4D8D}" name="Data Item" dataDxfId="854"/>
    <tableColumn id="2" xr3:uid="{F986C592-2FC9-42FD-9F50-56B12187626A}" name="Factor Table Information" dataDxfId="853"/>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EBF812D-F8B0-4E43-9DB1-D8C90B8555C4}" name="x_309_template_table_1" displayName="x_309_template_table_1" ref="A6:B21" totalsRowShown="0">
  <autoFilter ref="A6:B21" xr:uid="{C725761B-DC0A-4807-ABBB-1B10DF3821F0}">
    <filterColumn colId="0" hiddenButton="1"/>
    <filterColumn colId="1" hiddenButton="1"/>
  </autoFilter>
  <tableColumns count="2">
    <tableColumn id="1" xr3:uid="{F34AF1A5-BD1C-4D6C-B8FF-0DE03F0957F5}" name="Data Item" dataDxfId="852"/>
    <tableColumn id="2" xr3:uid="{92729B80-9802-4B80-885C-2F2B46AB03D9}" name="Factor Table Information" dataDxfId="851"/>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1212238-358F-463F-9CBB-D12FD90D0A5F}" name="x_310_template_table_1" displayName="x_310_template_table_1" ref="A6:B21" totalsRowShown="0">
  <autoFilter ref="A6:B21" xr:uid="{C725761B-DC0A-4807-ABBB-1B10DF3821F0}">
    <filterColumn colId="0" hiddenButton="1"/>
    <filterColumn colId="1" hiddenButton="1"/>
  </autoFilter>
  <tableColumns count="2">
    <tableColumn id="1" xr3:uid="{448A621A-250E-4E1A-A222-AF79C2F698B0}" name="Data Item" dataDxfId="850"/>
    <tableColumn id="2" xr3:uid="{E8FA2504-5DD4-4B08-AC5E-90D8F843E9E9}" name="Factor Table Information" dataDxfId="849"/>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9498DE-A549-45B3-8C55-5CA16976FA71}" name="x_201_template_table_1" displayName="x_201_template_table_1" ref="A6:B21" totalsRowShown="0">
  <autoFilter ref="A6:B21" xr:uid="{C725761B-DC0A-4807-ABBB-1B10DF3821F0}">
    <filterColumn colId="0" hiddenButton="1"/>
    <filterColumn colId="1" hiddenButton="1"/>
  </autoFilter>
  <tableColumns count="2">
    <tableColumn id="1" xr3:uid="{799988F3-40A6-4203-B31F-D6941C45E588}" name="Data Item" dataDxfId="902"/>
    <tableColumn id="2" xr3:uid="{F3B154C7-C24C-477E-AE40-E32C5D8348CE}" name="Factor Table Information" dataDxfId="901"/>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CABC9D5-05C3-4761-A9C5-C9399F5CEFA1}" name="x_311_template_table_1" displayName="x_311_template_table_1" ref="A6:B21" totalsRowShown="0">
  <autoFilter ref="A6:B21" xr:uid="{C725761B-DC0A-4807-ABBB-1B10DF3821F0}">
    <filterColumn colId="0" hiddenButton="1"/>
    <filterColumn colId="1" hiddenButton="1"/>
  </autoFilter>
  <tableColumns count="2">
    <tableColumn id="1" xr3:uid="{49D94530-92FF-4D0F-B467-76D8613805F2}" name="Data Item" dataDxfId="848"/>
    <tableColumn id="2" xr3:uid="{6A290E27-FB16-4A43-813A-F78B5EC725A9}" name="Factor Table Information" dataDxfId="847"/>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DEA5282-9A88-481C-A6AE-4783627A69AF}" name="x_312_template_table_1" displayName="x_312_template_table_1" ref="A6:B21" totalsRowShown="0">
  <autoFilter ref="A6:B21" xr:uid="{C725761B-DC0A-4807-ABBB-1B10DF3821F0}">
    <filterColumn colId="0" hiddenButton="1"/>
    <filterColumn colId="1" hiddenButton="1"/>
  </autoFilter>
  <tableColumns count="2">
    <tableColumn id="1" xr3:uid="{13882A55-6158-4268-A6E6-4F17252E1BFD}" name="Data Item" dataDxfId="846"/>
    <tableColumn id="2" xr3:uid="{0BAE729C-4032-4271-976C-A9B4735CB0AB}" name="Factor Table Information" dataDxfId="845"/>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5267779-5E18-4C76-9E1F-0DEC3E6E48C6}" name="x_313_template_table_1" displayName="x_313_template_table_1" ref="A6:B21" totalsRowShown="0">
  <autoFilter ref="A6:B21" xr:uid="{C725761B-DC0A-4807-ABBB-1B10DF3821F0}">
    <filterColumn colId="0" hiddenButton="1"/>
    <filterColumn colId="1" hiddenButton="1"/>
  </autoFilter>
  <tableColumns count="2">
    <tableColumn id="1" xr3:uid="{CAB97ACE-65D3-463B-B97C-6CDCC4CB7D8D}" name="Data Item" dataDxfId="844"/>
    <tableColumn id="2" xr3:uid="{A7FE240C-CD6D-4E09-A707-B23E63D00451}" name="Factor Table Information" dataDxfId="843"/>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3326646C-55C4-457B-92B3-C0A0380F43EF}" name="x_314_template_table_1" displayName="x_314_template_table_1" ref="A6:B21" totalsRowShown="0">
  <autoFilter ref="A6:B21" xr:uid="{C725761B-DC0A-4807-ABBB-1B10DF3821F0}">
    <filterColumn colId="0" hiddenButton="1"/>
    <filterColumn colId="1" hiddenButton="1"/>
  </autoFilter>
  <tableColumns count="2">
    <tableColumn id="1" xr3:uid="{809293AE-F89A-4CC1-A344-F5F5D20918D3}" name="Data Item" dataDxfId="842"/>
    <tableColumn id="2" xr3:uid="{4B254813-F88B-4A61-AD37-8BB99AEB6B91}" name="Factor Table Information" dataDxfId="841"/>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3AFF524-1BF5-4227-9FF2-498D2530D237}" name="x_315_template_table_1" displayName="x_315_template_table_1" ref="A6:B21" totalsRowShown="0">
  <autoFilter ref="A6:B21" xr:uid="{C725761B-DC0A-4807-ABBB-1B10DF3821F0}">
    <filterColumn colId="0" hiddenButton="1"/>
    <filterColumn colId="1" hiddenButton="1"/>
  </autoFilter>
  <tableColumns count="2">
    <tableColumn id="1" xr3:uid="{00E6F9BA-F37F-4C15-9D52-080CA8325830}" name="Data Item" dataDxfId="840"/>
    <tableColumn id="2" xr3:uid="{425EFD9F-6969-4531-B1A1-C33278E31F97}" name="Factor Table Information" dataDxfId="839"/>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D1563BC-A54D-4C82-954B-FEE8B5FA233D}" name="x_316_template_table_1" displayName="x_316_template_table_1" ref="A6:B21" totalsRowShown="0">
  <autoFilter ref="A6:B21" xr:uid="{C725761B-DC0A-4807-ABBB-1B10DF3821F0}">
    <filterColumn colId="0" hiddenButton="1"/>
    <filterColumn colId="1" hiddenButton="1"/>
  </autoFilter>
  <tableColumns count="2">
    <tableColumn id="1" xr3:uid="{CB719D85-2E87-4D6F-A094-0E88D247E46A}" name="Data Item" dataDxfId="838"/>
    <tableColumn id="2" xr3:uid="{8053BA6A-E958-4622-8ED5-33D6048A7D88}" name="Factor Table Information" dataDxfId="837"/>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314F675-498B-418A-BBCF-007A974F68E1}" name="x_317_template_table_1" displayName="x_317_template_table_1" ref="A6:B21" totalsRowShown="0">
  <autoFilter ref="A6:B21" xr:uid="{C725761B-DC0A-4807-ABBB-1B10DF3821F0}">
    <filterColumn colId="0" hiddenButton="1"/>
    <filterColumn colId="1" hiddenButton="1"/>
  </autoFilter>
  <tableColumns count="2">
    <tableColumn id="1" xr3:uid="{3E21AA76-2138-4393-BC07-996F76CAD45C}" name="Data Item" dataDxfId="836"/>
    <tableColumn id="2" xr3:uid="{DDDDE9A8-5334-42D7-9D55-FC39F0473A36}" name="Factor Table Information" dataDxfId="835"/>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43C05C56-0F75-46FE-AEE4-10344033E9F6}" name="x_318_template_table_1" displayName="x_318_template_table_1" ref="A6:B21" totalsRowShown="0">
  <autoFilter ref="A6:B21" xr:uid="{C725761B-DC0A-4807-ABBB-1B10DF3821F0}">
    <filterColumn colId="0" hiddenButton="1"/>
    <filterColumn colId="1" hiddenButton="1"/>
  </autoFilter>
  <tableColumns count="2">
    <tableColumn id="1" xr3:uid="{8B1C65C0-CD64-4B3E-9916-E8A169BDD264}" name="Data Item" dataDxfId="834"/>
    <tableColumn id="2" xr3:uid="{3E64F6EF-7E02-4C1A-99B9-FB1AA888A792}" name="Factor Table Information" dataDxfId="833"/>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F2A07AC-394C-4751-BC6D-C8DB789298F3}" name="x_319_template_table_1" displayName="x_319_template_table_1" ref="A6:B21" totalsRowShown="0">
  <autoFilter ref="A6:B21" xr:uid="{C725761B-DC0A-4807-ABBB-1B10DF3821F0}">
    <filterColumn colId="0" hiddenButton="1"/>
    <filterColumn colId="1" hiddenButton="1"/>
  </autoFilter>
  <tableColumns count="2">
    <tableColumn id="1" xr3:uid="{6ACA8C2D-3E84-44C4-98C0-7466F973B7C2}" name="Data Item" dataDxfId="832"/>
    <tableColumn id="2" xr3:uid="{127248C9-B7D6-4828-9B25-54B06FE222A2}" name="Factor Table Information" dataDxfId="831"/>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37D259-8F64-4F0A-A1C1-A9B3C74EF0E9}" name="x_320_template_table_1" displayName="x_320_template_table_1" ref="A6:B21" totalsRowShown="0">
  <autoFilter ref="A6:B21" xr:uid="{C725761B-DC0A-4807-ABBB-1B10DF3821F0}">
    <filterColumn colId="0" hiddenButton="1"/>
    <filterColumn colId="1" hiddenButton="1"/>
  </autoFilter>
  <tableColumns count="2">
    <tableColumn id="1" xr3:uid="{FD68D5D8-D311-4A51-8089-2503CA9A9334}" name="Data Item" dataDxfId="830"/>
    <tableColumn id="2" xr3:uid="{5F193500-C517-474A-82D1-0302228520CD}" name="Factor Table Information" dataDxfId="829"/>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062574-7594-4F57-9DB6-94F49C1A2C9C}" name="x_202_template_table_1" displayName="x_202_template_table_1" ref="A6:B21" totalsRowShown="0">
  <autoFilter ref="A6:B21" xr:uid="{C725761B-DC0A-4807-ABBB-1B10DF3821F0}">
    <filterColumn colId="0" hiddenButton="1"/>
    <filterColumn colId="1" hiddenButton="1"/>
  </autoFilter>
  <tableColumns count="2">
    <tableColumn id="1" xr3:uid="{A28C9949-7B80-49B4-A659-3DD515C680F5}" name="Data Item" dataDxfId="900"/>
    <tableColumn id="2" xr3:uid="{6990BD62-2619-46E6-95CC-87922588B13D}" name="Factor Table Information" dataDxfId="899"/>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6750AA3-F9EB-425A-9F42-22F0068A0AB5}" name="x_321_template_table_1" displayName="x_321_template_table_1" ref="A6:B21" totalsRowShown="0">
  <autoFilter ref="A6:B21" xr:uid="{C725761B-DC0A-4807-ABBB-1B10DF3821F0}">
    <filterColumn colId="0" hiddenButton="1"/>
    <filterColumn colId="1" hiddenButton="1"/>
  </autoFilter>
  <tableColumns count="2">
    <tableColumn id="1" xr3:uid="{08A83C9E-B74B-4701-9647-0450A4DFAD93}" name="Data Item" dataDxfId="828"/>
    <tableColumn id="2" xr3:uid="{2622E48B-6AD1-48FD-B208-E89D397D2DD9}" name="Factor Table Information" dataDxfId="827"/>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3686510-C357-4B29-8631-68D55F25E6BB}" name="x_322_template_table_1" displayName="x_322_template_table_1" ref="A6:B21" totalsRowShown="0">
  <autoFilter ref="A6:B21" xr:uid="{C725761B-DC0A-4807-ABBB-1B10DF3821F0}">
    <filterColumn colId="0" hiddenButton="1"/>
    <filterColumn colId="1" hiddenButton="1"/>
  </autoFilter>
  <tableColumns count="2">
    <tableColumn id="1" xr3:uid="{49DEDCDD-2097-4429-AEA5-64D8A6239CBA}" name="Data Item" dataDxfId="826"/>
    <tableColumn id="2" xr3:uid="{959FB840-1983-4601-85D9-739265C57927}" name="Factor Table Information" dataDxfId="825"/>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416B979-2FA2-423C-AA81-0B225C3CDB85}" name="x_323_template_table_1" displayName="x_323_template_table_1" ref="A6:B21" totalsRowShown="0">
  <autoFilter ref="A6:B21" xr:uid="{C725761B-DC0A-4807-ABBB-1B10DF3821F0}">
    <filterColumn colId="0" hiddenButton="1"/>
    <filterColumn colId="1" hiddenButton="1"/>
  </autoFilter>
  <tableColumns count="2">
    <tableColumn id="1" xr3:uid="{5346166C-B9C2-4A54-9EA3-5DCA83B3ACD9}" name="Data Item" dataDxfId="824"/>
    <tableColumn id="2" xr3:uid="{E7B4FAD6-83C2-4818-AE23-297D5AC63007}" name="Factor Table Information" dataDxfId="823"/>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EEC1CDA-2709-4E82-9E16-74F0387B6DDF}" name="x_324_template_table_1" displayName="x_324_template_table_1" ref="A6:B21" totalsRowShown="0">
  <autoFilter ref="A6:B21" xr:uid="{C725761B-DC0A-4807-ABBB-1B10DF3821F0}">
    <filterColumn colId="0" hiddenButton="1"/>
    <filterColumn colId="1" hiddenButton="1"/>
  </autoFilter>
  <tableColumns count="2">
    <tableColumn id="1" xr3:uid="{1B1A8501-2F4D-41FA-AFD7-593AA421A44E}" name="Data Item" dataDxfId="822"/>
    <tableColumn id="2" xr3:uid="{5850E681-71C2-428A-B718-A2E58EDFC89D}" name="Factor Table Information" dataDxfId="821"/>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1D2CA2E-78BE-469F-AD1F-72EDCDDA3773}" name="x_325_template_table_1" displayName="x_325_template_table_1" ref="A6:B21" totalsRowShown="0">
  <autoFilter ref="A6:B21" xr:uid="{C725761B-DC0A-4807-ABBB-1B10DF3821F0}">
    <filterColumn colId="0" hiddenButton="1"/>
    <filterColumn colId="1" hiddenButton="1"/>
  </autoFilter>
  <tableColumns count="2">
    <tableColumn id="1" xr3:uid="{AA5D6F42-9693-4F1F-97AC-A3538B537333}" name="Data Item" dataDxfId="820"/>
    <tableColumn id="2" xr3:uid="{4B63F40E-4DBA-4849-8E65-89D4CA485471}" name="Factor Table Information" dataDxfId="819"/>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3A61B01A-D079-456D-A29F-5C6106CC2412}" name="x_326_template_table_1" displayName="x_326_template_table_1" ref="A6:B21" totalsRowShown="0">
  <autoFilter ref="A6:B21" xr:uid="{C725761B-DC0A-4807-ABBB-1B10DF3821F0}">
    <filterColumn colId="0" hiddenButton="1"/>
    <filterColumn colId="1" hiddenButton="1"/>
  </autoFilter>
  <tableColumns count="2">
    <tableColumn id="1" xr3:uid="{F87F6B91-7671-4241-843C-13CDE5C12985}" name="Data Item" dataDxfId="818"/>
    <tableColumn id="2" xr3:uid="{F7817E5E-193B-462C-929F-AA4754215E6B}" name="Factor Table Information" dataDxfId="817"/>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B79BF08-3AFA-418B-A0F9-86A401B10FDF}" name="x_327_template_table_1" displayName="x_327_template_table_1" ref="A6:B21" totalsRowShown="0">
  <autoFilter ref="A6:B21" xr:uid="{C725761B-DC0A-4807-ABBB-1B10DF3821F0}">
    <filterColumn colId="0" hiddenButton="1"/>
    <filterColumn colId="1" hiddenButton="1"/>
  </autoFilter>
  <tableColumns count="2">
    <tableColumn id="1" xr3:uid="{37909D41-EAF3-4AFA-AFCF-D9C45DBF9181}" name="Data Item" dataDxfId="816"/>
    <tableColumn id="2" xr3:uid="{F90E445E-F2ED-434F-9BF1-8C9B51B6CB29}" name="Factor Table Information" dataDxfId="815"/>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1E1C847-B209-40D6-9859-723A5C803591}" name="x_328_template_table_1" displayName="x_328_template_table_1" ref="A6:B21" totalsRowShown="0">
  <autoFilter ref="A6:B21" xr:uid="{C725761B-DC0A-4807-ABBB-1B10DF3821F0}">
    <filterColumn colId="0" hiddenButton="1"/>
    <filterColumn colId="1" hiddenButton="1"/>
  </autoFilter>
  <tableColumns count="2">
    <tableColumn id="1" xr3:uid="{C97B46B2-8D7C-4611-A6D7-D4AD172F850D}" name="Data Item" dataDxfId="814"/>
    <tableColumn id="2" xr3:uid="{3FA01654-1AF0-475E-A213-2D6BA563B529}" name="Factor Table Information" dataDxfId="813"/>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1E717FE-19DE-40CA-AFC7-FB1E6DBAF574}" name="x_401_template_table_1" displayName="x_401_template_table_1" ref="A6:B21" totalsRowShown="0">
  <autoFilter ref="A6:B21" xr:uid="{C725761B-DC0A-4807-ABBB-1B10DF3821F0}">
    <filterColumn colId="0" hiddenButton="1"/>
    <filterColumn colId="1" hiddenButton="1"/>
  </autoFilter>
  <tableColumns count="2">
    <tableColumn id="1" xr3:uid="{F4AD6830-9C96-4503-B081-D330F6724D57}" name="Data Item" dataDxfId="812"/>
    <tableColumn id="2" xr3:uid="{177B96FB-5B04-468A-91DC-E713D1D2D21C}" name="Factor Table Information" dataDxfId="811"/>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51BA2F19-9334-4026-93A4-DDEBB4C2F249}" name="x_402_template_table_1" displayName="x_402_template_table_1" ref="A6:B21" totalsRowShown="0">
  <autoFilter ref="A6:B21" xr:uid="{C725761B-DC0A-4807-ABBB-1B10DF3821F0}">
    <filterColumn colId="0" hiddenButton="1"/>
    <filterColumn colId="1" hiddenButton="1"/>
  </autoFilter>
  <tableColumns count="2">
    <tableColumn id="1" xr3:uid="{EC771E88-A1E9-4728-B36D-590B08EFA8B9}" name="Data Item" dataDxfId="810"/>
    <tableColumn id="2" xr3:uid="{07592AEF-AA79-446F-958F-9B5135CBA367}" name="Factor Table Information" dataDxfId="809"/>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B711087-8C06-47D4-B766-B524FB762E09}" name="x_203_template_table_1" displayName="x_203_template_table_1" ref="A6:B21" totalsRowShown="0">
  <autoFilter ref="A6:B21" xr:uid="{C725761B-DC0A-4807-ABBB-1B10DF3821F0}">
    <filterColumn colId="0" hiddenButton="1"/>
    <filterColumn colId="1" hiddenButton="1"/>
  </autoFilter>
  <tableColumns count="2">
    <tableColumn id="1" xr3:uid="{706B0C25-C5CA-4735-B1C9-474DFF81DFEB}" name="Data Item" dataDxfId="898"/>
    <tableColumn id="2" xr3:uid="{594D97E4-655A-4989-876C-7154F96A577C}" name="Factor Table Information" dataDxfId="897"/>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503BE326-A191-4FD1-A1C9-C2AA2C3D7638}" name="x_403_template_table_1" displayName="x_403_template_table_1" ref="A6:B21" totalsRowShown="0">
  <autoFilter ref="A6:B21" xr:uid="{C725761B-DC0A-4807-ABBB-1B10DF3821F0}">
    <filterColumn colId="0" hiddenButton="1"/>
    <filterColumn colId="1" hiddenButton="1"/>
  </autoFilter>
  <tableColumns count="2">
    <tableColumn id="1" xr3:uid="{ACBC309D-8C09-4938-9963-2F02E713FCAF}" name="Data Item" dataDxfId="808"/>
    <tableColumn id="2" xr3:uid="{08D1708F-5B5A-4BFC-A648-0A0055C31A34}" name="Factor Table Information" dataDxfId="807"/>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DC038AAC-E1D0-4720-9712-CCD1D12143D5}" name="x_404_template_table_1" displayName="x_404_template_table_1" ref="A6:B21" totalsRowShown="0">
  <autoFilter ref="A6:B21" xr:uid="{C725761B-DC0A-4807-ABBB-1B10DF3821F0}">
    <filterColumn colId="0" hiddenButton="1"/>
    <filterColumn colId="1" hiddenButton="1"/>
  </autoFilter>
  <tableColumns count="2">
    <tableColumn id="1" xr3:uid="{DB9AE01F-22E2-4D28-BC9B-AF8BF54B4AC2}" name="Data Item" dataDxfId="806"/>
    <tableColumn id="2" xr3:uid="{EBEE7B4D-CC8A-43C6-B44B-189C2C407C4A}" name="Factor Table Information" dataDxfId="805"/>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4A3A37C-919B-487F-8C27-59DF98D01CB4}" name="x_405_template_table_1" displayName="x_405_template_table_1" ref="A6:B21" totalsRowShown="0">
  <autoFilter ref="A6:B21" xr:uid="{C725761B-DC0A-4807-ABBB-1B10DF3821F0}">
    <filterColumn colId="0" hiddenButton="1"/>
    <filterColumn colId="1" hiddenButton="1"/>
  </autoFilter>
  <tableColumns count="2">
    <tableColumn id="1" xr3:uid="{55863B8E-B13B-4A2E-9AF3-6E24853A73C2}" name="Data Item" dataDxfId="804"/>
    <tableColumn id="2" xr3:uid="{C86956D9-5FB8-4035-B48A-E34F0AA808CE}" name="Factor Table Information" dataDxfId="803"/>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4BF47B9C-61CA-4F71-B6A7-879B87D6DA54}" name="x_406_template_table_1" displayName="x_406_template_table_1" ref="A6:B21" totalsRowShown="0">
  <autoFilter ref="A6:B21" xr:uid="{C725761B-DC0A-4807-ABBB-1B10DF3821F0}">
    <filterColumn colId="0" hiddenButton="1"/>
    <filterColumn colId="1" hiddenButton="1"/>
  </autoFilter>
  <tableColumns count="2">
    <tableColumn id="1" xr3:uid="{BDA20C83-AB11-4FAD-842E-3B8610C9277B}" name="Data Item" dataDxfId="802"/>
    <tableColumn id="2" xr3:uid="{8F5B68EC-6455-4908-9559-6594927571A4}" name="Factor Table Information" dataDxfId="801"/>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999832FF-FFC7-4924-A946-444D79F0E24D}" name="x_407_template_table_1" displayName="x_407_template_table_1" ref="A6:B21" totalsRowShown="0">
  <autoFilter ref="A6:B21" xr:uid="{C725761B-DC0A-4807-ABBB-1B10DF3821F0}">
    <filterColumn colId="0" hiddenButton="1"/>
    <filterColumn colId="1" hiddenButton="1"/>
  </autoFilter>
  <tableColumns count="2">
    <tableColumn id="1" xr3:uid="{6F8A960A-DFF7-4ABD-A20B-227100796774}" name="Data Item" dataDxfId="800"/>
    <tableColumn id="2" xr3:uid="{905DE995-DD62-46D9-8084-695B67221855}" name="Factor Table Information" dataDxfId="799"/>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45578EC-4AD0-43D6-8862-79E63F4A2DC3}" name="x_501_template_table_1" displayName="x_501_template_table_1" ref="A6:B21" totalsRowShown="0">
  <autoFilter ref="A6:B21" xr:uid="{C725761B-DC0A-4807-ABBB-1B10DF3821F0}">
    <filterColumn colId="0" hiddenButton="1"/>
    <filterColumn colId="1" hiddenButton="1"/>
  </autoFilter>
  <tableColumns count="2">
    <tableColumn id="1" xr3:uid="{7CB60AF3-6046-48BD-8543-2F2B7D86F34E}" name="Data Item" dataDxfId="798"/>
    <tableColumn id="2" xr3:uid="{734E4554-FD0D-4A08-A39F-9C1E25FA1D76}" name="Factor Table Information" dataDxfId="797"/>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EE66673-3FA5-4DDE-8AFD-9EF192FDE2E9}" name="x_502_template_table_1" displayName="x_502_template_table_1" ref="A6:B21" totalsRowShown="0">
  <autoFilter ref="A6:B21" xr:uid="{C725761B-DC0A-4807-ABBB-1B10DF3821F0}">
    <filterColumn colId="0" hiddenButton="1"/>
    <filterColumn colId="1" hiddenButton="1"/>
  </autoFilter>
  <tableColumns count="2">
    <tableColumn id="1" xr3:uid="{83F2DB79-674A-4CD0-81AC-86C466255565}" name="Data Item" dataDxfId="796"/>
    <tableColumn id="2" xr3:uid="{A843F318-297B-4D72-9C03-89E5E2BF6D47}" name="Factor Table Information" dataDxfId="795"/>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50F6267-D64F-4598-8F75-76699404E61B}" name="x_503_template_table_1" displayName="x_503_template_table_1" ref="A6:B21" totalsRowShown="0">
  <autoFilter ref="A6:B21" xr:uid="{C725761B-DC0A-4807-ABBB-1B10DF3821F0}">
    <filterColumn colId="0" hiddenButton="1"/>
    <filterColumn colId="1" hiddenButton="1"/>
  </autoFilter>
  <tableColumns count="2">
    <tableColumn id="1" xr3:uid="{FC8052FF-1E21-4386-BFF3-66D4BF1E44FD}" name="Data Item" dataDxfId="794"/>
    <tableColumn id="2" xr3:uid="{B3A55E93-3806-40F4-8DEF-88827AECD9EF}" name="Factor Table Information" dataDxfId="793"/>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71DF30FB-8D40-47BD-9C83-7A40B834D639}" name="x_504_template_table_1" displayName="x_504_template_table_1" ref="A6:B21" totalsRowShown="0">
  <autoFilter ref="A6:B21" xr:uid="{C725761B-DC0A-4807-ABBB-1B10DF3821F0}">
    <filterColumn colId="0" hiddenButton="1"/>
    <filterColumn colId="1" hiddenButton="1"/>
  </autoFilter>
  <tableColumns count="2">
    <tableColumn id="1" xr3:uid="{0967E820-CAAB-4F82-94EE-BD36498EB962}" name="Data Item" dataDxfId="792"/>
    <tableColumn id="2" xr3:uid="{601F2E75-75BF-44A2-852D-2474991FCD5B}" name="Factor Table Information" dataDxfId="791"/>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AE3A411-2C56-4E11-BADF-154A74B61585}" name="x_505_template_table_1" displayName="x_505_template_table_1" ref="A6:B21" totalsRowShown="0">
  <autoFilter ref="A6:B21" xr:uid="{C725761B-DC0A-4807-ABBB-1B10DF3821F0}">
    <filterColumn colId="0" hiddenButton="1"/>
    <filterColumn colId="1" hiddenButton="1"/>
  </autoFilter>
  <tableColumns count="2">
    <tableColumn id="1" xr3:uid="{5257A7A6-BBDD-4B0D-9A6E-6C06776C43A0}" name="Data Item" dataDxfId="790"/>
    <tableColumn id="2" xr3:uid="{641684D4-AF77-4E95-B5DF-91478B5BB7FB}" name="Factor Table Information" dataDxfId="789"/>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0606E24-FA32-4F50-B119-1AFC0205FA92}" name="x_204_template_table_1" displayName="x_204_template_table_1" ref="A6:B21" totalsRowShown="0">
  <autoFilter ref="A6:B21" xr:uid="{C725761B-DC0A-4807-ABBB-1B10DF3821F0}">
    <filterColumn colId="0" hiddenButton="1"/>
    <filterColumn colId="1" hiddenButton="1"/>
  </autoFilter>
  <tableColumns count="2">
    <tableColumn id="1" xr3:uid="{7B2496C5-2DF3-4EAA-B892-68E7A14EA422}" name="Data Item" dataDxfId="896"/>
    <tableColumn id="2" xr3:uid="{58AE0F55-E7B6-4E44-A56E-7F233DD94BF2}" name="Factor Table Information" dataDxfId="895"/>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46477EA7-BF12-4727-AEAD-AF8F00218EA2}" name="x_506_template_table_1" displayName="x_506_template_table_1" ref="A6:B21" totalsRowShown="0">
  <autoFilter ref="A6:B21" xr:uid="{C725761B-DC0A-4807-ABBB-1B10DF3821F0}">
    <filterColumn colId="0" hiddenButton="1"/>
    <filterColumn colId="1" hiddenButton="1"/>
  </autoFilter>
  <tableColumns count="2">
    <tableColumn id="1" xr3:uid="{EC93FD83-C7FF-4078-8DD3-2F7AF4E4726A}" name="Data Item" dataDxfId="788"/>
    <tableColumn id="2" xr3:uid="{51D6A50F-046A-4352-95A6-CEB0B088B403}" name="Factor Table Information" dataDxfId="787"/>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D7332CA-9126-4766-BEF8-59A92DEDC48C}" name="x_603_template_table_1" displayName="x_603_template_table_1" ref="A6:B21" totalsRowShown="0">
  <autoFilter ref="A6:B21" xr:uid="{C725761B-DC0A-4807-ABBB-1B10DF3821F0}">
    <filterColumn colId="0" hiddenButton="1"/>
    <filterColumn colId="1" hiddenButton="1"/>
  </autoFilter>
  <tableColumns count="2">
    <tableColumn id="1" xr3:uid="{360E8911-CE26-4663-AFF0-37E5524D1B86}" name="Data Item" dataDxfId="786"/>
    <tableColumn id="2" xr3:uid="{68B395E0-CFB4-4CA5-8AAB-2F8B9D6CA800}" name="Factor Table Information" dataDxfId="785"/>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AC7ACFF-0143-416F-9E53-29DECE7F148D}" name="x_604_template_table_1" displayName="x_604_template_table_1" ref="A6:B21" totalsRowShown="0">
  <autoFilter ref="A6:B21" xr:uid="{C725761B-DC0A-4807-ABBB-1B10DF3821F0}">
    <filterColumn colId="0" hiddenButton="1"/>
    <filterColumn colId="1" hiddenButton="1"/>
  </autoFilter>
  <tableColumns count="2">
    <tableColumn id="1" xr3:uid="{66302BE5-1674-43B5-B3CC-46F0A0934A13}" name="Data Item" dataDxfId="784"/>
    <tableColumn id="2" xr3:uid="{32EB1981-57E8-45A0-88F6-79D95FAE3A8A}" name="Factor Table Information" dataDxfId="783"/>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0AEED70-0717-462D-8D56-F165A06CA2AB}" name="x_605_template_table_1" displayName="x_605_template_table_1" ref="A6:B21" totalsRowShown="0">
  <autoFilter ref="A6:B21" xr:uid="{C725761B-DC0A-4807-ABBB-1B10DF3821F0}">
    <filterColumn colId="0" hiddenButton="1"/>
    <filterColumn colId="1" hiddenButton="1"/>
  </autoFilter>
  <tableColumns count="2">
    <tableColumn id="1" xr3:uid="{2216AE70-5699-4D21-BD1D-F55D6D393DE2}" name="Data Item" dataDxfId="782"/>
    <tableColumn id="2" xr3:uid="{FC0BA941-3195-4FD0-98E9-9072CDDA0B8B}" name="Factor Table Information" dataDxfId="781"/>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597E2453-B677-4724-849C-A9D99ED2689A}" name="x_606_template_table_1" displayName="x_606_template_table_1" ref="A6:B21" totalsRowShown="0">
  <autoFilter ref="A6:B21" xr:uid="{C725761B-DC0A-4807-ABBB-1B10DF3821F0}">
    <filterColumn colId="0" hiddenButton="1"/>
    <filterColumn colId="1" hiddenButton="1"/>
  </autoFilter>
  <tableColumns count="2">
    <tableColumn id="1" xr3:uid="{85C2D97F-A1B1-4ED0-A9C8-AFBEFFF9116E}" name="Data Item" dataDxfId="780"/>
    <tableColumn id="2" xr3:uid="{7B14CD5B-3899-4692-940E-9A30892D4C0F}" name="Factor Table Information" dataDxfId="779"/>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C6A7262D-D5FA-48BC-86DE-B442A387F586}" name="x_607_template_table_1" displayName="x_607_template_table_1" ref="A6:B21" totalsRowShown="0">
  <autoFilter ref="A6:B21" xr:uid="{C725761B-DC0A-4807-ABBB-1B10DF3821F0}">
    <filterColumn colId="0" hiddenButton="1"/>
    <filterColumn colId="1" hiddenButton="1"/>
  </autoFilter>
  <tableColumns count="2">
    <tableColumn id="1" xr3:uid="{E7A0AABC-39C0-437D-B737-268EC4805777}" name="Data Item" dataDxfId="778"/>
    <tableColumn id="2" xr3:uid="{CD6939DE-D72E-4D72-8D15-9A3DCD1475FC}" name="Factor Table Information" dataDxfId="777"/>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8B536AE3-AA50-43E2-B769-55B346DD5FCC}" name="x_608_template_table_1" displayName="x_608_template_table_1" ref="A6:B21" totalsRowShown="0">
  <autoFilter ref="A6:B21" xr:uid="{C725761B-DC0A-4807-ABBB-1B10DF3821F0}">
    <filterColumn colId="0" hiddenButton="1"/>
    <filterColumn colId="1" hiddenButton="1"/>
  </autoFilter>
  <tableColumns count="2">
    <tableColumn id="1" xr3:uid="{82663D0B-2920-4F0A-9C5C-6509D628FCFC}" name="Data Item" dataDxfId="776"/>
    <tableColumn id="2" xr3:uid="{4305D21C-D813-454C-AFD1-02CCCB3BFAD3}" name="Factor Table Information" dataDxfId="775"/>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8757109-5300-4F3C-A62B-B0706E6D1228}" name="x_609_template_table_1" displayName="x_609_template_table_1" ref="A6:B21" totalsRowShown="0">
  <autoFilter ref="A6:B21" xr:uid="{C725761B-DC0A-4807-ABBB-1B10DF3821F0}">
    <filterColumn colId="0" hiddenButton="1"/>
    <filterColumn colId="1" hiddenButton="1"/>
  </autoFilter>
  <tableColumns count="2">
    <tableColumn id="1" xr3:uid="{5A91B870-6043-4870-BFBC-FDD587233AB0}" name="Data Item" dataDxfId="774"/>
    <tableColumn id="2" xr3:uid="{6A8DA102-B260-4E2E-B600-7CB330C917E5}" name="Factor Table Information" dataDxfId="773"/>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885F9A19-7DC1-4298-95D4-B3F7AEDFC883}" name="x_610_template_table_1" displayName="x_610_template_table_1" ref="A6:B21" totalsRowShown="0">
  <autoFilter ref="A6:B21" xr:uid="{C725761B-DC0A-4807-ABBB-1B10DF3821F0}">
    <filterColumn colId="0" hiddenButton="1"/>
    <filterColumn colId="1" hiddenButton="1"/>
  </autoFilter>
  <tableColumns count="2">
    <tableColumn id="1" xr3:uid="{03C2DF38-577B-43F9-B164-9559F85D660A}" name="Data Item" dataDxfId="772"/>
    <tableColumn id="2" xr3:uid="{42E928BF-3E4E-460A-87D2-C859690E11FE}" name="Factor Table Information" dataDxfId="771"/>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F95E983B-A36F-4D5B-8F45-F5455A0F2EBA}" name="x_611_template_table_1" displayName="x_611_template_table_1" ref="A6:B21" totalsRowShown="0">
  <autoFilter ref="A6:B21" xr:uid="{C725761B-DC0A-4807-ABBB-1B10DF3821F0}">
    <filterColumn colId="0" hiddenButton="1"/>
    <filterColumn colId="1" hiddenButton="1"/>
  </autoFilter>
  <tableColumns count="2">
    <tableColumn id="1" xr3:uid="{35D97A75-373B-4E82-9F35-1B8833A623F8}" name="Data Item" dataDxfId="770"/>
    <tableColumn id="2" xr3:uid="{A955F557-B8B9-476A-BAF8-0E438A1EF52B}" name="Factor Table Information" dataDxfId="769"/>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00D7535-763B-4117-90B8-84C60ACA60CD}" name="x_205_template_table_1" displayName="x_205_template_table_1" ref="A6:B21" totalsRowShown="0">
  <autoFilter ref="A6:B21" xr:uid="{C725761B-DC0A-4807-ABBB-1B10DF3821F0}">
    <filterColumn colId="0" hiddenButton="1"/>
    <filterColumn colId="1" hiddenButton="1"/>
  </autoFilter>
  <tableColumns count="2">
    <tableColumn id="1" xr3:uid="{D88BD1EB-0CD2-4484-B7D7-7256B9913B56}" name="Data Item" dataDxfId="894"/>
    <tableColumn id="2" xr3:uid="{FF5297F5-0657-4DEC-AB84-CC6D5CC7C8CB}" name="Factor Table Information" dataDxfId="893"/>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CBB73256-299D-48E1-A1BF-3C58FFEB1D88}" name="x_612_template_table_1" displayName="x_612_template_table_1" ref="A6:B21" totalsRowShown="0">
  <autoFilter ref="A6:B21" xr:uid="{C725761B-DC0A-4807-ABBB-1B10DF3821F0}">
    <filterColumn colId="0" hiddenButton="1"/>
    <filterColumn colId="1" hiddenButton="1"/>
  </autoFilter>
  <tableColumns count="2">
    <tableColumn id="1" xr3:uid="{72983434-F0A0-47A7-80AE-A42734C11BA3}" name="Data Item" dataDxfId="768"/>
    <tableColumn id="2" xr3:uid="{27E20991-5EDF-4EE0-BF17-AD4EDDD44BD6}" name="Factor Table Information" dataDxfId="767"/>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3A9E6774-BC1A-4C69-B6BD-B37062B27A99}" name="x_613_template_table_1" displayName="x_613_template_table_1" ref="A6:B21" totalsRowShown="0">
  <autoFilter ref="A6:B21" xr:uid="{C725761B-DC0A-4807-ABBB-1B10DF3821F0}">
    <filterColumn colId="0" hiddenButton="1"/>
    <filterColumn colId="1" hiddenButton="1"/>
  </autoFilter>
  <tableColumns count="2">
    <tableColumn id="1" xr3:uid="{C82AAE73-3850-46AB-AA3E-01E90DA24F8E}" name="Data Item" dataDxfId="766"/>
    <tableColumn id="2" xr3:uid="{E99ABEE2-8B8E-48CD-B40E-A7D66B71B85A}" name="Factor Table Information" dataDxfId="765"/>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3AB9E376-E121-4083-AE6D-A66F5939287B}" name="x_614_template_table_1" displayName="x_614_template_table_1" ref="A6:B21" totalsRowShown="0">
  <autoFilter ref="A6:B21" xr:uid="{C725761B-DC0A-4807-ABBB-1B10DF3821F0}">
    <filterColumn colId="0" hiddenButton="1"/>
    <filterColumn colId="1" hiddenButton="1"/>
  </autoFilter>
  <tableColumns count="2">
    <tableColumn id="1" xr3:uid="{B650166D-B015-4762-BEE3-BEB55776E9D2}" name="Data Item" dataDxfId="764"/>
    <tableColumn id="2" xr3:uid="{7D381A75-F30B-4FA8-9A63-5A9C75C9CBC3}" name="Factor Table Information" dataDxfId="763"/>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36B9F2C6-64C0-431C-A881-ECA26C3CD09C}" name="x_615_template_table_1" displayName="x_615_template_table_1" ref="A6:B21" totalsRowShown="0">
  <autoFilter ref="A6:B21" xr:uid="{C725761B-DC0A-4807-ABBB-1B10DF3821F0}">
    <filterColumn colId="0" hiddenButton="1"/>
    <filterColumn colId="1" hiddenButton="1"/>
  </autoFilter>
  <tableColumns count="2">
    <tableColumn id="1" xr3:uid="{9776507E-31B1-4384-B397-C5A77267B165}" name="Data Item" dataDxfId="762"/>
    <tableColumn id="2" xr3:uid="{90F615D3-E300-4386-9164-878B63E0B4B4}" name="Factor Table Information" dataDxfId="761"/>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B748DC8B-F79B-4642-8DE8-83D8DD62A9C7}" name="x_616_template_table_1" displayName="x_616_template_table_1" ref="A6:B21" totalsRowShown="0">
  <autoFilter ref="A6:B21" xr:uid="{C725761B-DC0A-4807-ABBB-1B10DF3821F0}">
    <filterColumn colId="0" hiddenButton="1"/>
    <filterColumn colId="1" hiddenButton="1"/>
  </autoFilter>
  <tableColumns count="2">
    <tableColumn id="1" xr3:uid="{57475BE1-AAC3-4F62-8650-ABF0617D9788}" name="Data Item" dataDxfId="760"/>
    <tableColumn id="2" xr3:uid="{8C97FC4E-94FC-4650-BBC5-DE8720B205DB}" name="Factor Table Information" dataDxfId="759"/>
  </tableColumns>
  <tableStyleInfo name="factors_info_tables"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586B1FDC-1E29-4B1B-ACAD-179D89DFAF6A}" name="x_617_template_table_1" displayName="x_617_template_table_1" ref="A6:B21" totalsRowShown="0">
  <autoFilter ref="A6:B21" xr:uid="{C725761B-DC0A-4807-ABBB-1B10DF3821F0}">
    <filterColumn colId="0" hiddenButton="1"/>
    <filterColumn colId="1" hiddenButton="1"/>
  </autoFilter>
  <tableColumns count="2">
    <tableColumn id="1" xr3:uid="{DBE1C201-952D-4073-A88D-B9CEA6A27C39}" name="Data Item" dataDxfId="758"/>
    <tableColumn id="2" xr3:uid="{808C0ED3-D35B-4E01-AEA5-1C38D1C38749}" name="Factor Table Information" dataDxfId="757"/>
  </tableColumns>
  <tableStyleInfo name="factors_info_tables"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5273608-E46B-4F5D-9E9B-AB82A2D0F5CF}" name="x_618_template_table_1" displayName="x_618_template_table_1" ref="A6:B21" totalsRowShown="0">
  <autoFilter ref="A6:B21" xr:uid="{C725761B-DC0A-4807-ABBB-1B10DF3821F0}">
    <filterColumn colId="0" hiddenButton="1"/>
    <filterColumn colId="1" hiddenButton="1"/>
  </autoFilter>
  <tableColumns count="2">
    <tableColumn id="1" xr3:uid="{D65E2EF2-286D-42B3-82CF-07F0B631D314}" name="Data Item" dataDxfId="756"/>
    <tableColumn id="2" xr3:uid="{6D1673C9-4A26-474C-B60A-C14C062C60BA}" name="Factor Table Information" dataDxfId="755"/>
  </tableColumns>
  <tableStyleInfo name="factors_info_tables"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C9CFA575-A08C-43E9-B0F6-F304BEB27765}" name="x_619_template_table_1" displayName="x_619_template_table_1" ref="A6:B21" totalsRowShown="0">
  <autoFilter ref="A6:B21" xr:uid="{C725761B-DC0A-4807-ABBB-1B10DF3821F0}">
    <filterColumn colId="0" hiddenButton="1"/>
    <filterColumn colId="1" hiddenButton="1"/>
  </autoFilter>
  <tableColumns count="2">
    <tableColumn id="1" xr3:uid="{25B6A350-B4C7-4E13-93CB-39A1742F5EC5}" name="Data Item" dataDxfId="754"/>
    <tableColumn id="2" xr3:uid="{961E2782-082D-4E6C-9D93-BCC13F06CF99}" name="Factor Table Information" dataDxfId="753"/>
  </tableColumns>
  <tableStyleInfo name="factors_info_tables"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8FC9BA6B-27C0-40C1-A213-5AAB1F89CA05}" name="x_620_template_table_1" displayName="x_620_template_table_1" ref="A6:B21" totalsRowShown="0">
  <autoFilter ref="A6:B21" xr:uid="{C725761B-DC0A-4807-ABBB-1B10DF3821F0}">
    <filterColumn colId="0" hiddenButton="1"/>
    <filterColumn colId="1" hiddenButton="1"/>
  </autoFilter>
  <tableColumns count="2">
    <tableColumn id="1" xr3:uid="{252014AD-C6FD-4706-83A4-EC207367A92A}" name="Data Item" dataDxfId="752"/>
    <tableColumn id="2" xr3:uid="{C91D3A51-2720-4A01-85E4-216DD22E49E5}" name="Factor Table Information" dataDxfId="751"/>
  </tableColumns>
  <tableStyleInfo name="factors_info_tables"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4032492B-E180-4429-99C1-FBCF2EB04500}" name="x_621_template_table_1" displayName="x_621_template_table_1" ref="A6:B21" totalsRowShown="0">
  <autoFilter ref="A6:B21" xr:uid="{C725761B-DC0A-4807-ABBB-1B10DF3821F0}">
    <filterColumn colId="0" hiddenButton="1"/>
    <filterColumn colId="1" hiddenButton="1"/>
  </autoFilter>
  <tableColumns count="2">
    <tableColumn id="1" xr3:uid="{AADE0AFF-3BDE-4BA9-996A-3BDFDC849678}" name="Data Item" dataDxfId="750"/>
    <tableColumn id="2" xr3:uid="{AF18A8D0-F4A2-45C5-824E-C9868A87D7BC}" name="Factor Table Information" dataDxfId="749"/>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3F74AEA-7A3D-4C77-A7A9-B65F340EC94C}" name="x_206_template_table_1" displayName="x_206_template_table_1" ref="A6:B21" totalsRowShown="0">
  <autoFilter ref="A6:B21" xr:uid="{C725761B-DC0A-4807-ABBB-1B10DF3821F0}">
    <filterColumn colId="0" hiddenButton="1"/>
    <filterColumn colId="1" hiddenButton="1"/>
  </autoFilter>
  <tableColumns count="2">
    <tableColumn id="1" xr3:uid="{9F2B31AA-45EF-4A9A-8E2D-C685908E631C}" name="Data Item" dataDxfId="892"/>
    <tableColumn id="2" xr3:uid="{911B9975-28D6-4E45-899B-2B6A98BB107B}" name="Factor Table Information" dataDxfId="891"/>
  </tableColumns>
  <tableStyleInfo name="factors_info_tables"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13C0F7D1-23B0-4C4B-B61A-66758B33EEEA}" name="x_622_template_table_1" displayName="x_622_template_table_1" ref="A6:B21" totalsRowShown="0">
  <autoFilter ref="A6:B21" xr:uid="{C725761B-DC0A-4807-ABBB-1B10DF3821F0}">
    <filterColumn colId="0" hiddenButton="1"/>
    <filterColumn colId="1" hiddenButton="1"/>
  </autoFilter>
  <tableColumns count="2">
    <tableColumn id="1" xr3:uid="{4191B046-EE3F-440C-809E-36C48CCF5CFE}" name="Data Item" dataDxfId="748"/>
    <tableColumn id="2" xr3:uid="{2A46B782-78F9-48A7-9CA8-1A2C5381B002}" name="Factor Table Information" dataDxfId="747"/>
  </tableColumns>
  <tableStyleInfo name="factors_info_tables"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EE920CFA-4250-4269-995E-01136ED9F03E}" name="x_623_template_table_1" displayName="x_623_template_table_1" ref="A6:B21" totalsRowShown="0">
  <autoFilter ref="A6:B21" xr:uid="{C725761B-DC0A-4807-ABBB-1B10DF3821F0}">
    <filterColumn colId="0" hiddenButton="1"/>
    <filterColumn colId="1" hiddenButton="1"/>
  </autoFilter>
  <tableColumns count="2">
    <tableColumn id="1" xr3:uid="{AAF5EA0C-AA9F-4682-B9E4-FD94F471BADF}" name="Data Item" dataDxfId="746"/>
    <tableColumn id="2" xr3:uid="{27CE2286-B3D8-4E0C-963D-342DB914427C}" name="Factor Table Information" dataDxfId="745"/>
  </tableColumns>
  <tableStyleInfo name="factors_info_tables"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69DE0F8B-CF15-42F5-9C73-B0DB9560C009}" name="x_624_template_table_1" displayName="x_624_template_table_1" ref="A6:B21" totalsRowShown="0">
  <autoFilter ref="A6:B21" xr:uid="{C725761B-DC0A-4807-ABBB-1B10DF3821F0}">
    <filterColumn colId="0" hiddenButton="1"/>
    <filterColumn colId="1" hiddenButton="1"/>
  </autoFilter>
  <tableColumns count="2">
    <tableColumn id="1" xr3:uid="{C442272D-D2CA-4CEA-B76C-657E7B0B87E9}" name="Data Item" dataDxfId="744"/>
    <tableColumn id="2" xr3:uid="{5B0D4AC1-A536-458F-BEB1-316DDF047431}" name="Factor Table Information" dataDxfId="743"/>
  </tableColumns>
  <tableStyleInfo name="factors_info_tables"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30D1AB2F-0756-4CAF-B3C5-74FD80900778}" name="x_625_template_table_1" displayName="x_625_template_table_1" ref="A6:B21" totalsRowShown="0">
  <autoFilter ref="A6:B21" xr:uid="{C725761B-DC0A-4807-ABBB-1B10DF3821F0}">
    <filterColumn colId="0" hiddenButton="1"/>
    <filterColumn colId="1" hiddenButton="1"/>
  </autoFilter>
  <tableColumns count="2">
    <tableColumn id="1" xr3:uid="{E88E7974-620D-490E-8D88-CAEF3E1FFAED}" name="Data Item" dataDxfId="742"/>
    <tableColumn id="2" xr3:uid="{E6CB15AC-3C71-4B81-896E-88E39ECB28AE}" name="Factor Table Information" dataDxfId="741"/>
  </tableColumns>
  <tableStyleInfo name="factors_info_tables"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A5F9281B-F8BD-4953-B6AC-4FCAC92C07B7}" name="x_626_template_table_1" displayName="x_626_template_table_1" ref="A6:B21" totalsRowShown="0">
  <autoFilter ref="A6:B21" xr:uid="{C725761B-DC0A-4807-ABBB-1B10DF3821F0}">
    <filterColumn colId="0" hiddenButton="1"/>
    <filterColumn colId="1" hiddenButton="1"/>
  </autoFilter>
  <tableColumns count="2">
    <tableColumn id="1" xr3:uid="{4CEFF0B4-A8D5-43CA-8818-6092B2CE93EC}" name="Data Item" dataDxfId="740"/>
    <tableColumn id="2" xr3:uid="{267AF88C-EE37-4E82-BF4C-B3627C654B89}" name="Factor Table Information" dataDxfId="739"/>
  </tableColumns>
  <tableStyleInfo name="factors_info_tables"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693FEFEE-3657-4441-8972-EB59BCA505E6}" name="x_627_template_table_1" displayName="x_627_template_table_1" ref="A6:B21" totalsRowShown="0">
  <autoFilter ref="A6:B21" xr:uid="{C725761B-DC0A-4807-ABBB-1B10DF3821F0}">
    <filterColumn colId="0" hiddenButton="1"/>
    <filterColumn colId="1" hiddenButton="1"/>
  </autoFilter>
  <tableColumns count="2">
    <tableColumn id="1" xr3:uid="{86784079-01C7-4CAB-9E99-F3DC7663B6C6}" name="Data Item" dataDxfId="738"/>
    <tableColumn id="2" xr3:uid="{7D3679E6-693C-4962-874F-A4BDC1AD2D57}" name="Factor Table Information" dataDxfId="737"/>
  </tableColumns>
  <tableStyleInfo name="factors_info_tables"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45A59321-0BC9-441B-A65F-4FF70A20DC9B}" name="x_701_template_table_1" displayName="x_701_template_table_1" ref="A6:B21" totalsRowShown="0">
  <autoFilter ref="A6:B21" xr:uid="{C725761B-DC0A-4807-ABBB-1B10DF3821F0}">
    <filterColumn colId="0" hiddenButton="1"/>
    <filterColumn colId="1" hiddenButton="1"/>
  </autoFilter>
  <tableColumns count="2">
    <tableColumn id="1" xr3:uid="{D0FCBEF3-E11A-470B-AC4B-DD56E2308FAF}" name="Data Item" dataDxfId="736"/>
    <tableColumn id="2" xr3:uid="{8B9AC2C9-4994-401C-93B8-8B512910E528}" name="Factor Table Information" dataDxfId="735"/>
  </tableColumns>
  <tableStyleInfo name="factors_info_tables"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5DAD45F4-A497-472F-92C8-612CD23D3302}" name="x_701_template_table_2" displayName="x_701_template_table_2" ref="E6:F21" totalsRowShown="0">
  <tableColumns count="2">
    <tableColumn id="1" xr3:uid="{49DD36D8-B4C6-44FB-9965-FA210A885F78}" name="Data Item" dataDxfId="734"/>
    <tableColumn id="2" xr3:uid="{72C3B172-943E-437D-A2BD-E4BCD2A7FB76}" name="Factor Table Information" dataDxfId="733"/>
  </tableColumns>
  <tableStyleInfo name="factors_info_tables"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25A33C1E-ED9B-4184-8729-5A67E5146C6E}" name="x_702_template_table_1" displayName="x_702_template_table_1" ref="A6:B21" totalsRowShown="0">
  <autoFilter ref="A6:B21" xr:uid="{C725761B-DC0A-4807-ABBB-1B10DF3821F0}">
    <filterColumn colId="0" hiddenButton="1"/>
    <filterColumn colId="1" hiddenButton="1"/>
  </autoFilter>
  <tableColumns count="2">
    <tableColumn id="1" xr3:uid="{6BE7CAFD-75AA-47E1-81B8-9AC59F200882}" name="Data Item" dataDxfId="732"/>
    <tableColumn id="2" xr3:uid="{12CE8EA2-9D09-41BD-82BE-121D2F5CB4EC}" name="Factor Table Information" dataDxfId="731"/>
  </tableColumns>
  <tableStyleInfo name="factors_info_tables" showFirstColumn="1"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73916BEA-BFA4-4D2B-9EA9-A5A7645A5DF1}" name="x_802_template_table_1" displayName="x_802_template_table_1" ref="A6:B21" totalsRowShown="0">
  <autoFilter ref="A6:B21" xr:uid="{C725761B-DC0A-4807-ABBB-1B10DF3821F0}">
    <filterColumn colId="0" hiddenButton="1"/>
    <filterColumn colId="1" hiddenButton="1"/>
  </autoFilter>
  <tableColumns count="2">
    <tableColumn id="1" xr3:uid="{0D2C6627-B5F2-47B9-8798-B758FA8B7572}" name="Data Item" dataDxfId="730"/>
    <tableColumn id="2" xr3:uid="{2D3BA093-17F5-4FFD-9BB2-906D41820C0B}" name="Factor Table Information" dataDxfId="729"/>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6661E6D-B4BD-4AD8-85DA-4C454A7571E4}" name="x_207_template_table_1" displayName="x_207_template_table_1" ref="A6:B21" totalsRowShown="0">
  <autoFilter ref="A6:B21" xr:uid="{C725761B-DC0A-4807-ABBB-1B10DF3821F0}">
    <filterColumn colId="0" hiddenButton="1"/>
    <filterColumn colId="1" hiddenButton="1"/>
  </autoFilter>
  <tableColumns count="2">
    <tableColumn id="1" xr3:uid="{9FB8C0D7-F916-41A4-9B44-8CE611F3BC04}" name="Data Item" dataDxfId="890"/>
    <tableColumn id="2" xr3:uid="{CACF21F1-595C-4AFC-9ECD-DF79043699E8}" name="Factor Table Information" dataDxfId="889"/>
  </tableColumns>
  <tableStyleInfo name="factors_info_tables" showFirstColumn="1"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A6C616D3-D305-416C-97E8-F432F8536302}" name="x_802_template_table_2" displayName="x_802_template_table_2" ref="F6:G21" totalsRowShown="0">
  <tableColumns count="2">
    <tableColumn id="1" xr3:uid="{52DBB1D5-2D66-4DF2-AAC2-E01B1A1ED58E}" name="Data Item" dataDxfId="728"/>
    <tableColumn id="2" xr3:uid="{F0546AA0-3020-409F-AED6-C01517E53FAE}" name="Factor Table Information" dataDxfId="727"/>
  </tableColumns>
  <tableStyleInfo name="factors_info_tables" showFirstColumn="1"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5FE73A5A-1068-4F01-8BDE-7E6A35FE7267}" name="x_802_template_table_3" displayName="x_802_template_table_3" ref="J6:K21" totalsRowShown="0">
  <tableColumns count="2">
    <tableColumn id="1" xr3:uid="{246FDEE8-0C27-419D-9AFD-5593D3C2C27E}" name="Data Item" dataDxfId="726"/>
    <tableColumn id="2" xr3:uid="{9252DFBE-16F9-4A89-86C7-48C564BC375C}" name="Factor Table Information" dataDxfId="725"/>
  </tableColumns>
  <tableStyleInfo name="factors_info_tables" showFirstColumn="1"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dataDxfId="724"/>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2" Type="http://schemas.openxmlformats.org/officeDocument/2006/relationships/table" Target="../tables/table87.xml"/><Relationship Id="rId1" Type="http://schemas.openxmlformats.org/officeDocument/2006/relationships/table" Target="../tables/table8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91.xml.rels><?xml version="1.0" encoding="UTF-8" standalone="yes"?>
<Relationships xmlns="http://schemas.openxmlformats.org/package/2006/relationships"><Relationship Id="rId3" Type="http://schemas.openxmlformats.org/officeDocument/2006/relationships/table" Target="../tables/table91.xml"/><Relationship Id="rId2" Type="http://schemas.openxmlformats.org/officeDocument/2006/relationships/table" Target="../tables/table90.xml"/><Relationship Id="rId1" Type="http://schemas.openxmlformats.org/officeDocument/2006/relationships/table" Target="../tables/table89.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9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1796875" defaultRowHeight="15.5" x14ac:dyDescent="0.35"/>
  <cols>
    <col min="1" max="1" width="24.54296875" style="12" customWidth="1"/>
    <col min="2" max="2" width="120.54296875" style="4" customWidth="1"/>
    <col min="3" max="16384" width="9.1796875" style="1"/>
  </cols>
  <sheetData>
    <row r="1" spans="1:2" ht="20" x14ac:dyDescent="0.4">
      <c r="A1" s="11" t="s">
        <v>0</v>
      </c>
    </row>
    <row r="2" spans="1:2" x14ac:dyDescent="0.35">
      <c r="A2" s="13" t="s">
        <v>1</v>
      </c>
      <c r="B2" s="5" t="str">
        <f>scheme_abbr &amp; " - Consolidated Factor Spreadsheet"</f>
        <v>Fire_E - Consolidated Factor Spreadsheet</v>
      </c>
    </row>
    <row r="3" spans="1:2" x14ac:dyDescent="0.35">
      <c r="A3" s="13" t="s">
        <v>2</v>
      </c>
      <c r="B3" s="5" t="s">
        <v>3</v>
      </c>
    </row>
    <row r="6" spans="1:2" x14ac:dyDescent="0.35">
      <c r="A6" s="13" t="s">
        <v>4</v>
      </c>
      <c r="B6" s="4" t="str">
        <f>"This spreadsheet contains the full suite of factors that are in force for the " &amp; scheme_name &amp; "."</f>
        <v>This spreadsheet contains the full suite of factors that are in force for the Firefighters' Pension Schemes (England).</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y4B/W+xOsUoM3Nb6hTkE42Yqvtv8Cspzy34xXaWNa2scA7MZLjqmzNEdSwOBvQv79Rrk1udswjQR38jddTnpMg==" saltValue="p2uoNJ9bPbO3CPlaO1OuEQ=="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FAFD-F002-4F92-A26F-760862875EF7}">
  <sheetPr codeName="Sheet12"/>
  <dimension ref="A1:C31"/>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x-205</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2006</v>
      </c>
      <c r="C8" s="52"/>
    </row>
    <row r="9" spans="1:3" customFormat="1" x14ac:dyDescent="0.25">
      <c r="A9" s="46" t="s">
        <v>128</v>
      </c>
      <c r="B9" s="52" t="s">
        <v>140</v>
      </c>
      <c r="C9" s="52"/>
    </row>
    <row r="10" spans="1:3" customFormat="1" ht="37.5" x14ac:dyDescent="0.25">
      <c r="A10" s="46" t="s">
        <v>6</v>
      </c>
      <c r="B10" s="52" t="s">
        <v>154</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1</v>
      </c>
      <c r="C13" s="52"/>
    </row>
    <row r="14" spans="1:3" customFormat="1" x14ac:dyDescent="0.25">
      <c r="A14" s="46" t="s">
        <v>132</v>
      </c>
      <c r="B14" s="52">
        <v>205</v>
      </c>
      <c r="C14" s="52"/>
    </row>
    <row r="15" spans="1:3" customFormat="1" x14ac:dyDescent="0.25">
      <c r="A15" s="46" t="s">
        <v>388</v>
      </c>
      <c r="B15" s="52" t="s">
        <v>155</v>
      </c>
      <c r="C15" s="52"/>
    </row>
    <row r="16" spans="1:3" customFormat="1" x14ac:dyDescent="0.25">
      <c r="A16" s="46" t="s">
        <v>134</v>
      </c>
      <c r="B16" s="52" t="s">
        <v>156</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392</v>
      </c>
      <c r="C26" s="60" t="s">
        <v>396</v>
      </c>
    </row>
    <row r="27" spans="1:3" x14ac:dyDescent="0.25">
      <c r="A27" s="44">
        <v>60</v>
      </c>
      <c r="B27" s="45">
        <v>15.46</v>
      </c>
      <c r="C27" s="45">
        <v>3.98</v>
      </c>
    </row>
    <row r="28" spans="1:3" x14ac:dyDescent="0.25">
      <c r="A28" s="44">
        <v>61</v>
      </c>
      <c r="B28" s="45">
        <v>15.81</v>
      </c>
      <c r="C28" s="45">
        <v>3.98</v>
      </c>
    </row>
    <row r="29" spans="1:3" x14ac:dyDescent="0.25">
      <c r="A29" s="44">
        <v>62</v>
      </c>
      <c r="B29" s="45">
        <v>16.18</v>
      </c>
      <c r="C29" s="45">
        <v>3.99</v>
      </c>
    </row>
    <row r="30" spans="1:3" x14ac:dyDescent="0.25">
      <c r="A30" s="44">
        <v>63</v>
      </c>
      <c r="B30" s="45">
        <v>16.57</v>
      </c>
      <c r="C30" s="45">
        <v>3.98</v>
      </c>
    </row>
    <row r="31" spans="1:3" x14ac:dyDescent="0.25">
      <c r="A31" s="44">
        <v>64</v>
      </c>
      <c r="B31" s="45">
        <v>16.98</v>
      </c>
      <c r="C31" s="45">
        <v>3.98</v>
      </c>
    </row>
  </sheetData>
  <sheetProtection algorithmName="SHA-512" hashValue="kMus27aFjDmPeVSs7ffI39HsAFxcqyTpxVWLgFVaU56KLnnwqFqqyfk9GvEnyi/vsVv8XkCbrJcSggqaEDENIg==" saltValue="gk4h3l+RgkRt+F2lDYIPTw==" spinCount="100000" sheet="1" objects="1" scenarios="1"/>
  <conditionalFormatting sqref="A6:A21">
    <cfRule type="expression" dxfId="659" priority="5" stopIfTrue="1">
      <formula>MOD(ROW(),2)=0</formula>
    </cfRule>
    <cfRule type="expression" dxfId="658" priority="6" stopIfTrue="1">
      <formula>MOD(ROW(),2)&lt;&gt;0</formula>
    </cfRule>
  </conditionalFormatting>
  <conditionalFormatting sqref="A26:A31">
    <cfRule type="expression" dxfId="657" priority="1" stopIfTrue="1">
      <formula>MOD(ROW(),2)=0</formula>
    </cfRule>
    <cfRule type="expression" dxfId="656" priority="2" stopIfTrue="1">
      <formula>MOD(ROW(),2)&lt;&gt;0</formula>
    </cfRule>
  </conditionalFormatting>
  <conditionalFormatting sqref="B6:C21">
    <cfRule type="expression" dxfId="655" priority="7" stopIfTrue="1">
      <formula>MOD(ROW(),2)=0</formula>
    </cfRule>
    <cfRule type="expression" dxfId="654" priority="8" stopIfTrue="1">
      <formula>MOD(ROW(),2)&lt;&gt;0</formula>
    </cfRule>
  </conditionalFormatting>
  <conditionalFormatting sqref="B26:C31">
    <cfRule type="expression" dxfId="653" priority="3" stopIfTrue="1">
      <formula>MOD(ROW(),2)=0</formula>
    </cfRule>
    <cfRule type="expression" dxfId="652" priority="4"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68F70-999B-4119-8214-DF2A8EDFB610}">
  <sheetPr codeName="Sheet13"/>
  <dimension ref="A1:D68"/>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CETV - x-206</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2006</v>
      </c>
      <c r="C8" s="52"/>
      <c r="D8" s="52"/>
    </row>
    <row r="9" spans="1:4" customFormat="1" x14ac:dyDescent="0.25">
      <c r="A9" s="46" t="s">
        <v>128</v>
      </c>
      <c r="B9" s="52" t="s">
        <v>140</v>
      </c>
      <c r="C9" s="52"/>
      <c r="D9" s="52"/>
    </row>
    <row r="10" spans="1:4" customFormat="1" ht="25" x14ac:dyDescent="0.25">
      <c r="A10" s="46" t="s">
        <v>6</v>
      </c>
      <c r="B10" s="52" t="s">
        <v>141</v>
      </c>
      <c r="C10" s="52"/>
      <c r="D10" s="52"/>
    </row>
    <row r="11" spans="1:4" customFormat="1" x14ac:dyDescent="0.25">
      <c r="A11" s="46" t="s">
        <v>129</v>
      </c>
      <c r="B11" s="52" t="s">
        <v>142</v>
      </c>
      <c r="C11" s="52"/>
      <c r="D11" s="52"/>
    </row>
    <row r="12" spans="1:4" customFormat="1" x14ac:dyDescent="0.25">
      <c r="A12" s="46" t="s">
        <v>130</v>
      </c>
      <c r="B12" s="52" t="s">
        <v>143</v>
      </c>
      <c r="C12" s="52"/>
      <c r="D12" s="52"/>
    </row>
    <row r="13" spans="1:4" customFormat="1" x14ac:dyDescent="0.25">
      <c r="A13" s="46" t="s">
        <v>387</v>
      </c>
      <c r="B13" s="52">
        <v>1</v>
      </c>
      <c r="C13" s="52"/>
      <c r="D13" s="52"/>
    </row>
    <row r="14" spans="1:4" customFormat="1" x14ac:dyDescent="0.25">
      <c r="A14" s="46" t="s">
        <v>132</v>
      </c>
      <c r="B14" s="52">
        <v>206</v>
      </c>
      <c r="C14" s="52"/>
      <c r="D14" s="52"/>
    </row>
    <row r="15" spans="1:4" customFormat="1" x14ac:dyDescent="0.25">
      <c r="A15" s="46" t="s">
        <v>388</v>
      </c>
      <c r="B15" s="52" t="s">
        <v>157</v>
      </c>
      <c r="C15" s="52"/>
      <c r="D15" s="52"/>
    </row>
    <row r="16" spans="1:4" customFormat="1" x14ac:dyDescent="0.25">
      <c r="A16" s="46" t="s">
        <v>134</v>
      </c>
      <c r="B16" s="52" t="s">
        <v>158</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392</v>
      </c>
      <c r="C26" s="60" t="s">
        <v>396</v>
      </c>
      <c r="D26" s="60" t="s">
        <v>394</v>
      </c>
    </row>
    <row r="27" spans="1:4" x14ac:dyDescent="0.25">
      <c r="A27" s="44">
        <v>18</v>
      </c>
      <c r="B27" s="45">
        <v>9.18</v>
      </c>
      <c r="C27" s="45">
        <v>2.12</v>
      </c>
      <c r="D27" s="45">
        <v>0</v>
      </c>
    </row>
    <row r="28" spans="1:4" x14ac:dyDescent="0.25">
      <c r="A28" s="44">
        <v>19</v>
      </c>
      <c r="B28" s="45">
        <v>9.34</v>
      </c>
      <c r="C28" s="45">
        <v>2.2200000000000002</v>
      </c>
      <c r="D28" s="45">
        <v>0</v>
      </c>
    </row>
    <row r="29" spans="1:4" x14ac:dyDescent="0.25">
      <c r="A29" s="44">
        <v>20</v>
      </c>
      <c r="B29" s="45">
        <v>9.51</v>
      </c>
      <c r="C29" s="45">
        <v>2.2599999999999998</v>
      </c>
      <c r="D29" s="45">
        <v>0</v>
      </c>
    </row>
    <row r="30" spans="1:4" x14ac:dyDescent="0.25">
      <c r="A30" s="44">
        <v>21</v>
      </c>
      <c r="B30" s="45">
        <v>9.68</v>
      </c>
      <c r="C30" s="45">
        <v>2.2999999999999998</v>
      </c>
      <c r="D30" s="45">
        <v>0</v>
      </c>
    </row>
    <row r="31" spans="1:4" x14ac:dyDescent="0.25">
      <c r="A31" s="44">
        <v>22</v>
      </c>
      <c r="B31" s="45">
        <v>9.86</v>
      </c>
      <c r="C31" s="45">
        <v>2.34</v>
      </c>
      <c r="D31" s="45">
        <v>0</v>
      </c>
    </row>
    <row r="32" spans="1:4" x14ac:dyDescent="0.25">
      <c r="A32" s="44">
        <v>23</v>
      </c>
      <c r="B32" s="45">
        <v>10.029999999999999</v>
      </c>
      <c r="C32" s="45">
        <v>2.38</v>
      </c>
      <c r="D32" s="45">
        <v>0</v>
      </c>
    </row>
    <row r="33" spans="1:4" x14ac:dyDescent="0.25">
      <c r="A33" s="44">
        <v>24</v>
      </c>
      <c r="B33" s="45">
        <v>10.210000000000001</v>
      </c>
      <c r="C33" s="45">
        <v>2.42</v>
      </c>
      <c r="D33" s="45">
        <v>0</v>
      </c>
    </row>
    <row r="34" spans="1:4" x14ac:dyDescent="0.25">
      <c r="A34" s="44">
        <v>25</v>
      </c>
      <c r="B34" s="45">
        <v>10.4</v>
      </c>
      <c r="C34" s="45">
        <v>2.46</v>
      </c>
      <c r="D34" s="45">
        <v>0</v>
      </c>
    </row>
    <row r="35" spans="1:4" x14ac:dyDescent="0.25">
      <c r="A35" s="44">
        <v>26</v>
      </c>
      <c r="B35" s="45">
        <v>10.58</v>
      </c>
      <c r="C35" s="45">
        <v>2.5</v>
      </c>
      <c r="D35" s="45">
        <v>0</v>
      </c>
    </row>
    <row r="36" spans="1:4" x14ac:dyDescent="0.25">
      <c r="A36" s="44">
        <v>27</v>
      </c>
      <c r="B36" s="45">
        <v>10.78</v>
      </c>
      <c r="C36" s="45">
        <v>2.5499999999999998</v>
      </c>
      <c r="D36" s="45">
        <v>0</v>
      </c>
    </row>
    <row r="37" spans="1:4" x14ac:dyDescent="0.25">
      <c r="A37" s="44">
        <v>28</v>
      </c>
      <c r="B37" s="45">
        <v>10.97</v>
      </c>
      <c r="C37" s="45">
        <v>2.59</v>
      </c>
      <c r="D37" s="45">
        <v>0</v>
      </c>
    </row>
    <row r="38" spans="1:4" x14ac:dyDescent="0.25">
      <c r="A38" s="44">
        <v>29</v>
      </c>
      <c r="B38" s="45">
        <v>11.17</v>
      </c>
      <c r="C38" s="45">
        <v>2.64</v>
      </c>
      <c r="D38" s="45">
        <v>0</v>
      </c>
    </row>
    <row r="39" spans="1:4" x14ac:dyDescent="0.25">
      <c r="A39" s="44">
        <v>30</v>
      </c>
      <c r="B39" s="45">
        <v>11.37</v>
      </c>
      <c r="C39" s="45">
        <v>2.68</v>
      </c>
      <c r="D39" s="45">
        <v>0</v>
      </c>
    </row>
    <row r="40" spans="1:4" x14ac:dyDescent="0.25">
      <c r="A40" s="44">
        <v>31</v>
      </c>
      <c r="B40" s="45">
        <v>11.57</v>
      </c>
      <c r="C40" s="45">
        <v>2.73</v>
      </c>
      <c r="D40" s="45">
        <v>0</v>
      </c>
    </row>
    <row r="41" spans="1:4" x14ac:dyDescent="0.25">
      <c r="A41" s="44">
        <v>32</v>
      </c>
      <c r="B41" s="45">
        <v>11.78</v>
      </c>
      <c r="C41" s="45">
        <v>2.78</v>
      </c>
      <c r="D41" s="45">
        <v>0</v>
      </c>
    </row>
    <row r="42" spans="1:4" x14ac:dyDescent="0.25">
      <c r="A42" s="44">
        <v>33</v>
      </c>
      <c r="B42" s="45">
        <v>11.99</v>
      </c>
      <c r="C42" s="45">
        <v>2.82</v>
      </c>
      <c r="D42" s="45">
        <v>0</v>
      </c>
    </row>
    <row r="43" spans="1:4" x14ac:dyDescent="0.25">
      <c r="A43" s="44">
        <v>34</v>
      </c>
      <c r="B43" s="45">
        <v>12.21</v>
      </c>
      <c r="C43" s="45">
        <v>2.87</v>
      </c>
      <c r="D43" s="45">
        <v>0</v>
      </c>
    </row>
    <row r="44" spans="1:4" x14ac:dyDescent="0.25">
      <c r="A44" s="44">
        <v>35</v>
      </c>
      <c r="B44" s="45">
        <v>12.43</v>
      </c>
      <c r="C44" s="45">
        <v>2.92</v>
      </c>
      <c r="D44" s="45">
        <v>0</v>
      </c>
    </row>
    <row r="45" spans="1:4" x14ac:dyDescent="0.25">
      <c r="A45" s="44">
        <v>36</v>
      </c>
      <c r="B45" s="45">
        <v>12.66</v>
      </c>
      <c r="C45" s="45">
        <v>2.97</v>
      </c>
      <c r="D45" s="45">
        <v>0</v>
      </c>
    </row>
    <row r="46" spans="1:4" x14ac:dyDescent="0.25">
      <c r="A46" s="44">
        <v>37</v>
      </c>
      <c r="B46" s="45">
        <v>12.89</v>
      </c>
      <c r="C46" s="45">
        <v>3.02</v>
      </c>
      <c r="D46" s="45">
        <v>0</v>
      </c>
    </row>
    <row r="47" spans="1:4" x14ac:dyDescent="0.25">
      <c r="A47" s="44">
        <v>38</v>
      </c>
      <c r="B47" s="45">
        <v>13.12</v>
      </c>
      <c r="C47" s="45">
        <v>3.07</v>
      </c>
      <c r="D47" s="45">
        <v>0</v>
      </c>
    </row>
    <row r="48" spans="1:4" x14ac:dyDescent="0.25">
      <c r="A48" s="44">
        <v>39</v>
      </c>
      <c r="B48" s="45">
        <v>13.36</v>
      </c>
      <c r="C48" s="45">
        <v>3.12</v>
      </c>
      <c r="D48" s="45">
        <v>0</v>
      </c>
    </row>
    <row r="49" spans="1:4" x14ac:dyDescent="0.25">
      <c r="A49" s="44">
        <v>40</v>
      </c>
      <c r="B49" s="45">
        <v>13.6</v>
      </c>
      <c r="C49" s="45">
        <v>3.17</v>
      </c>
      <c r="D49" s="45">
        <v>0</v>
      </c>
    </row>
    <row r="50" spans="1:4" x14ac:dyDescent="0.25">
      <c r="A50" s="44">
        <v>41</v>
      </c>
      <c r="B50" s="45">
        <v>13.85</v>
      </c>
      <c r="C50" s="45">
        <v>3.22</v>
      </c>
      <c r="D50" s="45">
        <v>0</v>
      </c>
    </row>
    <row r="51" spans="1:4" x14ac:dyDescent="0.25">
      <c r="A51" s="44">
        <v>42</v>
      </c>
      <c r="B51" s="45">
        <v>14.11</v>
      </c>
      <c r="C51" s="45">
        <v>3.27</v>
      </c>
      <c r="D51" s="45">
        <v>0</v>
      </c>
    </row>
    <row r="52" spans="1:4" x14ac:dyDescent="0.25">
      <c r="A52" s="44">
        <v>43</v>
      </c>
      <c r="B52" s="45">
        <v>14.37</v>
      </c>
      <c r="C52" s="45">
        <v>3.32</v>
      </c>
      <c r="D52" s="45">
        <v>0</v>
      </c>
    </row>
    <row r="53" spans="1:4" x14ac:dyDescent="0.25">
      <c r="A53" s="44">
        <v>44</v>
      </c>
      <c r="B53" s="45">
        <v>14.63</v>
      </c>
      <c r="C53" s="45">
        <v>3.37</v>
      </c>
      <c r="D53" s="45">
        <v>0</v>
      </c>
    </row>
    <row r="54" spans="1:4" x14ac:dyDescent="0.25">
      <c r="A54" s="44">
        <v>45</v>
      </c>
      <c r="B54" s="45">
        <v>14.91</v>
      </c>
      <c r="C54" s="45">
        <v>3.42</v>
      </c>
      <c r="D54" s="45">
        <v>0</v>
      </c>
    </row>
    <row r="55" spans="1:4" x14ac:dyDescent="0.25">
      <c r="A55" s="44">
        <v>46</v>
      </c>
      <c r="B55" s="45">
        <v>15.19</v>
      </c>
      <c r="C55" s="45">
        <v>3.47</v>
      </c>
      <c r="D55" s="45">
        <v>0</v>
      </c>
    </row>
    <row r="56" spans="1:4" x14ac:dyDescent="0.25">
      <c r="A56" s="44">
        <v>47</v>
      </c>
      <c r="B56" s="45">
        <v>15.47</v>
      </c>
      <c r="C56" s="45">
        <v>3.51</v>
      </c>
      <c r="D56" s="45">
        <v>0</v>
      </c>
    </row>
    <row r="57" spans="1:4" x14ac:dyDescent="0.25">
      <c r="A57" s="44">
        <v>48</v>
      </c>
      <c r="B57" s="45">
        <v>15.77</v>
      </c>
      <c r="C57" s="45">
        <v>3.55</v>
      </c>
      <c r="D57" s="45">
        <v>0</v>
      </c>
    </row>
    <row r="58" spans="1:4" x14ac:dyDescent="0.25">
      <c r="A58" s="44">
        <v>49</v>
      </c>
      <c r="B58" s="45">
        <v>16.079999999999998</v>
      </c>
      <c r="C58" s="45">
        <v>3.6</v>
      </c>
      <c r="D58" s="45">
        <v>0</v>
      </c>
    </row>
    <row r="59" spans="1:4" x14ac:dyDescent="0.25">
      <c r="A59" s="44">
        <v>50</v>
      </c>
      <c r="B59" s="45">
        <v>16.39</v>
      </c>
      <c r="C59" s="45">
        <v>3.64</v>
      </c>
      <c r="D59" s="45">
        <v>0</v>
      </c>
    </row>
    <row r="60" spans="1:4" x14ac:dyDescent="0.25">
      <c r="A60" s="44">
        <v>51</v>
      </c>
      <c r="B60" s="45">
        <v>16.71</v>
      </c>
      <c r="C60" s="45">
        <v>3.68</v>
      </c>
      <c r="D60" s="45">
        <v>0</v>
      </c>
    </row>
    <row r="61" spans="1:4" x14ac:dyDescent="0.25">
      <c r="A61" s="44">
        <v>52</v>
      </c>
      <c r="B61" s="45">
        <v>17.04</v>
      </c>
      <c r="C61" s="45">
        <v>3.72</v>
      </c>
      <c r="D61" s="45">
        <v>0</v>
      </c>
    </row>
    <row r="62" spans="1:4" x14ac:dyDescent="0.25">
      <c r="A62" s="44">
        <v>53</v>
      </c>
      <c r="B62" s="45">
        <v>17.38</v>
      </c>
      <c r="C62" s="45">
        <v>3.75</v>
      </c>
      <c r="D62" s="45">
        <v>0</v>
      </c>
    </row>
    <row r="63" spans="1:4" x14ac:dyDescent="0.25">
      <c r="A63" s="44">
        <v>54</v>
      </c>
      <c r="B63" s="45">
        <v>17.73</v>
      </c>
      <c r="C63" s="45">
        <v>3.78</v>
      </c>
      <c r="D63" s="45">
        <v>0</v>
      </c>
    </row>
    <row r="64" spans="1:4" x14ac:dyDescent="0.25">
      <c r="A64" s="44">
        <v>55</v>
      </c>
      <c r="B64" s="45">
        <v>18.100000000000001</v>
      </c>
      <c r="C64" s="45">
        <v>3.81</v>
      </c>
      <c r="D64" s="45">
        <v>0</v>
      </c>
    </row>
    <row r="65" spans="1:4" x14ac:dyDescent="0.25">
      <c r="A65" s="44">
        <v>56</v>
      </c>
      <c r="B65" s="45">
        <v>18.489999999999998</v>
      </c>
      <c r="C65" s="45">
        <v>3.83</v>
      </c>
      <c r="D65" s="45">
        <v>0</v>
      </c>
    </row>
    <row r="66" spans="1:4" x14ac:dyDescent="0.25">
      <c r="A66" s="44">
        <v>57</v>
      </c>
      <c r="B66" s="45">
        <v>18.89</v>
      </c>
      <c r="C66" s="45">
        <v>3.85</v>
      </c>
      <c r="D66" s="45">
        <v>0</v>
      </c>
    </row>
    <row r="67" spans="1:4" x14ac:dyDescent="0.25">
      <c r="A67" s="44">
        <v>58</v>
      </c>
      <c r="B67" s="45">
        <v>19.309999999999999</v>
      </c>
      <c r="C67" s="45">
        <v>3.86</v>
      </c>
      <c r="D67" s="45">
        <v>0</v>
      </c>
    </row>
    <row r="68" spans="1:4" x14ac:dyDescent="0.25">
      <c r="A68" s="44">
        <v>59</v>
      </c>
      <c r="B68" s="45">
        <v>19.739999999999998</v>
      </c>
      <c r="C68" s="45">
        <v>3.88</v>
      </c>
      <c r="D68" s="45">
        <v>0</v>
      </c>
    </row>
  </sheetData>
  <sheetProtection algorithmName="SHA-512" hashValue="hJgNlX7lmQEx9Y09d33fvbF2zkK8oYTfcFIuqlfb/3QBNT6YaIOQtTRXg/hLc0rbOyBOBgJeI6lr45Q3k+PZyA==" saltValue="C+76EBpwI5S4sAPtCcnT9g==" spinCount="100000" sheet="1" objects="1" scenarios="1"/>
  <conditionalFormatting sqref="A6:A21">
    <cfRule type="expression" dxfId="651" priority="5" stopIfTrue="1">
      <formula>MOD(ROW(),2)=0</formula>
    </cfRule>
    <cfRule type="expression" dxfId="650" priority="6" stopIfTrue="1">
      <formula>MOD(ROW(),2)&lt;&gt;0</formula>
    </cfRule>
  </conditionalFormatting>
  <conditionalFormatting sqref="A26:A68">
    <cfRule type="expression" dxfId="649" priority="1" stopIfTrue="1">
      <formula>MOD(ROW(),2)=0</formula>
    </cfRule>
    <cfRule type="expression" dxfId="648" priority="2" stopIfTrue="1">
      <formula>MOD(ROW(),2)&lt;&gt;0</formula>
    </cfRule>
  </conditionalFormatting>
  <conditionalFormatting sqref="B6:D21">
    <cfRule type="expression" dxfId="647" priority="7" stopIfTrue="1">
      <formula>MOD(ROW(),2)=0</formula>
    </cfRule>
    <cfRule type="expression" dxfId="646" priority="8" stopIfTrue="1">
      <formula>MOD(ROW(),2)&lt;&gt;0</formula>
    </cfRule>
  </conditionalFormatting>
  <conditionalFormatting sqref="B26:D68">
    <cfRule type="expression" dxfId="645" priority="3" stopIfTrue="1">
      <formula>MOD(ROW(),2)=0</formula>
    </cfRule>
    <cfRule type="expression" dxfId="644" priority="4"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C0CD-3013-48EB-AC6D-FB9472E2416B}">
  <sheetPr codeName="Sheet14"/>
  <dimension ref="A1:D68"/>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CETV - x-207</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2006</v>
      </c>
      <c r="C8" s="52"/>
      <c r="D8" s="52"/>
    </row>
    <row r="9" spans="1:4" customFormat="1" x14ac:dyDescent="0.25">
      <c r="A9" s="46" t="s">
        <v>128</v>
      </c>
      <c r="B9" s="52" t="s">
        <v>140</v>
      </c>
      <c r="C9" s="52"/>
      <c r="D9" s="52"/>
    </row>
    <row r="10" spans="1:4" customFormat="1" ht="25" x14ac:dyDescent="0.25">
      <c r="A10" s="46" t="s">
        <v>6</v>
      </c>
      <c r="B10" s="52" t="s">
        <v>141</v>
      </c>
      <c r="C10" s="52"/>
      <c r="D10" s="52"/>
    </row>
    <row r="11" spans="1:4" customFormat="1" x14ac:dyDescent="0.25">
      <c r="A11" s="46" t="s">
        <v>129</v>
      </c>
      <c r="B11" s="52" t="s">
        <v>147</v>
      </c>
      <c r="C11" s="52"/>
      <c r="D11" s="52"/>
    </row>
    <row r="12" spans="1:4" customFormat="1" x14ac:dyDescent="0.25">
      <c r="A12" s="46" t="s">
        <v>130</v>
      </c>
      <c r="B12" s="52" t="s">
        <v>143</v>
      </c>
      <c r="C12" s="52"/>
      <c r="D12" s="52"/>
    </row>
    <row r="13" spans="1:4" customFormat="1" x14ac:dyDescent="0.25">
      <c r="A13" s="46" t="s">
        <v>387</v>
      </c>
      <c r="B13" s="52">
        <v>1</v>
      </c>
      <c r="C13" s="52"/>
      <c r="D13" s="52"/>
    </row>
    <row r="14" spans="1:4" customFormat="1" x14ac:dyDescent="0.25">
      <c r="A14" s="46" t="s">
        <v>132</v>
      </c>
      <c r="B14" s="52">
        <v>207</v>
      </c>
      <c r="C14" s="52"/>
      <c r="D14" s="52"/>
    </row>
    <row r="15" spans="1:4" customFormat="1" x14ac:dyDescent="0.25">
      <c r="A15" s="46" t="s">
        <v>388</v>
      </c>
      <c r="B15" s="52" t="s">
        <v>159</v>
      </c>
      <c r="C15" s="52"/>
      <c r="D15" s="52"/>
    </row>
    <row r="16" spans="1:4" customFormat="1" x14ac:dyDescent="0.25">
      <c r="A16" s="46" t="s">
        <v>134</v>
      </c>
      <c r="B16" s="52" t="s">
        <v>160</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392</v>
      </c>
      <c r="C26" s="60" t="s">
        <v>396</v>
      </c>
      <c r="D26" s="60" t="s">
        <v>394</v>
      </c>
    </row>
    <row r="27" spans="1:4" x14ac:dyDescent="0.25">
      <c r="A27" s="44">
        <v>18</v>
      </c>
      <c r="B27" s="45">
        <v>9.18</v>
      </c>
      <c r="C27" s="45">
        <v>2.12</v>
      </c>
      <c r="D27" s="45">
        <v>0</v>
      </c>
    </row>
    <row r="28" spans="1:4" x14ac:dyDescent="0.25">
      <c r="A28" s="44">
        <v>19</v>
      </c>
      <c r="B28" s="45">
        <v>9.34</v>
      </c>
      <c r="C28" s="45">
        <v>2.2200000000000002</v>
      </c>
      <c r="D28" s="45">
        <v>0</v>
      </c>
    </row>
    <row r="29" spans="1:4" x14ac:dyDescent="0.25">
      <c r="A29" s="44">
        <v>20</v>
      </c>
      <c r="B29" s="45">
        <v>9.51</v>
      </c>
      <c r="C29" s="45">
        <v>2.2599999999999998</v>
      </c>
      <c r="D29" s="45">
        <v>0</v>
      </c>
    </row>
    <row r="30" spans="1:4" x14ac:dyDescent="0.25">
      <c r="A30" s="44">
        <v>21</v>
      </c>
      <c r="B30" s="45">
        <v>9.68</v>
      </c>
      <c r="C30" s="45">
        <v>2.2999999999999998</v>
      </c>
      <c r="D30" s="45">
        <v>0</v>
      </c>
    </row>
    <row r="31" spans="1:4" x14ac:dyDescent="0.25">
      <c r="A31" s="44">
        <v>22</v>
      </c>
      <c r="B31" s="45">
        <v>9.86</v>
      </c>
      <c r="C31" s="45">
        <v>2.34</v>
      </c>
      <c r="D31" s="45">
        <v>0</v>
      </c>
    </row>
    <row r="32" spans="1:4" x14ac:dyDescent="0.25">
      <c r="A32" s="44">
        <v>23</v>
      </c>
      <c r="B32" s="45">
        <v>10.029999999999999</v>
      </c>
      <c r="C32" s="45">
        <v>2.38</v>
      </c>
      <c r="D32" s="45">
        <v>0</v>
      </c>
    </row>
    <row r="33" spans="1:4" x14ac:dyDescent="0.25">
      <c r="A33" s="44">
        <v>24</v>
      </c>
      <c r="B33" s="45">
        <v>10.210000000000001</v>
      </c>
      <c r="C33" s="45">
        <v>2.42</v>
      </c>
      <c r="D33" s="45">
        <v>0</v>
      </c>
    </row>
    <row r="34" spans="1:4" x14ac:dyDescent="0.25">
      <c r="A34" s="44">
        <v>25</v>
      </c>
      <c r="B34" s="45">
        <v>10.4</v>
      </c>
      <c r="C34" s="45">
        <v>2.46</v>
      </c>
      <c r="D34" s="45">
        <v>0</v>
      </c>
    </row>
    <row r="35" spans="1:4" x14ac:dyDescent="0.25">
      <c r="A35" s="44">
        <v>26</v>
      </c>
      <c r="B35" s="45">
        <v>10.58</v>
      </c>
      <c r="C35" s="45">
        <v>2.5</v>
      </c>
      <c r="D35" s="45">
        <v>0</v>
      </c>
    </row>
    <row r="36" spans="1:4" x14ac:dyDescent="0.25">
      <c r="A36" s="44">
        <v>27</v>
      </c>
      <c r="B36" s="45">
        <v>10.78</v>
      </c>
      <c r="C36" s="45">
        <v>2.5499999999999998</v>
      </c>
      <c r="D36" s="45">
        <v>0</v>
      </c>
    </row>
    <row r="37" spans="1:4" x14ac:dyDescent="0.25">
      <c r="A37" s="44">
        <v>28</v>
      </c>
      <c r="B37" s="45">
        <v>10.97</v>
      </c>
      <c r="C37" s="45">
        <v>2.59</v>
      </c>
      <c r="D37" s="45">
        <v>0</v>
      </c>
    </row>
    <row r="38" spans="1:4" x14ac:dyDescent="0.25">
      <c r="A38" s="44">
        <v>29</v>
      </c>
      <c r="B38" s="45">
        <v>11.17</v>
      </c>
      <c r="C38" s="45">
        <v>2.64</v>
      </c>
      <c r="D38" s="45">
        <v>0</v>
      </c>
    </row>
    <row r="39" spans="1:4" x14ac:dyDescent="0.25">
      <c r="A39" s="44">
        <v>30</v>
      </c>
      <c r="B39" s="45">
        <v>11.37</v>
      </c>
      <c r="C39" s="45">
        <v>2.68</v>
      </c>
      <c r="D39" s="45">
        <v>0</v>
      </c>
    </row>
    <row r="40" spans="1:4" x14ac:dyDescent="0.25">
      <c r="A40" s="44">
        <v>31</v>
      </c>
      <c r="B40" s="45">
        <v>11.57</v>
      </c>
      <c r="C40" s="45">
        <v>2.73</v>
      </c>
      <c r="D40" s="45">
        <v>0</v>
      </c>
    </row>
    <row r="41" spans="1:4" x14ac:dyDescent="0.25">
      <c r="A41" s="44">
        <v>32</v>
      </c>
      <c r="B41" s="45">
        <v>11.78</v>
      </c>
      <c r="C41" s="45">
        <v>2.78</v>
      </c>
      <c r="D41" s="45">
        <v>0</v>
      </c>
    </row>
    <row r="42" spans="1:4" x14ac:dyDescent="0.25">
      <c r="A42" s="44">
        <v>33</v>
      </c>
      <c r="B42" s="45">
        <v>11.99</v>
      </c>
      <c r="C42" s="45">
        <v>2.82</v>
      </c>
      <c r="D42" s="45">
        <v>0</v>
      </c>
    </row>
    <row r="43" spans="1:4" x14ac:dyDescent="0.25">
      <c r="A43" s="44">
        <v>34</v>
      </c>
      <c r="B43" s="45">
        <v>12.21</v>
      </c>
      <c r="C43" s="45">
        <v>2.87</v>
      </c>
      <c r="D43" s="45">
        <v>0</v>
      </c>
    </row>
    <row r="44" spans="1:4" x14ac:dyDescent="0.25">
      <c r="A44" s="44">
        <v>35</v>
      </c>
      <c r="B44" s="45">
        <v>12.43</v>
      </c>
      <c r="C44" s="45">
        <v>2.92</v>
      </c>
      <c r="D44" s="45">
        <v>0</v>
      </c>
    </row>
    <row r="45" spans="1:4" x14ac:dyDescent="0.25">
      <c r="A45" s="44">
        <v>36</v>
      </c>
      <c r="B45" s="45">
        <v>12.66</v>
      </c>
      <c r="C45" s="45">
        <v>2.97</v>
      </c>
      <c r="D45" s="45">
        <v>0</v>
      </c>
    </row>
    <row r="46" spans="1:4" x14ac:dyDescent="0.25">
      <c r="A46" s="44">
        <v>37</v>
      </c>
      <c r="B46" s="45">
        <v>12.89</v>
      </c>
      <c r="C46" s="45">
        <v>3.02</v>
      </c>
      <c r="D46" s="45">
        <v>0</v>
      </c>
    </row>
    <row r="47" spans="1:4" x14ac:dyDescent="0.25">
      <c r="A47" s="44">
        <v>38</v>
      </c>
      <c r="B47" s="45">
        <v>13.12</v>
      </c>
      <c r="C47" s="45">
        <v>3.07</v>
      </c>
      <c r="D47" s="45">
        <v>0</v>
      </c>
    </row>
    <row r="48" spans="1:4" x14ac:dyDescent="0.25">
      <c r="A48" s="44">
        <v>39</v>
      </c>
      <c r="B48" s="45">
        <v>13.36</v>
      </c>
      <c r="C48" s="45">
        <v>3.12</v>
      </c>
      <c r="D48" s="45">
        <v>0</v>
      </c>
    </row>
    <row r="49" spans="1:4" x14ac:dyDescent="0.25">
      <c r="A49" s="44">
        <v>40</v>
      </c>
      <c r="B49" s="45">
        <v>13.6</v>
      </c>
      <c r="C49" s="45">
        <v>3.17</v>
      </c>
      <c r="D49" s="45">
        <v>0</v>
      </c>
    </row>
    <row r="50" spans="1:4" x14ac:dyDescent="0.25">
      <c r="A50" s="44">
        <v>41</v>
      </c>
      <c r="B50" s="45">
        <v>13.85</v>
      </c>
      <c r="C50" s="45">
        <v>3.22</v>
      </c>
      <c r="D50" s="45">
        <v>0</v>
      </c>
    </row>
    <row r="51" spans="1:4" x14ac:dyDescent="0.25">
      <c r="A51" s="44">
        <v>42</v>
      </c>
      <c r="B51" s="45">
        <v>14.11</v>
      </c>
      <c r="C51" s="45">
        <v>3.27</v>
      </c>
      <c r="D51" s="45">
        <v>0</v>
      </c>
    </row>
    <row r="52" spans="1:4" x14ac:dyDescent="0.25">
      <c r="A52" s="44">
        <v>43</v>
      </c>
      <c r="B52" s="45">
        <v>14.37</v>
      </c>
      <c r="C52" s="45">
        <v>3.32</v>
      </c>
      <c r="D52" s="45">
        <v>0</v>
      </c>
    </row>
    <row r="53" spans="1:4" x14ac:dyDescent="0.25">
      <c r="A53" s="44">
        <v>44</v>
      </c>
      <c r="B53" s="45">
        <v>14.63</v>
      </c>
      <c r="C53" s="45">
        <v>3.37</v>
      </c>
      <c r="D53" s="45">
        <v>0</v>
      </c>
    </row>
    <row r="54" spans="1:4" x14ac:dyDescent="0.25">
      <c r="A54" s="44">
        <v>45</v>
      </c>
      <c r="B54" s="45">
        <v>14.91</v>
      </c>
      <c r="C54" s="45">
        <v>3.42</v>
      </c>
      <c r="D54" s="45">
        <v>0</v>
      </c>
    </row>
    <row r="55" spans="1:4" x14ac:dyDescent="0.25">
      <c r="A55" s="44">
        <v>46</v>
      </c>
      <c r="B55" s="45">
        <v>15.19</v>
      </c>
      <c r="C55" s="45">
        <v>3.47</v>
      </c>
      <c r="D55" s="45">
        <v>0</v>
      </c>
    </row>
    <row r="56" spans="1:4" x14ac:dyDescent="0.25">
      <c r="A56" s="44">
        <v>47</v>
      </c>
      <c r="B56" s="45">
        <v>15.47</v>
      </c>
      <c r="C56" s="45">
        <v>3.51</v>
      </c>
      <c r="D56" s="45">
        <v>0</v>
      </c>
    </row>
    <row r="57" spans="1:4" x14ac:dyDescent="0.25">
      <c r="A57" s="44">
        <v>48</v>
      </c>
      <c r="B57" s="45">
        <v>15.77</v>
      </c>
      <c r="C57" s="45">
        <v>3.55</v>
      </c>
      <c r="D57" s="45">
        <v>0</v>
      </c>
    </row>
    <row r="58" spans="1:4" x14ac:dyDescent="0.25">
      <c r="A58" s="44">
        <v>49</v>
      </c>
      <c r="B58" s="45">
        <v>16.079999999999998</v>
      </c>
      <c r="C58" s="45">
        <v>3.6</v>
      </c>
      <c r="D58" s="45">
        <v>0</v>
      </c>
    </row>
    <row r="59" spans="1:4" x14ac:dyDescent="0.25">
      <c r="A59" s="44">
        <v>50</v>
      </c>
      <c r="B59" s="45">
        <v>16.39</v>
      </c>
      <c r="C59" s="45">
        <v>3.64</v>
      </c>
      <c r="D59" s="45">
        <v>0</v>
      </c>
    </row>
    <row r="60" spans="1:4" x14ac:dyDescent="0.25">
      <c r="A60" s="44">
        <v>51</v>
      </c>
      <c r="B60" s="45">
        <v>16.71</v>
      </c>
      <c r="C60" s="45">
        <v>3.68</v>
      </c>
      <c r="D60" s="45">
        <v>0</v>
      </c>
    </row>
    <row r="61" spans="1:4" x14ac:dyDescent="0.25">
      <c r="A61" s="44">
        <v>52</v>
      </c>
      <c r="B61" s="45">
        <v>17.04</v>
      </c>
      <c r="C61" s="45">
        <v>3.72</v>
      </c>
      <c r="D61" s="45">
        <v>0</v>
      </c>
    </row>
    <row r="62" spans="1:4" x14ac:dyDescent="0.25">
      <c r="A62" s="44">
        <v>53</v>
      </c>
      <c r="B62" s="45">
        <v>17.38</v>
      </c>
      <c r="C62" s="45">
        <v>3.75</v>
      </c>
      <c r="D62" s="45">
        <v>0</v>
      </c>
    </row>
    <row r="63" spans="1:4" x14ac:dyDescent="0.25">
      <c r="A63" s="44">
        <v>54</v>
      </c>
      <c r="B63" s="45">
        <v>17.73</v>
      </c>
      <c r="C63" s="45">
        <v>3.78</v>
      </c>
      <c r="D63" s="45">
        <v>0</v>
      </c>
    </row>
    <row r="64" spans="1:4" x14ac:dyDescent="0.25">
      <c r="A64" s="44">
        <v>55</v>
      </c>
      <c r="B64" s="45">
        <v>18.100000000000001</v>
      </c>
      <c r="C64" s="45">
        <v>3.81</v>
      </c>
      <c r="D64" s="45">
        <v>0</v>
      </c>
    </row>
    <row r="65" spans="1:4" x14ac:dyDescent="0.25">
      <c r="A65" s="44">
        <v>56</v>
      </c>
      <c r="B65" s="45">
        <v>18.489999999999998</v>
      </c>
      <c r="C65" s="45">
        <v>3.83</v>
      </c>
      <c r="D65" s="45">
        <v>0</v>
      </c>
    </row>
    <row r="66" spans="1:4" x14ac:dyDescent="0.25">
      <c r="A66" s="44">
        <v>57</v>
      </c>
      <c r="B66" s="45">
        <v>18.89</v>
      </c>
      <c r="C66" s="45">
        <v>3.85</v>
      </c>
      <c r="D66" s="45">
        <v>0</v>
      </c>
    </row>
    <row r="67" spans="1:4" x14ac:dyDescent="0.25">
      <c r="A67" s="44">
        <v>58</v>
      </c>
      <c r="B67" s="45">
        <v>19.309999999999999</v>
      </c>
      <c r="C67" s="45">
        <v>3.86</v>
      </c>
      <c r="D67" s="45">
        <v>0</v>
      </c>
    </row>
    <row r="68" spans="1:4" x14ac:dyDescent="0.25">
      <c r="A68" s="44">
        <v>59</v>
      </c>
      <c r="B68" s="45">
        <v>19.739999999999998</v>
      </c>
      <c r="C68" s="45">
        <v>3.88</v>
      </c>
      <c r="D68" s="45">
        <v>0</v>
      </c>
    </row>
  </sheetData>
  <sheetProtection algorithmName="SHA-512" hashValue="hKJM/EqbOn0FD+GP7s06Ntjr1hEcHcYoLqG2G3JfjvR8ei92lpcgom1e+B5+z8PrwZk08ha2waY2cqrzFzF7fg==" saltValue="55drMYxsocdPGbEj5guRKQ==" spinCount="100000" sheet="1" objects="1" scenarios="1"/>
  <conditionalFormatting sqref="A6:A21">
    <cfRule type="expression" dxfId="643" priority="5" stopIfTrue="1">
      <formula>MOD(ROW(),2)=0</formula>
    </cfRule>
    <cfRule type="expression" dxfId="642" priority="6" stopIfTrue="1">
      <formula>MOD(ROW(),2)&lt;&gt;0</formula>
    </cfRule>
  </conditionalFormatting>
  <conditionalFormatting sqref="A26:A68">
    <cfRule type="expression" dxfId="641" priority="1" stopIfTrue="1">
      <formula>MOD(ROW(),2)=0</formula>
    </cfRule>
    <cfRule type="expression" dxfId="640" priority="2" stopIfTrue="1">
      <formula>MOD(ROW(),2)&lt;&gt;0</formula>
    </cfRule>
  </conditionalFormatting>
  <conditionalFormatting sqref="B6:D21">
    <cfRule type="expression" dxfId="639" priority="7" stopIfTrue="1">
      <formula>MOD(ROW(),2)=0</formula>
    </cfRule>
    <cfRule type="expression" dxfId="638" priority="8" stopIfTrue="1">
      <formula>MOD(ROW(),2)&lt;&gt;0</formula>
    </cfRule>
  </conditionalFormatting>
  <conditionalFormatting sqref="B26:D68">
    <cfRule type="expression" dxfId="637" priority="3" stopIfTrue="1">
      <formula>MOD(ROW(),2)=0</formula>
    </cfRule>
    <cfRule type="expression" dxfId="636" priority="4"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C12E-6D11-4579-8C47-59EE5B486F93}">
  <sheetPr codeName="Sheet15"/>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x-208</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161</v>
      </c>
      <c r="C10" s="52"/>
    </row>
    <row r="11" spans="1:3" customFormat="1" x14ac:dyDescent="0.25">
      <c r="A11" s="46" t="s">
        <v>129</v>
      </c>
      <c r="B11" s="52" t="s">
        <v>142</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208</v>
      </c>
      <c r="C14" s="52"/>
    </row>
    <row r="15" spans="1:3" customFormat="1" x14ac:dyDescent="0.25">
      <c r="A15" s="46" t="s">
        <v>388</v>
      </c>
      <c r="B15" s="52" t="s">
        <v>162</v>
      </c>
      <c r="C15" s="52"/>
    </row>
    <row r="16" spans="1:3" customFormat="1" x14ac:dyDescent="0.25">
      <c r="A16" s="46" t="s">
        <v>134</v>
      </c>
      <c r="B16" s="52" t="s">
        <v>163</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6.96</v>
      </c>
      <c r="C27" s="45">
        <v>1.85</v>
      </c>
    </row>
    <row r="28" spans="1:3" x14ac:dyDescent="0.25">
      <c r="A28" s="44">
        <v>17</v>
      </c>
      <c r="B28" s="45">
        <v>7.08</v>
      </c>
      <c r="C28" s="45">
        <v>2</v>
      </c>
    </row>
    <row r="29" spans="1:3" x14ac:dyDescent="0.25">
      <c r="A29" s="44">
        <v>18</v>
      </c>
      <c r="B29" s="45">
        <v>7.2</v>
      </c>
      <c r="C29" s="45">
        <v>2.15</v>
      </c>
    </row>
    <row r="30" spans="1:3" x14ac:dyDescent="0.25">
      <c r="A30" s="44">
        <v>19</v>
      </c>
      <c r="B30" s="45">
        <v>7.33</v>
      </c>
      <c r="C30" s="45">
        <v>2.25</v>
      </c>
    </row>
    <row r="31" spans="1:3" x14ac:dyDescent="0.25">
      <c r="A31" s="44">
        <v>20</v>
      </c>
      <c r="B31" s="45">
        <v>7.46</v>
      </c>
      <c r="C31" s="45">
        <v>2.29</v>
      </c>
    </row>
    <row r="32" spans="1:3" x14ac:dyDescent="0.25">
      <c r="A32" s="44">
        <v>21</v>
      </c>
      <c r="B32" s="45">
        <v>7.59</v>
      </c>
      <c r="C32" s="45">
        <v>2.33</v>
      </c>
    </row>
    <row r="33" spans="1:3" x14ac:dyDescent="0.25">
      <c r="A33" s="44">
        <v>22</v>
      </c>
      <c r="B33" s="45">
        <v>7.72</v>
      </c>
      <c r="C33" s="45">
        <v>2.37</v>
      </c>
    </row>
    <row r="34" spans="1:3" x14ac:dyDescent="0.25">
      <c r="A34" s="44">
        <v>23</v>
      </c>
      <c r="B34" s="45">
        <v>7.85</v>
      </c>
      <c r="C34" s="45">
        <v>2.42</v>
      </c>
    </row>
    <row r="35" spans="1:3" x14ac:dyDescent="0.25">
      <c r="A35" s="44">
        <v>24</v>
      </c>
      <c r="B35" s="45">
        <v>7.99</v>
      </c>
      <c r="C35" s="45">
        <v>2.46</v>
      </c>
    </row>
    <row r="36" spans="1:3" x14ac:dyDescent="0.25">
      <c r="A36" s="44">
        <v>25</v>
      </c>
      <c r="B36" s="45">
        <v>8.1300000000000008</v>
      </c>
      <c r="C36" s="45">
        <v>2.5</v>
      </c>
    </row>
    <row r="37" spans="1:3" x14ac:dyDescent="0.25">
      <c r="A37" s="44">
        <v>26</v>
      </c>
      <c r="B37" s="45">
        <v>8.27</v>
      </c>
      <c r="C37" s="45">
        <v>2.5499999999999998</v>
      </c>
    </row>
    <row r="38" spans="1:3" x14ac:dyDescent="0.25">
      <c r="A38" s="44">
        <v>27</v>
      </c>
      <c r="B38" s="45">
        <v>8.42</v>
      </c>
      <c r="C38" s="45">
        <v>2.59</v>
      </c>
    </row>
    <row r="39" spans="1:3" x14ac:dyDescent="0.25">
      <c r="A39" s="44">
        <v>28</v>
      </c>
      <c r="B39" s="45">
        <v>8.56</v>
      </c>
      <c r="C39" s="45">
        <v>2.63</v>
      </c>
    </row>
    <row r="40" spans="1:3" x14ac:dyDescent="0.25">
      <c r="A40" s="44">
        <v>29</v>
      </c>
      <c r="B40" s="45">
        <v>8.7100000000000009</v>
      </c>
      <c r="C40" s="45">
        <v>2.68</v>
      </c>
    </row>
    <row r="41" spans="1:3" x14ac:dyDescent="0.25">
      <c r="A41" s="44">
        <v>30</v>
      </c>
      <c r="B41" s="45">
        <v>8.8699999999999992</v>
      </c>
      <c r="C41" s="45">
        <v>2.73</v>
      </c>
    </row>
    <row r="42" spans="1:3" x14ac:dyDescent="0.25">
      <c r="A42" s="44">
        <v>31</v>
      </c>
      <c r="B42" s="45">
        <v>9.02</v>
      </c>
      <c r="C42" s="45">
        <v>2.78</v>
      </c>
    </row>
    <row r="43" spans="1:3" x14ac:dyDescent="0.25">
      <c r="A43" s="44">
        <v>32</v>
      </c>
      <c r="B43" s="45">
        <v>9.18</v>
      </c>
      <c r="C43" s="45">
        <v>2.82</v>
      </c>
    </row>
    <row r="44" spans="1:3" x14ac:dyDescent="0.25">
      <c r="A44" s="44">
        <v>33</v>
      </c>
      <c r="B44" s="45">
        <v>9.34</v>
      </c>
      <c r="C44" s="45">
        <v>2.87</v>
      </c>
    </row>
    <row r="45" spans="1:3" x14ac:dyDescent="0.25">
      <c r="A45" s="44">
        <v>34</v>
      </c>
      <c r="B45" s="45">
        <v>9.5</v>
      </c>
      <c r="C45" s="45">
        <v>2.92</v>
      </c>
    </row>
    <row r="46" spans="1:3" x14ac:dyDescent="0.25">
      <c r="A46" s="44">
        <v>35</v>
      </c>
      <c r="B46" s="45">
        <v>9.67</v>
      </c>
      <c r="C46" s="45">
        <v>2.97</v>
      </c>
    </row>
    <row r="47" spans="1:3" x14ac:dyDescent="0.25">
      <c r="A47" s="44">
        <v>36</v>
      </c>
      <c r="B47" s="45">
        <v>9.84</v>
      </c>
      <c r="C47" s="45">
        <v>3.03</v>
      </c>
    </row>
    <row r="48" spans="1:3" x14ac:dyDescent="0.25">
      <c r="A48" s="44">
        <v>37</v>
      </c>
      <c r="B48" s="45">
        <v>10.01</v>
      </c>
      <c r="C48" s="45">
        <v>3.08</v>
      </c>
    </row>
    <row r="49" spans="1:3" x14ac:dyDescent="0.25">
      <c r="A49" s="44">
        <v>38</v>
      </c>
      <c r="B49" s="45">
        <v>10.19</v>
      </c>
      <c r="C49" s="45">
        <v>3.13</v>
      </c>
    </row>
    <row r="50" spans="1:3" x14ac:dyDescent="0.25">
      <c r="A50" s="44">
        <v>39</v>
      </c>
      <c r="B50" s="45">
        <v>10.36</v>
      </c>
      <c r="C50" s="45">
        <v>3.18</v>
      </c>
    </row>
    <row r="51" spans="1:3" x14ac:dyDescent="0.25">
      <c r="A51" s="44">
        <v>40</v>
      </c>
      <c r="B51" s="45">
        <v>10.55</v>
      </c>
      <c r="C51" s="45">
        <v>3.23</v>
      </c>
    </row>
    <row r="52" spans="1:3" x14ac:dyDescent="0.25">
      <c r="A52" s="44">
        <v>41</v>
      </c>
      <c r="B52" s="45">
        <v>10.74</v>
      </c>
      <c r="C52" s="45">
        <v>3.28</v>
      </c>
    </row>
    <row r="53" spans="1:3" x14ac:dyDescent="0.25">
      <c r="A53" s="44">
        <v>42</v>
      </c>
      <c r="B53" s="45">
        <v>10.93</v>
      </c>
      <c r="C53" s="45">
        <v>3.34</v>
      </c>
    </row>
    <row r="54" spans="1:3" x14ac:dyDescent="0.25">
      <c r="A54" s="44">
        <v>43</v>
      </c>
      <c r="B54" s="45">
        <v>11.12</v>
      </c>
      <c r="C54" s="45">
        <v>3.39</v>
      </c>
    </row>
    <row r="55" spans="1:3" x14ac:dyDescent="0.25">
      <c r="A55" s="44">
        <v>44</v>
      </c>
      <c r="B55" s="45">
        <v>11.32</v>
      </c>
      <c r="C55" s="45">
        <v>3.44</v>
      </c>
    </row>
    <row r="56" spans="1:3" x14ac:dyDescent="0.25">
      <c r="A56" s="44">
        <v>45</v>
      </c>
      <c r="B56" s="45">
        <v>11.52</v>
      </c>
      <c r="C56" s="45">
        <v>3.49</v>
      </c>
    </row>
    <row r="57" spans="1:3" x14ac:dyDescent="0.25">
      <c r="A57" s="44">
        <v>46</v>
      </c>
      <c r="B57" s="45">
        <v>11.73</v>
      </c>
      <c r="C57" s="45">
        <v>3.54</v>
      </c>
    </row>
    <row r="58" spans="1:3" x14ac:dyDescent="0.25">
      <c r="A58" s="44">
        <v>47</v>
      </c>
      <c r="B58" s="45">
        <v>11.95</v>
      </c>
      <c r="C58" s="45">
        <v>3.58</v>
      </c>
    </row>
    <row r="59" spans="1:3" x14ac:dyDescent="0.25">
      <c r="A59" s="44">
        <v>48</v>
      </c>
      <c r="B59" s="45">
        <v>12.17</v>
      </c>
      <c r="C59" s="45">
        <v>3.63</v>
      </c>
    </row>
    <row r="60" spans="1:3" x14ac:dyDescent="0.25">
      <c r="A60" s="44">
        <v>49</v>
      </c>
      <c r="B60" s="45">
        <v>12.4</v>
      </c>
      <c r="C60" s="45">
        <v>3.67</v>
      </c>
    </row>
    <row r="61" spans="1:3" x14ac:dyDescent="0.25">
      <c r="A61" s="44">
        <v>50</v>
      </c>
      <c r="B61" s="45">
        <v>12.63</v>
      </c>
      <c r="C61" s="45">
        <v>3.71</v>
      </c>
    </row>
    <row r="62" spans="1:3" x14ac:dyDescent="0.25">
      <c r="A62" s="44">
        <v>51</v>
      </c>
      <c r="B62" s="45">
        <v>12.87</v>
      </c>
      <c r="C62" s="45">
        <v>3.76</v>
      </c>
    </row>
    <row r="63" spans="1:3" x14ac:dyDescent="0.25">
      <c r="A63" s="44">
        <v>52</v>
      </c>
      <c r="B63" s="45">
        <v>13.11</v>
      </c>
      <c r="C63" s="45">
        <v>3.8</v>
      </c>
    </row>
    <row r="64" spans="1:3" x14ac:dyDescent="0.25">
      <c r="A64" s="44">
        <v>53</v>
      </c>
      <c r="B64" s="45">
        <v>13.37</v>
      </c>
      <c r="C64" s="45">
        <v>3.83</v>
      </c>
    </row>
    <row r="65" spans="1:3" x14ac:dyDescent="0.25">
      <c r="A65" s="44">
        <v>54</v>
      </c>
      <c r="B65" s="45">
        <v>13.63</v>
      </c>
      <c r="C65" s="45">
        <v>3.87</v>
      </c>
    </row>
    <row r="66" spans="1:3" x14ac:dyDescent="0.25">
      <c r="A66" s="44">
        <v>55</v>
      </c>
      <c r="B66" s="45">
        <v>13.91</v>
      </c>
      <c r="C66" s="45">
        <v>3.89</v>
      </c>
    </row>
    <row r="67" spans="1:3" x14ac:dyDescent="0.25">
      <c r="A67" s="44">
        <v>56</v>
      </c>
      <c r="B67" s="45">
        <v>14.19</v>
      </c>
      <c r="C67" s="45">
        <v>3.92</v>
      </c>
    </row>
    <row r="68" spans="1:3" x14ac:dyDescent="0.25">
      <c r="A68" s="44">
        <v>57</v>
      </c>
      <c r="B68" s="45">
        <v>14.49</v>
      </c>
      <c r="C68" s="45">
        <v>3.94</v>
      </c>
    </row>
    <row r="69" spans="1:3" x14ac:dyDescent="0.25">
      <c r="A69" s="44">
        <v>58</v>
      </c>
      <c r="B69" s="45">
        <v>14.8</v>
      </c>
      <c r="C69" s="45">
        <v>3.95</v>
      </c>
    </row>
    <row r="70" spans="1:3" x14ac:dyDescent="0.25">
      <c r="A70" s="44">
        <v>59</v>
      </c>
      <c r="B70" s="45">
        <v>15.12</v>
      </c>
      <c r="C70" s="45">
        <v>3.97</v>
      </c>
    </row>
    <row r="71" spans="1:3" x14ac:dyDescent="0.25">
      <c r="A71" s="44">
        <v>60</v>
      </c>
      <c r="B71" s="45">
        <v>15.46</v>
      </c>
      <c r="C71" s="45">
        <v>3.98</v>
      </c>
    </row>
    <row r="72" spans="1:3" x14ac:dyDescent="0.25">
      <c r="A72" s="44">
        <v>61</v>
      </c>
      <c r="B72" s="45">
        <v>15.81</v>
      </c>
      <c r="C72" s="45">
        <v>3.98</v>
      </c>
    </row>
    <row r="73" spans="1:3" x14ac:dyDescent="0.25">
      <c r="A73" s="44">
        <v>62</v>
      </c>
      <c r="B73" s="45">
        <v>16.18</v>
      </c>
      <c r="C73" s="45">
        <v>3.99</v>
      </c>
    </row>
    <row r="74" spans="1:3" x14ac:dyDescent="0.25">
      <c r="A74" s="44">
        <v>63</v>
      </c>
      <c r="B74" s="45">
        <v>16.57</v>
      </c>
      <c r="C74" s="45">
        <v>3.98</v>
      </c>
    </row>
    <row r="75" spans="1:3" x14ac:dyDescent="0.25">
      <c r="A75" s="44">
        <v>64</v>
      </c>
      <c r="B75" s="45">
        <v>16.98</v>
      </c>
      <c r="C75" s="45">
        <v>3.98</v>
      </c>
    </row>
    <row r="76" spans="1:3" x14ac:dyDescent="0.25">
      <c r="A76" s="44">
        <v>65</v>
      </c>
      <c r="B76" s="45">
        <v>16.88</v>
      </c>
      <c r="C76" s="45">
        <v>3.98</v>
      </c>
    </row>
    <row r="77" spans="1:3" x14ac:dyDescent="0.25">
      <c r="A77" s="44">
        <v>66</v>
      </c>
      <c r="B77" s="45">
        <v>16.27</v>
      </c>
      <c r="C77" s="45">
        <v>3.98</v>
      </c>
    </row>
    <row r="78" spans="1:3" x14ac:dyDescent="0.25">
      <c r="A78" s="44">
        <v>67</v>
      </c>
      <c r="B78" s="45">
        <v>15.67</v>
      </c>
      <c r="C78" s="45">
        <v>3.98</v>
      </c>
    </row>
    <row r="79" spans="1:3" x14ac:dyDescent="0.25">
      <c r="A79" s="44">
        <v>68</v>
      </c>
      <c r="B79" s="45">
        <v>15.06</v>
      </c>
      <c r="C79" s="45">
        <v>3.98</v>
      </c>
    </row>
    <row r="80" spans="1:3" x14ac:dyDescent="0.25">
      <c r="A80" s="44">
        <v>69</v>
      </c>
      <c r="B80" s="45">
        <v>14.46</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nIr2+GAlMKlkKsCNCR6UDYStgQLL5YtmTX6+mVmjiQnzu2R0t5e+D8W090MW29R9kZmkEsZFK7EMwY6lzDh07w==" saltValue="4FB0jpPCfFuY8Ruuc7k/mQ==" spinCount="100000" sheet="1" objects="1" scenarios="1"/>
  <conditionalFormatting sqref="A6:A21">
    <cfRule type="expression" dxfId="635" priority="5" stopIfTrue="1">
      <formula>MOD(ROW(),2)=0</formula>
    </cfRule>
    <cfRule type="expression" dxfId="634" priority="6" stopIfTrue="1">
      <formula>MOD(ROW(),2)&lt;&gt;0</formula>
    </cfRule>
  </conditionalFormatting>
  <conditionalFormatting sqref="A26:A85">
    <cfRule type="expression" dxfId="633" priority="1" stopIfTrue="1">
      <formula>MOD(ROW(),2)=0</formula>
    </cfRule>
    <cfRule type="expression" dxfId="632" priority="2" stopIfTrue="1">
      <formula>MOD(ROW(),2)&lt;&gt;0</formula>
    </cfRule>
  </conditionalFormatting>
  <conditionalFormatting sqref="B6:C21">
    <cfRule type="expression" dxfId="631" priority="7" stopIfTrue="1">
      <formula>MOD(ROW(),2)=0</formula>
    </cfRule>
    <cfRule type="expression" dxfId="630" priority="8" stopIfTrue="1">
      <formula>MOD(ROW(),2)&lt;&gt;0</formula>
    </cfRule>
  </conditionalFormatting>
  <conditionalFormatting sqref="B26:C85">
    <cfRule type="expression" dxfId="629" priority="3" stopIfTrue="1">
      <formula>MOD(ROW(),2)=0</formula>
    </cfRule>
    <cfRule type="expression" dxfId="628" priority="4"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403-1F31-4B2F-A2FA-B7DB9830671B}">
  <sheetPr codeName="Sheet16"/>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x-209</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161</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209</v>
      </c>
      <c r="C14" s="52"/>
    </row>
    <row r="15" spans="1:3" customFormat="1" x14ac:dyDescent="0.25">
      <c r="A15" s="46" t="s">
        <v>388</v>
      </c>
      <c r="B15" s="52" t="s">
        <v>164</v>
      </c>
      <c r="C15" s="52"/>
    </row>
    <row r="16" spans="1:3" customFormat="1" x14ac:dyDescent="0.25">
      <c r="A16" s="46" t="s">
        <v>134</v>
      </c>
      <c r="B16" s="52" t="s">
        <v>165</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6.96</v>
      </c>
      <c r="C27" s="45">
        <v>1.85</v>
      </c>
    </row>
    <row r="28" spans="1:3" x14ac:dyDescent="0.25">
      <c r="A28" s="44">
        <v>17</v>
      </c>
      <c r="B28" s="45">
        <v>7.08</v>
      </c>
      <c r="C28" s="45">
        <v>2</v>
      </c>
    </row>
    <row r="29" spans="1:3" x14ac:dyDescent="0.25">
      <c r="A29" s="44">
        <v>18</v>
      </c>
      <c r="B29" s="45">
        <v>7.2</v>
      </c>
      <c r="C29" s="45">
        <v>2.15</v>
      </c>
    </row>
    <row r="30" spans="1:3" x14ac:dyDescent="0.25">
      <c r="A30" s="44">
        <v>19</v>
      </c>
      <c r="B30" s="45">
        <v>7.33</v>
      </c>
      <c r="C30" s="45">
        <v>2.25</v>
      </c>
    </row>
    <row r="31" spans="1:3" x14ac:dyDescent="0.25">
      <c r="A31" s="44">
        <v>20</v>
      </c>
      <c r="B31" s="45">
        <v>7.46</v>
      </c>
      <c r="C31" s="45">
        <v>2.29</v>
      </c>
    </row>
    <row r="32" spans="1:3" x14ac:dyDescent="0.25">
      <c r="A32" s="44">
        <v>21</v>
      </c>
      <c r="B32" s="45">
        <v>7.59</v>
      </c>
      <c r="C32" s="45">
        <v>2.33</v>
      </c>
    </row>
    <row r="33" spans="1:3" x14ac:dyDescent="0.25">
      <c r="A33" s="44">
        <v>22</v>
      </c>
      <c r="B33" s="45">
        <v>7.72</v>
      </c>
      <c r="C33" s="45">
        <v>2.37</v>
      </c>
    </row>
    <row r="34" spans="1:3" x14ac:dyDescent="0.25">
      <c r="A34" s="44">
        <v>23</v>
      </c>
      <c r="B34" s="45">
        <v>7.85</v>
      </c>
      <c r="C34" s="45">
        <v>2.42</v>
      </c>
    </row>
    <row r="35" spans="1:3" x14ac:dyDescent="0.25">
      <c r="A35" s="44">
        <v>24</v>
      </c>
      <c r="B35" s="45">
        <v>7.99</v>
      </c>
      <c r="C35" s="45">
        <v>2.46</v>
      </c>
    </row>
    <row r="36" spans="1:3" x14ac:dyDescent="0.25">
      <c r="A36" s="44">
        <v>25</v>
      </c>
      <c r="B36" s="45">
        <v>8.1300000000000008</v>
      </c>
      <c r="C36" s="45">
        <v>2.5</v>
      </c>
    </row>
    <row r="37" spans="1:3" x14ac:dyDescent="0.25">
      <c r="A37" s="44">
        <v>26</v>
      </c>
      <c r="B37" s="45">
        <v>8.27</v>
      </c>
      <c r="C37" s="45">
        <v>2.5499999999999998</v>
      </c>
    </row>
    <row r="38" spans="1:3" x14ac:dyDescent="0.25">
      <c r="A38" s="44">
        <v>27</v>
      </c>
      <c r="B38" s="45">
        <v>8.42</v>
      </c>
      <c r="C38" s="45">
        <v>2.59</v>
      </c>
    </row>
    <row r="39" spans="1:3" x14ac:dyDescent="0.25">
      <c r="A39" s="44">
        <v>28</v>
      </c>
      <c r="B39" s="45">
        <v>8.56</v>
      </c>
      <c r="C39" s="45">
        <v>2.63</v>
      </c>
    </row>
    <row r="40" spans="1:3" x14ac:dyDescent="0.25">
      <c r="A40" s="44">
        <v>29</v>
      </c>
      <c r="B40" s="45">
        <v>8.7100000000000009</v>
      </c>
      <c r="C40" s="45">
        <v>2.68</v>
      </c>
    </row>
    <row r="41" spans="1:3" x14ac:dyDescent="0.25">
      <c r="A41" s="44">
        <v>30</v>
      </c>
      <c r="B41" s="45">
        <v>8.8699999999999992</v>
      </c>
      <c r="C41" s="45">
        <v>2.73</v>
      </c>
    </row>
    <row r="42" spans="1:3" x14ac:dyDescent="0.25">
      <c r="A42" s="44">
        <v>31</v>
      </c>
      <c r="B42" s="45">
        <v>9.02</v>
      </c>
      <c r="C42" s="45">
        <v>2.78</v>
      </c>
    </row>
    <row r="43" spans="1:3" x14ac:dyDescent="0.25">
      <c r="A43" s="44">
        <v>32</v>
      </c>
      <c r="B43" s="45">
        <v>9.18</v>
      </c>
      <c r="C43" s="45">
        <v>2.82</v>
      </c>
    </row>
    <row r="44" spans="1:3" x14ac:dyDescent="0.25">
      <c r="A44" s="44">
        <v>33</v>
      </c>
      <c r="B44" s="45">
        <v>9.34</v>
      </c>
      <c r="C44" s="45">
        <v>2.87</v>
      </c>
    </row>
    <row r="45" spans="1:3" x14ac:dyDescent="0.25">
      <c r="A45" s="44">
        <v>34</v>
      </c>
      <c r="B45" s="45">
        <v>9.5</v>
      </c>
      <c r="C45" s="45">
        <v>2.92</v>
      </c>
    </row>
    <row r="46" spans="1:3" x14ac:dyDescent="0.25">
      <c r="A46" s="44">
        <v>35</v>
      </c>
      <c r="B46" s="45">
        <v>9.67</v>
      </c>
      <c r="C46" s="45">
        <v>2.97</v>
      </c>
    </row>
    <row r="47" spans="1:3" x14ac:dyDescent="0.25">
      <c r="A47" s="44">
        <v>36</v>
      </c>
      <c r="B47" s="45">
        <v>9.84</v>
      </c>
      <c r="C47" s="45">
        <v>3.03</v>
      </c>
    </row>
    <row r="48" spans="1:3" x14ac:dyDescent="0.25">
      <c r="A48" s="44">
        <v>37</v>
      </c>
      <c r="B48" s="45">
        <v>10.01</v>
      </c>
      <c r="C48" s="45">
        <v>3.08</v>
      </c>
    </row>
    <row r="49" spans="1:3" x14ac:dyDescent="0.25">
      <c r="A49" s="44">
        <v>38</v>
      </c>
      <c r="B49" s="45">
        <v>10.19</v>
      </c>
      <c r="C49" s="45">
        <v>3.13</v>
      </c>
    </row>
    <row r="50" spans="1:3" x14ac:dyDescent="0.25">
      <c r="A50" s="44">
        <v>39</v>
      </c>
      <c r="B50" s="45">
        <v>10.36</v>
      </c>
      <c r="C50" s="45">
        <v>3.18</v>
      </c>
    </row>
    <row r="51" spans="1:3" x14ac:dyDescent="0.25">
      <c r="A51" s="44">
        <v>40</v>
      </c>
      <c r="B51" s="45">
        <v>10.55</v>
      </c>
      <c r="C51" s="45">
        <v>3.23</v>
      </c>
    </row>
    <row r="52" spans="1:3" x14ac:dyDescent="0.25">
      <c r="A52" s="44">
        <v>41</v>
      </c>
      <c r="B52" s="45">
        <v>10.74</v>
      </c>
      <c r="C52" s="45">
        <v>3.28</v>
      </c>
    </row>
    <row r="53" spans="1:3" x14ac:dyDescent="0.25">
      <c r="A53" s="44">
        <v>42</v>
      </c>
      <c r="B53" s="45">
        <v>10.93</v>
      </c>
      <c r="C53" s="45">
        <v>3.34</v>
      </c>
    </row>
    <row r="54" spans="1:3" x14ac:dyDescent="0.25">
      <c r="A54" s="44">
        <v>43</v>
      </c>
      <c r="B54" s="45">
        <v>11.12</v>
      </c>
      <c r="C54" s="45">
        <v>3.39</v>
      </c>
    </row>
    <row r="55" spans="1:3" x14ac:dyDescent="0.25">
      <c r="A55" s="44">
        <v>44</v>
      </c>
      <c r="B55" s="45">
        <v>11.32</v>
      </c>
      <c r="C55" s="45">
        <v>3.44</v>
      </c>
    </row>
    <row r="56" spans="1:3" x14ac:dyDescent="0.25">
      <c r="A56" s="44">
        <v>45</v>
      </c>
      <c r="B56" s="45">
        <v>11.52</v>
      </c>
      <c r="C56" s="45">
        <v>3.49</v>
      </c>
    </row>
    <row r="57" spans="1:3" x14ac:dyDescent="0.25">
      <c r="A57" s="44">
        <v>46</v>
      </c>
      <c r="B57" s="45">
        <v>11.73</v>
      </c>
      <c r="C57" s="45">
        <v>3.54</v>
      </c>
    </row>
    <row r="58" spans="1:3" x14ac:dyDescent="0.25">
      <c r="A58" s="44">
        <v>47</v>
      </c>
      <c r="B58" s="45">
        <v>11.95</v>
      </c>
      <c r="C58" s="45">
        <v>3.58</v>
      </c>
    </row>
    <row r="59" spans="1:3" x14ac:dyDescent="0.25">
      <c r="A59" s="44">
        <v>48</v>
      </c>
      <c r="B59" s="45">
        <v>12.17</v>
      </c>
      <c r="C59" s="45">
        <v>3.63</v>
      </c>
    </row>
    <row r="60" spans="1:3" x14ac:dyDescent="0.25">
      <c r="A60" s="44">
        <v>49</v>
      </c>
      <c r="B60" s="45">
        <v>12.4</v>
      </c>
      <c r="C60" s="45">
        <v>3.67</v>
      </c>
    </row>
    <row r="61" spans="1:3" x14ac:dyDescent="0.25">
      <c r="A61" s="44">
        <v>50</v>
      </c>
      <c r="B61" s="45">
        <v>12.63</v>
      </c>
      <c r="C61" s="45">
        <v>3.71</v>
      </c>
    </row>
    <row r="62" spans="1:3" x14ac:dyDescent="0.25">
      <c r="A62" s="44">
        <v>51</v>
      </c>
      <c r="B62" s="45">
        <v>12.87</v>
      </c>
      <c r="C62" s="45">
        <v>3.76</v>
      </c>
    </row>
    <row r="63" spans="1:3" x14ac:dyDescent="0.25">
      <c r="A63" s="44">
        <v>52</v>
      </c>
      <c r="B63" s="45">
        <v>13.11</v>
      </c>
      <c r="C63" s="45">
        <v>3.8</v>
      </c>
    </row>
    <row r="64" spans="1:3" x14ac:dyDescent="0.25">
      <c r="A64" s="44">
        <v>53</v>
      </c>
      <c r="B64" s="45">
        <v>13.37</v>
      </c>
      <c r="C64" s="45">
        <v>3.83</v>
      </c>
    </row>
    <row r="65" spans="1:3" x14ac:dyDescent="0.25">
      <c r="A65" s="44">
        <v>54</v>
      </c>
      <c r="B65" s="45">
        <v>13.63</v>
      </c>
      <c r="C65" s="45">
        <v>3.87</v>
      </c>
    </row>
    <row r="66" spans="1:3" x14ac:dyDescent="0.25">
      <c r="A66" s="44">
        <v>55</v>
      </c>
      <c r="B66" s="45">
        <v>13.91</v>
      </c>
      <c r="C66" s="45">
        <v>3.89</v>
      </c>
    </row>
    <row r="67" spans="1:3" x14ac:dyDescent="0.25">
      <c r="A67" s="44">
        <v>56</v>
      </c>
      <c r="B67" s="45">
        <v>14.19</v>
      </c>
      <c r="C67" s="45">
        <v>3.92</v>
      </c>
    </row>
    <row r="68" spans="1:3" x14ac:dyDescent="0.25">
      <c r="A68" s="44">
        <v>57</v>
      </c>
      <c r="B68" s="45">
        <v>14.49</v>
      </c>
      <c r="C68" s="45">
        <v>3.94</v>
      </c>
    </row>
    <row r="69" spans="1:3" x14ac:dyDescent="0.25">
      <c r="A69" s="44">
        <v>58</v>
      </c>
      <c r="B69" s="45">
        <v>14.8</v>
      </c>
      <c r="C69" s="45">
        <v>3.95</v>
      </c>
    </row>
    <row r="70" spans="1:3" x14ac:dyDescent="0.25">
      <c r="A70" s="44">
        <v>59</v>
      </c>
      <c r="B70" s="45">
        <v>15.12</v>
      </c>
      <c r="C70" s="45">
        <v>3.97</v>
      </c>
    </row>
    <row r="71" spans="1:3" x14ac:dyDescent="0.25">
      <c r="A71" s="44">
        <v>60</v>
      </c>
      <c r="B71" s="45">
        <v>15.46</v>
      </c>
      <c r="C71" s="45">
        <v>3.98</v>
      </c>
    </row>
    <row r="72" spans="1:3" x14ac:dyDescent="0.25">
      <c r="A72" s="44">
        <v>61</v>
      </c>
      <c r="B72" s="45">
        <v>15.81</v>
      </c>
      <c r="C72" s="45">
        <v>3.98</v>
      </c>
    </row>
    <row r="73" spans="1:3" x14ac:dyDescent="0.25">
      <c r="A73" s="44">
        <v>62</v>
      </c>
      <c r="B73" s="45">
        <v>16.18</v>
      </c>
      <c r="C73" s="45">
        <v>3.99</v>
      </c>
    </row>
    <row r="74" spans="1:3" x14ac:dyDescent="0.25">
      <c r="A74" s="44">
        <v>63</v>
      </c>
      <c r="B74" s="45">
        <v>16.57</v>
      </c>
      <c r="C74" s="45">
        <v>3.98</v>
      </c>
    </row>
    <row r="75" spans="1:3" x14ac:dyDescent="0.25">
      <c r="A75" s="44">
        <v>64</v>
      </c>
      <c r="B75" s="45">
        <v>16.98</v>
      </c>
      <c r="C75" s="45">
        <v>3.98</v>
      </c>
    </row>
    <row r="76" spans="1:3" x14ac:dyDescent="0.25">
      <c r="A76" s="44">
        <v>65</v>
      </c>
      <c r="B76" s="45">
        <v>16.88</v>
      </c>
      <c r="C76" s="45">
        <v>3.98</v>
      </c>
    </row>
    <row r="77" spans="1:3" x14ac:dyDescent="0.25">
      <c r="A77" s="44">
        <v>66</v>
      </c>
      <c r="B77" s="45">
        <v>16.27</v>
      </c>
      <c r="C77" s="45">
        <v>3.98</v>
      </c>
    </row>
    <row r="78" spans="1:3" x14ac:dyDescent="0.25">
      <c r="A78" s="44">
        <v>67</v>
      </c>
      <c r="B78" s="45">
        <v>15.67</v>
      </c>
      <c r="C78" s="45">
        <v>3.98</v>
      </c>
    </row>
    <row r="79" spans="1:3" x14ac:dyDescent="0.25">
      <c r="A79" s="44">
        <v>68</v>
      </c>
      <c r="B79" s="45">
        <v>15.06</v>
      </c>
      <c r="C79" s="45">
        <v>3.98</v>
      </c>
    </row>
    <row r="80" spans="1:3" x14ac:dyDescent="0.25">
      <c r="A80" s="44">
        <v>69</v>
      </c>
      <c r="B80" s="45">
        <v>14.46</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2U8Vog2XHWMNbhqbkgtW+2juy7i4M7t+DWk19HdW6dyzKE2p+FTAVuVx0NGwhX182tZfzrHa/5ma8habAIatzQ==" saltValue="ScnqRixVckJMOpcysLmsRw==" spinCount="100000" sheet="1" objects="1" scenarios="1"/>
  <conditionalFormatting sqref="A6:A21">
    <cfRule type="expression" dxfId="627" priority="5" stopIfTrue="1">
      <formula>MOD(ROW(),2)=0</formula>
    </cfRule>
    <cfRule type="expression" dxfId="626" priority="6" stopIfTrue="1">
      <formula>MOD(ROW(),2)&lt;&gt;0</formula>
    </cfRule>
  </conditionalFormatting>
  <conditionalFormatting sqref="A26:A85">
    <cfRule type="expression" dxfId="625" priority="1" stopIfTrue="1">
      <formula>MOD(ROW(),2)=0</formula>
    </cfRule>
    <cfRule type="expression" dxfId="624" priority="2" stopIfTrue="1">
      <formula>MOD(ROW(),2)&lt;&gt;0</formula>
    </cfRule>
  </conditionalFormatting>
  <conditionalFormatting sqref="B6:C21">
    <cfRule type="expression" dxfId="623" priority="7" stopIfTrue="1">
      <formula>MOD(ROW(),2)=0</formula>
    </cfRule>
    <cfRule type="expression" dxfId="622" priority="8" stopIfTrue="1">
      <formula>MOD(ROW(),2)&lt;&gt;0</formula>
    </cfRule>
  </conditionalFormatting>
  <conditionalFormatting sqref="B26:C85">
    <cfRule type="expression" dxfId="621" priority="3" stopIfTrue="1">
      <formula>MOD(ROW(),2)=0</formula>
    </cfRule>
    <cfRule type="expression" dxfId="620" priority="4"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90EF0-AF4C-47E9-B67F-436ED7EC9B63}">
  <sheetPr codeName="Sheet17"/>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x-210</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166</v>
      </c>
      <c r="C10" s="52"/>
    </row>
    <row r="11" spans="1:3" customFormat="1" x14ac:dyDescent="0.25">
      <c r="A11" s="46" t="s">
        <v>129</v>
      </c>
      <c r="B11" s="52" t="s">
        <v>142</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210</v>
      </c>
      <c r="C14" s="52"/>
    </row>
    <row r="15" spans="1:3" customFormat="1" x14ac:dyDescent="0.25">
      <c r="A15" s="46" t="s">
        <v>388</v>
      </c>
      <c r="B15" s="52" t="s">
        <v>167</v>
      </c>
      <c r="C15" s="52"/>
    </row>
    <row r="16" spans="1:3" customFormat="1" x14ac:dyDescent="0.25">
      <c r="A16" s="46" t="s">
        <v>134</v>
      </c>
      <c r="B16" s="52" t="s">
        <v>168</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6.61</v>
      </c>
      <c r="C27" s="45">
        <v>1.86</v>
      </c>
    </row>
    <row r="28" spans="1:3" x14ac:dyDescent="0.25">
      <c r="A28" s="44">
        <v>17</v>
      </c>
      <c r="B28" s="45">
        <v>6.72</v>
      </c>
      <c r="C28" s="45">
        <v>2</v>
      </c>
    </row>
    <row r="29" spans="1:3" x14ac:dyDescent="0.25">
      <c r="A29" s="44">
        <v>18</v>
      </c>
      <c r="B29" s="45">
        <v>6.84</v>
      </c>
      <c r="C29" s="45">
        <v>2.16</v>
      </c>
    </row>
    <row r="30" spans="1:3" x14ac:dyDescent="0.25">
      <c r="A30" s="44">
        <v>19</v>
      </c>
      <c r="B30" s="45">
        <v>6.96</v>
      </c>
      <c r="C30" s="45">
        <v>2.2599999999999998</v>
      </c>
    </row>
    <row r="31" spans="1:3" x14ac:dyDescent="0.25">
      <c r="A31" s="44">
        <v>20</v>
      </c>
      <c r="B31" s="45">
        <v>7.08</v>
      </c>
      <c r="C31" s="45">
        <v>2.2999999999999998</v>
      </c>
    </row>
    <row r="32" spans="1:3" x14ac:dyDescent="0.25">
      <c r="A32" s="44">
        <v>21</v>
      </c>
      <c r="B32" s="45">
        <v>7.2</v>
      </c>
      <c r="C32" s="45">
        <v>2.34</v>
      </c>
    </row>
    <row r="33" spans="1:3" x14ac:dyDescent="0.25">
      <c r="A33" s="44">
        <v>22</v>
      </c>
      <c r="B33" s="45">
        <v>7.32</v>
      </c>
      <c r="C33" s="45">
        <v>2.38</v>
      </c>
    </row>
    <row r="34" spans="1:3" x14ac:dyDescent="0.25">
      <c r="A34" s="44">
        <v>23</v>
      </c>
      <c r="B34" s="45">
        <v>7.45</v>
      </c>
      <c r="C34" s="45">
        <v>2.42</v>
      </c>
    </row>
    <row r="35" spans="1:3" x14ac:dyDescent="0.25">
      <c r="A35" s="44">
        <v>24</v>
      </c>
      <c r="B35" s="45">
        <v>7.58</v>
      </c>
      <c r="C35" s="45">
        <v>2.4700000000000002</v>
      </c>
    </row>
    <row r="36" spans="1:3" x14ac:dyDescent="0.25">
      <c r="A36" s="44">
        <v>25</v>
      </c>
      <c r="B36" s="45">
        <v>7.71</v>
      </c>
      <c r="C36" s="45">
        <v>2.5099999999999998</v>
      </c>
    </row>
    <row r="37" spans="1:3" x14ac:dyDescent="0.25">
      <c r="A37" s="44">
        <v>26</v>
      </c>
      <c r="B37" s="45">
        <v>7.84</v>
      </c>
      <c r="C37" s="45">
        <v>2.56</v>
      </c>
    </row>
    <row r="38" spans="1:3" x14ac:dyDescent="0.25">
      <c r="A38" s="44">
        <v>27</v>
      </c>
      <c r="B38" s="45">
        <v>7.98</v>
      </c>
      <c r="C38" s="45">
        <v>2.6</v>
      </c>
    </row>
    <row r="39" spans="1:3" x14ac:dyDescent="0.25">
      <c r="A39" s="44">
        <v>28</v>
      </c>
      <c r="B39" s="45">
        <v>8.1199999999999992</v>
      </c>
      <c r="C39" s="45">
        <v>2.65</v>
      </c>
    </row>
    <row r="40" spans="1:3" x14ac:dyDescent="0.25">
      <c r="A40" s="44">
        <v>29</v>
      </c>
      <c r="B40" s="45">
        <v>8.26</v>
      </c>
      <c r="C40" s="45">
        <v>2.69</v>
      </c>
    </row>
    <row r="41" spans="1:3" x14ac:dyDescent="0.25">
      <c r="A41" s="44">
        <v>30</v>
      </c>
      <c r="B41" s="45">
        <v>8.4</v>
      </c>
      <c r="C41" s="45">
        <v>2.74</v>
      </c>
    </row>
    <row r="42" spans="1:3" x14ac:dyDescent="0.25">
      <c r="A42" s="44">
        <v>31</v>
      </c>
      <c r="B42" s="45">
        <v>8.5500000000000007</v>
      </c>
      <c r="C42" s="45">
        <v>2.79</v>
      </c>
    </row>
    <row r="43" spans="1:3" x14ac:dyDescent="0.25">
      <c r="A43" s="44">
        <v>32</v>
      </c>
      <c r="B43" s="45">
        <v>8.6999999999999993</v>
      </c>
      <c r="C43" s="45">
        <v>2.84</v>
      </c>
    </row>
    <row r="44" spans="1:3" x14ac:dyDescent="0.25">
      <c r="A44" s="44">
        <v>33</v>
      </c>
      <c r="B44" s="45">
        <v>8.85</v>
      </c>
      <c r="C44" s="45">
        <v>2.89</v>
      </c>
    </row>
    <row r="45" spans="1:3" x14ac:dyDescent="0.25">
      <c r="A45" s="44">
        <v>34</v>
      </c>
      <c r="B45" s="45">
        <v>9</v>
      </c>
      <c r="C45" s="45">
        <v>2.94</v>
      </c>
    </row>
    <row r="46" spans="1:3" x14ac:dyDescent="0.25">
      <c r="A46" s="44">
        <v>35</v>
      </c>
      <c r="B46" s="45">
        <v>9.16</v>
      </c>
      <c r="C46" s="45">
        <v>2.99</v>
      </c>
    </row>
    <row r="47" spans="1:3" x14ac:dyDescent="0.25">
      <c r="A47" s="44">
        <v>36</v>
      </c>
      <c r="B47" s="45">
        <v>9.32</v>
      </c>
      <c r="C47" s="45">
        <v>3.04</v>
      </c>
    </row>
    <row r="48" spans="1:3" x14ac:dyDescent="0.25">
      <c r="A48" s="44">
        <v>37</v>
      </c>
      <c r="B48" s="45">
        <v>9.48</v>
      </c>
      <c r="C48" s="45">
        <v>3.09</v>
      </c>
    </row>
    <row r="49" spans="1:3" x14ac:dyDescent="0.25">
      <c r="A49" s="44">
        <v>38</v>
      </c>
      <c r="B49" s="45">
        <v>9.64</v>
      </c>
      <c r="C49" s="45">
        <v>3.14</v>
      </c>
    </row>
    <row r="50" spans="1:3" x14ac:dyDescent="0.25">
      <c r="A50" s="44">
        <v>39</v>
      </c>
      <c r="B50" s="45">
        <v>9.81</v>
      </c>
      <c r="C50" s="45">
        <v>3.2</v>
      </c>
    </row>
    <row r="51" spans="1:3" x14ac:dyDescent="0.25">
      <c r="A51" s="44">
        <v>40</v>
      </c>
      <c r="B51" s="45">
        <v>9.98</v>
      </c>
      <c r="C51" s="45">
        <v>3.25</v>
      </c>
    </row>
    <row r="52" spans="1:3" x14ac:dyDescent="0.25">
      <c r="A52" s="44">
        <v>41</v>
      </c>
      <c r="B52" s="45">
        <v>10.16</v>
      </c>
      <c r="C52" s="45">
        <v>3.3</v>
      </c>
    </row>
    <row r="53" spans="1:3" x14ac:dyDescent="0.25">
      <c r="A53" s="44">
        <v>42</v>
      </c>
      <c r="B53" s="45">
        <v>10.34</v>
      </c>
      <c r="C53" s="45">
        <v>3.35</v>
      </c>
    </row>
    <row r="54" spans="1:3" x14ac:dyDescent="0.25">
      <c r="A54" s="44">
        <v>43</v>
      </c>
      <c r="B54" s="45">
        <v>10.52</v>
      </c>
      <c r="C54" s="45">
        <v>3.4</v>
      </c>
    </row>
    <row r="55" spans="1:3" x14ac:dyDescent="0.25">
      <c r="A55" s="44">
        <v>44</v>
      </c>
      <c r="B55" s="45">
        <v>10.71</v>
      </c>
      <c r="C55" s="45">
        <v>3.45</v>
      </c>
    </row>
    <row r="56" spans="1:3" x14ac:dyDescent="0.25">
      <c r="A56" s="44">
        <v>45</v>
      </c>
      <c r="B56" s="45">
        <v>10.9</v>
      </c>
      <c r="C56" s="45">
        <v>3.5</v>
      </c>
    </row>
    <row r="57" spans="1:3" x14ac:dyDescent="0.25">
      <c r="A57" s="44">
        <v>46</v>
      </c>
      <c r="B57" s="45">
        <v>11.1</v>
      </c>
      <c r="C57" s="45">
        <v>3.55</v>
      </c>
    </row>
    <row r="58" spans="1:3" x14ac:dyDescent="0.25">
      <c r="A58" s="44">
        <v>47</v>
      </c>
      <c r="B58" s="45">
        <v>11.3</v>
      </c>
      <c r="C58" s="45">
        <v>3.6</v>
      </c>
    </row>
    <row r="59" spans="1:3" x14ac:dyDescent="0.25">
      <c r="A59" s="44">
        <v>48</v>
      </c>
      <c r="B59" s="45">
        <v>11.5</v>
      </c>
      <c r="C59" s="45">
        <v>3.65</v>
      </c>
    </row>
    <row r="60" spans="1:3" x14ac:dyDescent="0.25">
      <c r="A60" s="44">
        <v>49</v>
      </c>
      <c r="B60" s="45">
        <v>11.72</v>
      </c>
      <c r="C60" s="45">
        <v>3.69</v>
      </c>
    </row>
    <row r="61" spans="1:3" x14ac:dyDescent="0.25">
      <c r="A61" s="44">
        <v>50</v>
      </c>
      <c r="B61" s="45">
        <v>11.94</v>
      </c>
      <c r="C61" s="45">
        <v>3.73</v>
      </c>
    </row>
    <row r="62" spans="1:3" x14ac:dyDescent="0.25">
      <c r="A62" s="44">
        <v>51</v>
      </c>
      <c r="B62" s="45">
        <v>12.16</v>
      </c>
      <c r="C62" s="45">
        <v>3.78</v>
      </c>
    </row>
    <row r="63" spans="1:3" x14ac:dyDescent="0.25">
      <c r="A63" s="44">
        <v>52</v>
      </c>
      <c r="B63" s="45">
        <v>12.39</v>
      </c>
      <c r="C63" s="45">
        <v>3.82</v>
      </c>
    </row>
    <row r="64" spans="1:3" x14ac:dyDescent="0.25">
      <c r="A64" s="44">
        <v>53</v>
      </c>
      <c r="B64" s="45">
        <v>12.63</v>
      </c>
      <c r="C64" s="45">
        <v>3.85</v>
      </c>
    </row>
    <row r="65" spans="1:3" x14ac:dyDescent="0.25">
      <c r="A65" s="44">
        <v>54</v>
      </c>
      <c r="B65" s="45">
        <v>12.87</v>
      </c>
      <c r="C65" s="45">
        <v>3.89</v>
      </c>
    </row>
    <row r="66" spans="1:3" x14ac:dyDescent="0.25">
      <c r="A66" s="44">
        <v>55</v>
      </c>
      <c r="B66" s="45">
        <v>13.13</v>
      </c>
      <c r="C66" s="45">
        <v>3.91</v>
      </c>
    </row>
    <row r="67" spans="1:3" x14ac:dyDescent="0.25">
      <c r="A67" s="44">
        <v>56</v>
      </c>
      <c r="B67" s="45">
        <v>13.4</v>
      </c>
      <c r="C67" s="45">
        <v>3.94</v>
      </c>
    </row>
    <row r="68" spans="1:3" x14ac:dyDescent="0.25">
      <c r="A68" s="44">
        <v>57</v>
      </c>
      <c r="B68" s="45">
        <v>13.68</v>
      </c>
      <c r="C68" s="45">
        <v>3.96</v>
      </c>
    </row>
    <row r="69" spans="1:3" x14ac:dyDescent="0.25">
      <c r="A69" s="44">
        <v>58</v>
      </c>
      <c r="B69" s="45">
        <v>13.97</v>
      </c>
      <c r="C69" s="45">
        <v>3.98</v>
      </c>
    </row>
    <row r="70" spans="1:3" x14ac:dyDescent="0.25">
      <c r="A70" s="44">
        <v>59</v>
      </c>
      <c r="B70" s="45">
        <v>14.27</v>
      </c>
      <c r="C70" s="45">
        <v>3.99</v>
      </c>
    </row>
    <row r="71" spans="1:3" x14ac:dyDescent="0.25">
      <c r="A71" s="44">
        <v>60</v>
      </c>
      <c r="B71" s="45">
        <v>14.59</v>
      </c>
      <c r="C71" s="45">
        <v>4</v>
      </c>
    </row>
    <row r="72" spans="1:3" x14ac:dyDescent="0.25">
      <c r="A72" s="44">
        <v>61</v>
      </c>
      <c r="B72" s="45">
        <v>14.92</v>
      </c>
      <c r="C72" s="45">
        <v>4.01</v>
      </c>
    </row>
    <row r="73" spans="1:3" x14ac:dyDescent="0.25">
      <c r="A73" s="44">
        <v>62</v>
      </c>
      <c r="B73" s="45">
        <v>15.26</v>
      </c>
      <c r="C73" s="45">
        <v>4.01</v>
      </c>
    </row>
    <row r="74" spans="1:3" x14ac:dyDescent="0.25">
      <c r="A74" s="44">
        <v>63</v>
      </c>
      <c r="B74" s="45">
        <v>15.63</v>
      </c>
      <c r="C74" s="45">
        <v>4.01</v>
      </c>
    </row>
    <row r="75" spans="1:3" x14ac:dyDescent="0.25">
      <c r="A75" s="44">
        <v>64</v>
      </c>
      <c r="B75" s="45">
        <v>16.010000000000002</v>
      </c>
      <c r="C75" s="45">
        <v>4</v>
      </c>
    </row>
    <row r="76" spans="1:3" x14ac:dyDescent="0.25">
      <c r="A76" s="44">
        <v>65</v>
      </c>
      <c r="B76" s="45">
        <v>16.41</v>
      </c>
      <c r="C76" s="45">
        <v>3.99</v>
      </c>
    </row>
    <row r="77" spans="1:3" x14ac:dyDescent="0.25">
      <c r="A77" s="44">
        <v>66</v>
      </c>
      <c r="B77" s="45">
        <v>16.309999999999999</v>
      </c>
      <c r="C77" s="45">
        <v>3.98</v>
      </c>
    </row>
    <row r="78" spans="1:3" x14ac:dyDescent="0.25">
      <c r="A78" s="44">
        <v>67</v>
      </c>
      <c r="B78" s="45">
        <v>15.7</v>
      </c>
      <c r="C78" s="45">
        <v>3.98</v>
      </c>
    </row>
    <row r="79" spans="1:3" x14ac:dyDescent="0.25">
      <c r="A79" s="44">
        <v>68</v>
      </c>
      <c r="B79" s="45">
        <v>15.08</v>
      </c>
      <c r="C79" s="45">
        <v>3.98</v>
      </c>
    </row>
    <row r="80" spans="1:3" x14ac:dyDescent="0.25">
      <c r="A80" s="44">
        <v>69</v>
      </c>
      <c r="B80" s="45">
        <v>14.47</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ql/l2kKBqBkoHkGwrnVWBn6j4DX3KKyKlz4J8ZZH9MdVsFfbUYIJdXxLftj0S+7oSx6t69c6dPKRsW4qsYBIfg==" saltValue="VEMXsT1psQdSmwM+Ylg+hA==" spinCount="100000" sheet="1" objects="1" scenarios="1"/>
  <conditionalFormatting sqref="A6:A21">
    <cfRule type="expression" dxfId="619" priority="5" stopIfTrue="1">
      <formula>MOD(ROW(),2)=0</formula>
    </cfRule>
    <cfRule type="expression" dxfId="618" priority="6" stopIfTrue="1">
      <formula>MOD(ROW(),2)&lt;&gt;0</formula>
    </cfRule>
  </conditionalFormatting>
  <conditionalFormatting sqref="A26:A85">
    <cfRule type="expression" dxfId="617" priority="1" stopIfTrue="1">
      <formula>MOD(ROW(),2)=0</formula>
    </cfRule>
    <cfRule type="expression" dxfId="616" priority="2" stopIfTrue="1">
      <formula>MOD(ROW(),2)&lt;&gt;0</formula>
    </cfRule>
  </conditionalFormatting>
  <conditionalFormatting sqref="B6:C21">
    <cfRule type="expression" dxfId="615" priority="7" stopIfTrue="1">
      <formula>MOD(ROW(),2)=0</formula>
    </cfRule>
    <cfRule type="expression" dxfId="614" priority="8" stopIfTrue="1">
      <formula>MOD(ROW(),2)&lt;&gt;0</formula>
    </cfRule>
  </conditionalFormatting>
  <conditionalFormatting sqref="B26:C85">
    <cfRule type="expression" dxfId="613" priority="3" stopIfTrue="1">
      <formula>MOD(ROW(),2)=0</formula>
    </cfRule>
    <cfRule type="expression" dxfId="612" priority="4"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DE579-D284-4166-8C2C-44C6993858DD}">
  <sheetPr codeName="Sheet18"/>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x-211</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166</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211</v>
      </c>
      <c r="C14" s="52"/>
    </row>
    <row r="15" spans="1:3" customFormat="1" x14ac:dyDescent="0.25">
      <c r="A15" s="46" t="s">
        <v>388</v>
      </c>
      <c r="B15" s="52" t="s">
        <v>169</v>
      </c>
      <c r="C15" s="52"/>
    </row>
    <row r="16" spans="1:3" customFormat="1" x14ac:dyDescent="0.25">
      <c r="A16" s="46" t="s">
        <v>134</v>
      </c>
      <c r="B16" s="52" t="s">
        <v>170</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6.61</v>
      </c>
      <c r="C27" s="45">
        <v>1.86</v>
      </c>
    </row>
    <row r="28" spans="1:3" x14ac:dyDescent="0.25">
      <c r="A28" s="44">
        <v>17</v>
      </c>
      <c r="B28" s="45">
        <v>6.72</v>
      </c>
      <c r="C28" s="45">
        <v>2</v>
      </c>
    </row>
    <row r="29" spans="1:3" x14ac:dyDescent="0.25">
      <c r="A29" s="44">
        <v>18</v>
      </c>
      <c r="B29" s="45">
        <v>6.84</v>
      </c>
      <c r="C29" s="45">
        <v>2.16</v>
      </c>
    </row>
    <row r="30" spans="1:3" x14ac:dyDescent="0.25">
      <c r="A30" s="44">
        <v>19</v>
      </c>
      <c r="B30" s="45">
        <v>6.96</v>
      </c>
      <c r="C30" s="45">
        <v>2.2599999999999998</v>
      </c>
    </row>
    <row r="31" spans="1:3" x14ac:dyDescent="0.25">
      <c r="A31" s="44">
        <v>20</v>
      </c>
      <c r="B31" s="45">
        <v>7.08</v>
      </c>
      <c r="C31" s="45">
        <v>2.2999999999999998</v>
      </c>
    </row>
    <row r="32" spans="1:3" x14ac:dyDescent="0.25">
      <c r="A32" s="44">
        <v>21</v>
      </c>
      <c r="B32" s="45">
        <v>7.2</v>
      </c>
      <c r="C32" s="45">
        <v>2.34</v>
      </c>
    </row>
    <row r="33" spans="1:3" x14ac:dyDescent="0.25">
      <c r="A33" s="44">
        <v>22</v>
      </c>
      <c r="B33" s="45">
        <v>7.32</v>
      </c>
      <c r="C33" s="45">
        <v>2.38</v>
      </c>
    </row>
    <row r="34" spans="1:3" x14ac:dyDescent="0.25">
      <c r="A34" s="44">
        <v>23</v>
      </c>
      <c r="B34" s="45">
        <v>7.45</v>
      </c>
      <c r="C34" s="45">
        <v>2.42</v>
      </c>
    </row>
    <row r="35" spans="1:3" x14ac:dyDescent="0.25">
      <c r="A35" s="44">
        <v>24</v>
      </c>
      <c r="B35" s="45">
        <v>7.58</v>
      </c>
      <c r="C35" s="45">
        <v>2.4700000000000002</v>
      </c>
    </row>
    <row r="36" spans="1:3" x14ac:dyDescent="0.25">
      <c r="A36" s="44">
        <v>25</v>
      </c>
      <c r="B36" s="45">
        <v>7.71</v>
      </c>
      <c r="C36" s="45">
        <v>2.5099999999999998</v>
      </c>
    </row>
    <row r="37" spans="1:3" x14ac:dyDescent="0.25">
      <c r="A37" s="44">
        <v>26</v>
      </c>
      <c r="B37" s="45">
        <v>7.84</v>
      </c>
      <c r="C37" s="45">
        <v>2.56</v>
      </c>
    </row>
    <row r="38" spans="1:3" x14ac:dyDescent="0.25">
      <c r="A38" s="44">
        <v>27</v>
      </c>
      <c r="B38" s="45">
        <v>7.98</v>
      </c>
      <c r="C38" s="45">
        <v>2.6</v>
      </c>
    </row>
    <row r="39" spans="1:3" x14ac:dyDescent="0.25">
      <c r="A39" s="44">
        <v>28</v>
      </c>
      <c r="B39" s="45">
        <v>8.1199999999999992</v>
      </c>
      <c r="C39" s="45">
        <v>2.65</v>
      </c>
    </row>
    <row r="40" spans="1:3" x14ac:dyDescent="0.25">
      <c r="A40" s="44">
        <v>29</v>
      </c>
      <c r="B40" s="45">
        <v>8.26</v>
      </c>
      <c r="C40" s="45">
        <v>2.69</v>
      </c>
    </row>
    <row r="41" spans="1:3" x14ac:dyDescent="0.25">
      <c r="A41" s="44">
        <v>30</v>
      </c>
      <c r="B41" s="45">
        <v>8.4</v>
      </c>
      <c r="C41" s="45">
        <v>2.74</v>
      </c>
    </row>
    <row r="42" spans="1:3" x14ac:dyDescent="0.25">
      <c r="A42" s="44">
        <v>31</v>
      </c>
      <c r="B42" s="45">
        <v>8.5500000000000007</v>
      </c>
      <c r="C42" s="45">
        <v>2.79</v>
      </c>
    </row>
    <row r="43" spans="1:3" x14ac:dyDescent="0.25">
      <c r="A43" s="44">
        <v>32</v>
      </c>
      <c r="B43" s="45">
        <v>8.6999999999999993</v>
      </c>
      <c r="C43" s="45">
        <v>2.84</v>
      </c>
    </row>
    <row r="44" spans="1:3" x14ac:dyDescent="0.25">
      <c r="A44" s="44">
        <v>33</v>
      </c>
      <c r="B44" s="45">
        <v>8.85</v>
      </c>
      <c r="C44" s="45">
        <v>2.89</v>
      </c>
    </row>
    <row r="45" spans="1:3" x14ac:dyDescent="0.25">
      <c r="A45" s="44">
        <v>34</v>
      </c>
      <c r="B45" s="45">
        <v>9</v>
      </c>
      <c r="C45" s="45">
        <v>2.94</v>
      </c>
    </row>
    <row r="46" spans="1:3" x14ac:dyDescent="0.25">
      <c r="A46" s="44">
        <v>35</v>
      </c>
      <c r="B46" s="45">
        <v>9.16</v>
      </c>
      <c r="C46" s="45">
        <v>2.99</v>
      </c>
    </row>
    <row r="47" spans="1:3" x14ac:dyDescent="0.25">
      <c r="A47" s="44">
        <v>36</v>
      </c>
      <c r="B47" s="45">
        <v>9.32</v>
      </c>
      <c r="C47" s="45">
        <v>3.04</v>
      </c>
    </row>
    <row r="48" spans="1:3" x14ac:dyDescent="0.25">
      <c r="A48" s="44">
        <v>37</v>
      </c>
      <c r="B48" s="45">
        <v>9.48</v>
      </c>
      <c r="C48" s="45">
        <v>3.09</v>
      </c>
    </row>
    <row r="49" spans="1:3" x14ac:dyDescent="0.25">
      <c r="A49" s="44">
        <v>38</v>
      </c>
      <c r="B49" s="45">
        <v>9.64</v>
      </c>
      <c r="C49" s="45">
        <v>3.14</v>
      </c>
    </row>
    <row r="50" spans="1:3" x14ac:dyDescent="0.25">
      <c r="A50" s="44">
        <v>39</v>
      </c>
      <c r="B50" s="45">
        <v>9.81</v>
      </c>
      <c r="C50" s="45">
        <v>3.2</v>
      </c>
    </row>
    <row r="51" spans="1:3" x14ac:dyDescent="0.25">
      <c r="A51" s="44">
        <v>40</v>
      </c>
      <c r="B51" s="45">
        <v>9.98</v>
      </c>
      <c r="C51" s="45">
        <v>3.25</v>
      </c>
    </row>
    <row r="52" spans="1:3" x14ac:dyDescent="0.25">
      <c r="A52" s="44">
        <v>41</v>
      </c>
      <c r="B52" s="45">
        <v>10.16</v>
      </c>
      <c r="C52" s="45">
        <v>3.3</v>
      </c>
    </row>
    <row r="53" spans="1:3" x14ac:dyDescent="0.25">
      <c r="A53" s="44">
        <v>42</v>
      </c>
      <c r="B53" s="45">
        <v>10.34</v>
      </c>
      <c r="C53" s="45">
        <v>3.35</v>
      </c>
    </row>
    <row r="54" spans="1:3" x14ac:dyDescent="0.25">
      <c r="A54" s="44">
        <v>43</v>
      </c>
      <c r="B54" s="45">
        <v>10.52</v>
      </c>
      <c r="C54" s="45">
        <v>3.4</v>
      </c>
    </row>
    <row r="55" spans="1:3" x14ac:dyDescent="0.25">
      <c r="A55" s="44">
        <v>44</v>
      </c>
      <c r="B55" s="45">
        <v>10.71</v>
      </c>
      <c r="C55" s="45">
        <v>3.45</v>
      </c>
    </row>
    <row r="56" spans="1:3" x14ac:dyDescent="0.25">
      <c r="A56" s="44">
        <v>45</v>
      </c>
      <c r="B56" s="45">
        <v>10.9</v>
      </c>
      <c r="C56" s="45">
        <v>3.5</v>
      </c>
    </row>
    <row r="57" spans="1:3" x14ac:dyDescent="0.25">
      <c r="A57" s="44">
        <v>46</v>
      </c>
      <c r="B57" s="45">
        <v>11.1</v>
      </c>
      <c r="C57" s="45">
        <v>3.55</v>
      </c>
    </row>
    <row r="58" spans="1:3" x14ac:dyDescent="0.25">
      <c r="A58" s="44">
        <v>47</v>
      </c>
      <c r="B58" s="45">
        <v>11.3</v>
      </c>
      <c r="C58" s="45">
        <v>3.6</v>
      </c>
    </row>
    <row r="59" spans="1:3" x14ac:dyDescent="0.25">
      <c r="A59" s="44">
        <v>48</v>
      </c>
      <c r="B59" s="45">
        <v>11.5</v>
      </c>
      <c r="C59" s="45">
        <v>3.65</v>
      </c>
    </row>
    <row r="60" spans="1:3" x14ac:dyDescent="0.25">
      <c r="A60" s="44">
        <v>49</v>
      </c>
      <c r="B60" s="45">
        <v>11.72</v>
      </c>
      <c r="C60" s="45">
        <v>3.69</v>
      </c>
    </row>
    <row r="61" spans="1:3" x14ac:dyDescent="0.25">
      <c r="A61" s="44">
        <v>50</v>
      </c>
      <c r="B61" s="45">
        <v>11.94</v>
      </c>
      <c r="C61" s="45">
        <v>3.73</v>
      </c>
    </row>
    <row r="62" spans="1:3" x14ac:dyDescent="0.25">
      <c r="A62" s="44">
        <v>51</v>
      </c>
      <c r="B62" s="45">
        <v>12.16</v>
      </c>
      <c r="C62" s="45">
        <v>3.78</v>
      </c>
    </row>
    <row r="63" spans="1:3" x14ac:dyDescent="0.25">
      <c r="A63" s="44">
        <v>52</v>
      </c>
      <c r="B63" s="45">
        <v>12.39</v>
      </c>
      <c r="C63" s="45">
        <v>3.82</v>
      </c>
    </row>
    <row r="64" spans="1:3" x14ac:dyDescent="0.25">
      <c r="A64" s="44">
        <v>53</v>
      </c>
      <c r="B64" s="45">
        <v>12.63</v>
      </c>
      <c r="C64" s="45">
        <v>3.85</v>
      </c>
    </row>
    <row r="65" spans="1:3" x14ac:dyDescent="0.25">
      <c r="A65" s="44">
        <v>54</v>
      </c>
      <c r="B65" s="45">
        <v>12.87</v>
      </c>
      <c r="C65" s="45">
        <v>3.89</v>
      </c>
    </row>
    <row r="66" spans="1:3" x14ac:dyDescent="0.25">
      <c r="A66" s="44">
        <v>55</v>
      </c>
      <c r="B66" s="45">
        <v>13.13</v>
      </c>
      <c r="C66" s="45">
        <v>3.91</v>
      </c>
    </row>
    <row r="67" spans="1:3" x14ac:dyDescent="0.25">
      <c r="A67" s="44">
        <v>56</v>
      </c>
      <c r="B67" s="45">
        <v>13.4</v>
      </c>
      <c r="C67" s="45">
        <v>3.94</v>
      </c>
    </row>
    <row r="68" spans="1:3" x14ac:dyDescent="0.25">
      <c r="A68" s="44">
        <v>57</v>
      </c>
      <c r="B68" s="45">
        <v>13.68</v>
      </c>
      <c r="C68" s="45">
        <v>3.96</v>
      </c>
    </row>
    <row r="69" spans="1:3" x14ac:dyDescent="0.25">
      <c r="A69" s="44">
        <v>58</v>
      </c>
      <c r="B69" s="45">
        <v>13.97</v>
      </c>
      <c r="C69" s="45">
        <v>3.98</v>
      </c>
    </row>
    <row r="70" spans="1:3" x14ac:dyDescent="0.25">
      <c r="A70" s="44">
        <v>59</v>
      </c>
      <c r="B70" s="45">
        <v>14.27</v>
      </c>
      <c r="C70" s="45">
        <v>3.99</v>
      </c>
    </row>
    <row r="71" spans="1:3" x14ac:dyDescent="0.25">
      <c r="A71" s="44">
        <v>60</v>
      </c>
      <c r="B71" s="45">
        <v>14.59</v>
      </c>
      <c r="C71" s="45">
        <v>4</v>
      </c>
    </row>
    <row r="72" spans="1:3" x14ac:dyDescent="0.25">
      <c r="A72" s="44">
        <v>61</v>
      </c>
      <c r="B72" s="45">
        <v>14.92</v>
      </c>
      <c r="C72" s="45">
        <v>4.01</v>
      </c>
    </row>
    <row r="73" spans="1:3" x14ac:dyDescent="0.25">
      <c r="A73" s="44">
        <v>62</v>
      </c>
      <c r="B73" s="45">
        <v>15.26</v>
      </c>
      <c r="C73" s="45">
        <v>4.01</v>
      </c>
    </row>
    <row r="74" spans="1:3" x14ac:dyDescent="0.25">
      <c r="A74" s="44">
        <v>63</v>
      </c>
      <c r="B74" s="45">
        <v>15.63</v>
      </c>
      <c r="C74" s="45">
        <v>4.01</v>
      </c>
    </row>
    <row r="75" spans="1:3" x14ac:dyDescent="0.25">
      <c r="A75" s="44">
        <v>64</v>
      </c>
      <c r="B75" s="45">
        <v>16.010000000000002</v>
      </c>
      <c r="C75" s="45">
        <v>4</v>
      </c>
    </row>
    <row r="76" spans="1:3" x14ac:dyDescent="0.25">
      <c r="A76" s="44">
        <v>65</v>
      </c>
      <c r="B76" s="45">
        <v>16.41</v>
      </c>
      <c r="C76" s="45">
        <v>3.99</v>
      </c>
    </row>
    <row r="77" spans="1:3" x14ac:dyDescent="0.25">
      <c r="A77" s="44">
        <v>66</v>
      </c>
      <c r="B77" s="45">
        <v>16.309999999999999</v>
      </c>
      <c r="C77" s="45">
        <v>3.98</v>
      </c>
    </row>
    <row r="78" spans="1:3" x14ac:dyDescent="0.25">
      <c r="A78" s="44">
        <v>67</v>
      </c>
      <c r="B78" s="45">
        <v>15.7</v>
      </c>
      <c r="C78" s="45">
        <v>3.98</v>
      </c>
    </row>
    <row r="79" spans="1:3" x14ac:dyDescent="0.25">
      <c r="A79" s="44">
        <v>68</v>
      </c>
      <c r="B79" s="45">
        <v>15.08</v>
      </c>
      <c r="C79" s="45">
        <v>3.98</v>
      </c>
    </row>
    <row r="80" spans="1:3" x14ac:dyDescent="0.25">
      <c r="A80" s="44">
        <v>69</v>
      </c>
      <c r="B80" s="45">
        <v>14.47</v>
      </c>
      <c r="C80" s="45">
        <v>3.98</v>
      </c>
    </row>
    <row r="81" spans="1:3" x14ac:dyDescent="0.25">
      <c r="A81" s="44">
        <v>70</v>
      </c>
      <c r="B81" s="45">
        <v>13.86</v>
      </c>
      <c r="C81" s="45">
        <v>3.97</v>
      </c>
    </row>
    <row r="82" spans="1:3" x14ac:dyDescent="0.25">
      <c r="A82" s="44">
        <v>71</v>
      </c>
      <c r="B82" s="45">
        <v>13.26</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GIZjfp4huxncl2D4h7ye8by0RfxE8JvnF6pS4Cjvaitm7vHV8riD0jYhzL+B7EO4/TMJ4xLZCa2U7pUkKOLnpw==" saltValue="SImPyogVzQghBHVsHn7cVA==" spinCount="100000" sheet="1" objects="1" scenarios="1"/>
  <conditionalFormatting sqref="A6:A21">
    <cfRule type="expression" dxfId="611" priority="5" stopIfTrue="1">
      <formula>MOD(ROW(),2)=0</formula>
    </cfRule>
    <cfRule type="expression" dxfId="610" priority="6" stopIfTrue="1">
      <formula>MOD(ROW(),2)&lt;&gt;0</formula>
    </cfRule>
  </conditionalFormatting>
  <conditionalFormatting sqref="A26:A85">
    <cfRule type="expression" dxfId="609" priority="1" stopIfTrue="1">
      <formula>MOD(ROW(),2)=0</formula>
    </cfRule>
    <cfRule type="expression" dxfId="608" priority="2" stopIfTrue="1">
      <formula>MOD(ROW(),2)&lt;&gt;0</formula>
    </cfRule>
  </conditionalFormatting>
  <conditionalFormatting sqref="B6:C21">
    <cfRule type="expression" dxfId="607" priority="7" stopIfTrue="1">
      <formula>MOD(ROW(),2)=0</formula>
    </cfRule>
    <cfRule type="expression" dxfId="606" priority="8" stopIfTrue="1">
      <formula>MOD(ROW(),2)&lt;&gt;0</formula>
    </cfRule>
  </conditionalFormatting>
  <conditionalFormatting sqref="B26:C85">
    <cfRule type="expression" dxfId="605" priority="3" stopIfTrue="1">
      <formula>MOD(ROW(),2)=0</formula>
    </cfRule>
    <cfRule type="expression" dxfId="604" priority="4"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B32D3-5E0F-40D7-A979-FA40222D46C2}">
  <sheetPr codeName="Sheet19"/>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x-212</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171</v>
      </c>
      <c r="C10" s="52"/>
    </row>
    <row r="11" spans="1:3" customFormat="1" x14ac:dyDescent="0.25">
      <c r="A11" s="46" t="s">
        <v>129</v>
      </c>
      <c r="B11" s="52" t="s">
        <v>142</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212</v>
      </c>
      <c r="C14" s="52"/>
    </row>
    <row r="15" spans="1:3" customFormat="1" x14ac:dyDescent="0.25">
      <c r="A15" s="46" t="s">
        <v>388</v>
      </c>
      <c r="B15" s="52" t="s">
        <v>172</v>
      </c>
      <c r="C15" s="52"/>
    </row>
    <row r="16" spans="1:3" customFormat="1" x14ac:dyDescent="0.25">
      <c r="A16" s="46" t="s">
        <v>134</v>
      </c>
      <c r="B16" s="52" t="s">
        <v>173</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6.26</v>
      </c>
      <c r="C27" s="45">
        <v>1.86</v>
      </c>
    </row>
    <row r="28" spans="1:3" x14ac:dyDescent="0.25">
      <c r="A28" s="44">
        <v>17</v>
      </c>
      <c r="B28" s="45">
        <v>6.37</v>
      </c>
      <c r="C28" s="45">
        <v>2.0099999999999998</v>
      </c>
    </row>
    <row r="29" spans="1:3" x14ac:dyDescent="0.25">
      <c r="A29" s="44">
        <v>18</v>
      </c>
      <c r="B29" s="45">
        <v>6.48</v>
      </c>
      <c r="C29" s="45">
        <v>2.17</v>
      </c>
    </row>
    <row r="30" spans="1:3" x14ac:dyDescent="0.25">
      <c r="A30" s="44">
        <v>19</v>
      </c>
      <c r="B30" s="45">
        <v>6.59</v>
      </c>
      <c r="C30" s="45">
        <v>2.27</v>
      </c>
    </row>
    <row r="31" spans="1:3" x14ac:dyDescent="0.25">
      <c r="A31" s="44">
        <v>20</v>
      </c>
      <c r="B31" s="45">
        <v>6.7</v>
      </c>
      <c r="C31" s="45">
        <v>2.31</v>
      </c>
    </row>
    <row r="32" spans="1:3" x14ac:dyDescent="0.25">
      <c r="A32" s="44">
        <v>21</v>
      </c>
      <c r="B32" s="45">
        <v>6.82</v>
      </c>
      <c r="C32" s="45">
        <v>2.35</v>
      </c>
    </row>
    <row r="33" spans="1:3" x14ac:dyDescent="0.25">
      <c r="A33" s="44">
        <v>22</v>
      </c>
      <c r="B33" s="45">
        <v>6.94</v>
      </c>
      <c r="C33" s="45">
        <v>2.39</v>
      </c>
    </row>
    <row r="34" spans="1:3" x14ac:dyDescent="0.25">
      <c r="A34" s="44">
        <v>23</v>
      </c>
      <c r="B34" s="45">
        <v>7.06</v>
      </c>
      <c r="C34" s="45">
        <v>2.4300000000000002</v>
      </c>
    </row>
    <row r="35" spans="1:3" x14ac:dyDescent="0.25">
      <c r="A35" s="44">
        <v>24</v>
      </c>
      <c r="B35" s="45">
        <v>7.18</v>
      </c>
      <c r="C35" s="45">
        <v>2.48</v>
      </c>
    </row>
    <row r="36" spans="1:3" x14ac:dyDescent="0.25">
      <c r="A36" s="44">
        <v>25</v>
      </c>
      <c r="B36" s="45">
        <v>7.3</v>
      </c>
      <c r="C36" s="45">
        <v>2.52</v>
      </c>
    </row>
    <row r="37" spans="1:3" x14ac:dyDescent="0.25">
      <c r="A37" s="44">
        <v>26</v>
      </c>
      <c r="B37" s="45">
        <v>7.43</v>
      </c>
      <c r="C37" s="45">
        <v>2.57</v>
      </c>
    </row>
    <row r="38" spans="1:3" x14ac:dyDescent="0.25">
      <c r="A38" s="44">
        <v>27</v>
      </c>
      <c r="B38" s="45">
        <v>7.55</v>
      </c>
      <c r="C38" s="45">
        <v>2.61</v>
      </c>
    </row>
    <row r="39" spans="1:3" x14ac:dyDescent="0.25">
      <c r="A39" s="44">
        <v>28</v>
      </c>
      <c r="B39" s="45">
        <v>7.68</v>
      </c>
      <c r="C39" s="45">
        <v>2.66</v>
      </c>
    </row>
    <row r="40" spans="1:3" x14ac:dyDescent="0.25">
      <c r="A40" s="44">
        <v>29</v>
      </c>
      <c r="B40" s="45">
        <v>7.82</v>
      </c>
      <c r="C40" s="45">
        <v>2.7</v>
      </c>
    </row>
    <row r="41" spans="1:3" x14ac:dyDescent="0.25">
      <c r="A41" s="44">
        <v>30</v>
      </c>
      <c r="B41" s="45">
        <v>7.95</v>
      </c>
      <c r="C41" s="45">
        <v>2.75</v>
      </c>
    </row>
    <row r="42" spans="1:3" x14ac:dyDescent="0.25">
      <c r="A42" s="44">
        <v>31</v>
      </c>
      <c r="B42" s="45">
        <v>8.09</v>
      </c>
      <c r="C42" s="45">
        <v>2.8</v>
      </c>
    </row>
    <row r="43" spans="1:3" x14ac:dyDescent="0.25">
      <c r="A43" s="44">
        <v>32</v>
      </c>
      <c r="B43" s="45">
        <v>8.23</v>
      </c>
      <c r="C43" s="45">
        <v>2.85</v>
      </c>
    </row>
    <row r="44" spans="1:3" x14ac:dyDescent="0.25">
      <c r="A44" s="44">
        <v>33</v>
      </c>
      <c r="B44" s="45">
        <v>8.3699999999999992</v>
      </c>
      <c r="C44" s="45">
        <v>2.9</v>
      </c>
    </row>
    <row r="45" spans="1:3" x14ac:dyDescent="0.25">
      <c r="A45" s="44">
        <v>34</v>
      </c>
      <c r="B45" s="45">
        <v>8.51</v>
      </c>
      <c r="C45" s="45">
        <v>2.95</v>
      </c>
    </row>
    <row r="46" spans="1:3" x14ac:dyDescent="0.25">
      <c r="A46" s="44">
        <v>35</v>
      </c>
      <c r="B46" s="45">
        <v>8.66</v>
      </c>
      <c r="C46" s="45">
        <v>3</v>
      </c>
    </row>
    <row r="47" spans="1:3" x14ac:dyDescent="0.25">
      <c r="A47" s="44">
        <v>36</v>
      </c>
      <c r="B47" s="45">
        <v>8.81</v>
      </c>
      <c r="C47" s="45">
        <v>3.05</v>
      </c>
    </row>
    <row r="48" spans="1:3" x14ac:dyDescent="0.25">
      <c r="A48" s="44">
        <v>37</v>
      </c>
      <c r="B48" s="45">
        <v>8.9600000000000009</v>
      </c>
      <c r="C48" s="45">
        <v>3.11</v>
      </c>
    </row>
    <row r="49" spans="1:3" x14ac:dyDescent="0.25">
      <c r="A49" s="44">
        <v>38</v>
      </c>
      <c r="B49" s="45">
        <v>9.11</v>
      </c>
      <c r="C49" s="45">
        <v>3.16</v>
      </c>
    </row>
    <row r="50" spans="1:3" x14ac:dyDescent="0.25">
      <c r="A50" s="44">
        <v>39</v>
      </c>
      <c r="B50" s="45">
        <v>9.27</v>
      </c>
      <c r="C50" s="45">
        <v>3.21</v>
      </c>
    </row>
    <row r="51" spans="1:3" x14ac:dyDescent="0.25">
      <c r="A51" s="44">
        <v>40</v>
      </c>
      <c r="B51" s="45">
        <v>9.43</v>
      </c>
      <c r="C51" s="45">
        <v>3.26</v>
      </c>
    </row>
    <row r="52" spans="1:3" x14ac:dyDescent="0.25">
      <c r="A52" s="44">
        <v>41</v>
      </c>
      <c r="B52" s="45">
        <v>9.6</v>
      </c>
      <c r="C52" s="45">
        <v>3.31</v>
      </c>
    </row>
    <row r="53" spans="1:3" x14ac:dyDescent="0.25">
      <c r="A53" s="44">
        <v>42</v>
      </c>
      <c r="B53" s="45">
        <v>9.76</v>
      </c>
      <c r="C53" s="45">
        <v>3.37</v>
      </c>
    </row>
    <row r="54" spans="1:3" x14ac:dyDescent="0.25">
      <c r="A54" s="44">
        <v>43</v>
      </c>
      <c r="B54" s="45">
        <v>9.94</v>
      </c>
      <c r="C54" s="45">
        <v>3.42</v>
      </c>
    </row>
    <row r="55" spans="1:3" x14ac:dyDescent="0.25">
      <c r="A55" s="44">
        <v>44</v>
      </c>
      <c r="B55" s="45">
        <v>10.11</v>
      </c>
      <c r="C55" s="45">
        <v>3.47</v>
      </c>
    </row>
    <row r="56" spans="1:3" x14ac:dyDescent="0.25">
      <c r="A56" s="44">
        <v>45</v>
      </c>
      <c r="B56" s="45">
        <v>10.29</v>
      </c>
      <c r="C56" s="45">
        <v>3.52</v>
      </c>
    </row>
    <row r="57" spans="1:3" x14ac:dyDescent="0.25">
      <c r="A57" s="44">
        <v>46</v>
      </c>
      <c r="B57" s="45">
        <v>10.47</v>
      </c>
      <c r="C57" s="45">
        <v>3.57</v>
      </c>
    </row>
    <row r="58" spans="1:3" x14ac:dyDescent="0.25">
      <c r="A58" s="44">
        <v>47</v>
      </c>
      <c r="B58" s="45">
        <v>10.66</v>
      </c>
      <c r="C58" s="45">
        <v>3.62</v>
      </c>
    </row>
    <row r="59" spans="1:3" x14ac:dyDescent="0.25">
      <c r="A59" s="44">
        <v>48</v>
      </c>
      <c r="B59" s="45">
        <v>10.86</v>
      </c>
      <c r="C59" s="45">
        <v>3.66</v>
      </c>
    </row>
    <row r="60" spans="1:3" x14ac:dyDescent="0.25">
      <c r="A60" s="44">
        <v>49</v>
      </c>
      <c r="B60" s="45">
        <v>11.06</v>
      </c>
      <c r="C60" s="45">
        <v>3.71</v>
      </c>
    </row>
    <row r="61" spans="1:3" x14ac:dyDescent="0.25">
      <c r="A61" s="44">
        <v>50</v>
      </c>
      <c r="B61" s="45">
        <v>11.26</v>
      </c>
      <c r="C61" s="45">
        <v>3.75</v>
      </c>
    </row>
    <row r="62" spans="1:3" x14ac:dyDescent="0.25">
      <c r="A62" s="44">
        <v>51</v>
      </c>
      <c r="B62" s="45">
        <v>11.47</v>
      </c>
      <c r="C62" s="45">
        <v>3.8</v>
      </c>
    </row>
    <row r="63" spans="1:3" x14ac:dyDescent="0.25">
      <c r="A63" s="44">
        <v>52</v>
      </c>
      <c r="B63" s="45">
        <v>11.68</v>
      </c>
      <c r="C63" s="45">
        <v>3.84</v>
      </c>
    </row>
    <row r="64" spans="1:3" x14ac:dyDescent="0.25">
      <c r="A64" s="44">
        <v>53</v>
      </c>
      <c r="B64" s="45">
        <v>11.91</v>
      </c>
      <c r="C64" s="45">
        <v>3.88</v>
      </c>
    </row>
    <row r="65" spans="1:3" x14ac:dyDescent="0.25">
      <c r="A65" s="44">
        <v>54</v>
      </c>
      <c r="B65" s="45">
        <v>12.14</v>
      </c>
      <c r="C65" s="45">
        <v>3.91</v>
      </c>
    </row>
    <row r="66" spans="1:3" x14ac:dyDescent="0.25">
      <c r="A66" s="44">
        <v>55</v>
      </c>
      <c r="B66" s="45">
        <v>12.38</v>
      </c>
      <c r="C66" s="45">
        <v>3.94</v>
      </c>
    </row>
    <row r="67" spans="1:3" x14ac:dyDescent="0.25">
      <c r="A67" s="44">
        <v>56</v>
      </c>
      <c r="B67" s="45">
        <v>12.63</v>
      </c>
      <c r="C67" s="45">
        <v>3.96</v>
      </c>
    </row>
    <row r="68" spans="1:3" x14ac:dyDescent="0.25">
      <c r="A68" s="44">
        <v>57</v>
      </c>
      <c r="B68" s="45">
        <v>12.89</v>
      </c>
      <c r="C68" s="45">
        <v>3.98</v>
      </c>
    </row>
    <row r="69" spans="1:3" x14ac:dyDescent="0.25">
      <c r="A69" s="44">
        <v>58</v>
      </c>
      <c r="B69" s="45">
        <v>13.16</v>
      </c>
      <c r="C69" s="45">
        <v>4</v>
      </c>
    </row>
    <row r="70" spans="1:3" x14ac:dyDescent="0.25">
      <c r="A70" s="44">
        <v>59</v>
      </c>
      <c r="B70" s="45">
        <v>13.45</v>
      </c>
      <c r="C70" s="45">
        <v>4.01</v>
      </c>
    </row>
    <row r="71" spans="1:3" x14ac:dyDescent="0.25">
      <c r="A71" s="44">
        <v>60</v>
      </c>
      <c r="B71" s="45">
        <v>13.74</v>
      </c>
      <c r="C71" s="45">
        <v>4.0199999999999996</v>
      </c>
    </row>
    <row r="72" spans="1:3" x14ac:dyDescent="0.25">
      <c r="A72" s="44">
        <v>61</v>
      </c>
      <c r="B72" s="45">
        <v>14.05</v>
      </c>
      <c r="C72" s="45">
        <v>4.03</v>
      </c>
    </row>
    <row r="73" spans="1:3" x14ac:dyDescent="0.25">
      <c r="A73" s="44">
        <v>62</v>
      </c>
      <c r="B73" s="45">
        <v>14.37</v>
      </c>
      <c r="C73" s="45">
        <v>4.03</v>
      </c>
    </row>
    <row r="74" spans="1:3" x14ac:dyDescent="0.25">
      <c r="A74" s="44">
        <v>63</v>
      </c>
      <c r="B74" s="45">
        <v>14.71</v>
      </c>
      <c r="C74" s="45">
        <v>4.03</v>
      </c>
    </row>
    <row r="75" spans="1:3" x14ac:dyDescent="0.25">
      <c r="A75" s="44">
        <v>64</v>
      </c>
      <c r="B75" s="45">
        <v>15.07</v>
      </c>
      <c r="C75" s="45">
        <v>4.0199999999999996</v>
      </c>
    </row>
    <row r="76" spans="1:3" x14ac:dyDescent="0.25">
      <c r="A76" s="44">
        <v>65</v>
      </c>
      <c r="B76" s="45">
        <v>15.45</v>
      </c>
      <c r="C76" s="45">
        <v>4.01</v>
      </c>
    </row>
    <row r="77" spans="1:3" x14ac:dyDescent="0.25">
      <c r="A77" s="44">
        <v>66</v>
      </c>
      <c r="B77" s="45">
        <v>15.85</v>
      </c>
      <c r="C77" s="45">
        <v>3.99</v>
      </c>
    </row>
    <row r="78" spans="1:3" x14ac:dyDescent="0.25">
      <c r="A78" s="44">
        <v>67</v>
      </c>
      <c r="B78" s="45">
        <v>15.74</v>
      </c>
      <c r="C78" s="45">
        <v>3.98</v>
      </c>
    </row>
    <row r="79" spans="1:3" x14ac:dyDescent="0.25">
      <c r="A79" s="44">
        <v>68</v>
      </c>
      <c r="B79" s="45">
        <v>15.12</v>
      </c>
      <c r="C79" s="45">
        <v>3.98</v>
      </c>
    </row>
    <row r="80" spans="1:3" x14ac:dyDescent="0.25">
      <c r="A80" s="44">
        <v>69</v>
      </c>
      <c r="B80" s="45">
        <v>14.5</v>
      </c>
      <c r="C80" s="45">
        <v>3.98</v>
      </c>
    </row>
    <row r="81" spans="1:3" x14ac:dyDescent="0.25">
      <c r="A81" s="44">
        <v>70</v>
      </c>
      <c r="B81" s="45">
        <v>13.88</v>
      </c>
      <c r="C81" s="45">
        <v>3.97</v>
      </c>
    </row>
    <row r="82" spans="1:3" x14ac:dyDescent="0.25">
      <c r="A82" s="44">
        <v>71</v>
      </c>
      <c r="B82" s="45">
        <v>13.27</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a3IavEq0rZ9+khYYiK1uZAMrqtm79NjaXNVy/Hj2VhofjOAoodG0MPOMy3S23VolOMJ2OQn22sSbLBxm8VrzCw==" saltValue="roqhclpkKxkEkmvLA/EriQ==" spinCount="100000" sheet="1" objects="1" scenarios="1"/>
  <conditionalFormatting sqref="A6:A21">
    <cfRule type="expression" dxfId="603" priority="5" stopIfTrue="1">
      <formula>MOD(ROW(),2)=0</formula>
    </cfRule>
    <cfRule type="expression" dxfId="602" priority="6" stopIfTrue="1">
      <formula>MOD(ROW(),2)&lt;&gt;0</formula>
    </cfRule>
  </conditionalFormatting>
  <conditionalFormatting sqref="A26:A85">
    <cfRule type="expression" dxfId="601" priority="1" stopIfTrue="1">
      <formula>MOD(ROW(),2)=0</formula>
    </cfRule>
    <cfRule type="expression" dxfId="600" priority="2" stopIfTrue="1">
      <formula>MOD(ROW(),2)&lt;&gt;0</formula>
    </cfRule>
  </conditionalFormatting>
  <conditionalFormatting sqref="B6:C21">
    <cfRule type="expression" dxfId="599" priority="7" stopIfTrue="1">
      <formula>MOD(ROW(),2)=0</formula>
    </cfRule>
    <cfRule type="expression" dxfId="598" priority="8" stopIfTrue="1">
      <formula>MOD(ROW(),2)&lt;&gt;0</formula>
    </cfRule>
  </conditionalFormatting>
  <conditionalFormatting sqref="B26:C85">
    <cfRule type="expression" dxfId="597" priority="3" stopIfTrue="1">
      <formula>MOD(ROW(),2)=0</formula>
    </cfRule>
    <cfRule type="expression" dxfId="596" priority="4"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31DE-6EDB-45D4-8F50-6CF86358D486}">
  <sheetPr codeName="Sheet20"/>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x-213</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171</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213</v>
      </c>
      <c r="C14" s="52"/>
    </row>
    <row r="15" spans="1:3" customFormat="1" x14ac:dyDescent="0.25">
      <c r="A15" s="46" t="s">
        <v>388</v>
      </c>
      <c r="B15" s="52" t="s">
        <v>174</v>
      </c>
      <c r="C15" s="52"/>
    </row>
    <row r="16" spans="1:3" customFormat="1" x14ac:dyDescent="0.25">
      <c r="A16" s="46" t="s">
        <v>134</v>
      </c>
      <c r="B16" s="52" t="s">
        <v>175</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6.26</v>
      </c>
      <c r="C27" s="45">
        <v>1.86</v>
      </c>
    </row>
    <row r="28" spans="1:3" x14ac:dyDescent="0.25">
      <c r="A28" s="44">
        <v>17</v>
      </c>
      <c r="B28" s="45">
        <v>6.37</v>
      </c>
      <c r="C28" s="45">
        <v>2.0099999999999998</v>
      </c>
    </row>
    <row r="29" spans="1:3" x14ac:dyDescent="0.25">
      <c r="A29" s="44">
        <v>18</v>
      </c>
      <c r="B29" s="45">
        <v>6.48</v>
      </c>
      <c r="C29" s="45">
        <v>2.17</v>
      </c>
    </row>
    <row r="30" spans="1:3" x14ac:dyDescent="0.25">
      <c r="A30" s="44">
        <v>19</v>
      </c>
      <c r="B30" s="45">
        <v>6.59</v>
      </c>
      <c r="C30" s="45">
        <v>2.27</v>
      </c>
    </row>
    <row r="31" spans="1:3" x14ac:dyDescent="0.25">
      <c r="A31" s="44">
        <v>20</v>
      </c>
      <c r="B31" s="45">
        <v>6.7</v>
      </c>
      <c r="C31" s="45">
        <v>2.31</v>
      </c>
    </row>
    <row r="32" spans="1:3" x14ac:dyDescent="0.25">
      <c r="A32" s="44">
        <v>21</v>
      </c>
      <c r="B32" s="45">
        <v>6.82</v>
      </c>
      <c r="C32" s="45">
        <v>2.35</v>
      </c>
    </row>
    <row r="33" spans="1:3" x14ac:dyDescent="0.25">
      <c r="A33" s="44">
        <v>22</v>
      </c>
      <c r="B33" s="45">
        <v>6.94</v>
      </c>
      <c r="C33" s="45">
        <v>2.39</v>
      </c>
    </row>
    <row r="34" spans="1:3" x14ac:dyDescent="0.25">
      <c r="A34" s="44">
        <v>23</v>
      </c>
      <c r="B34" s="45">
        <v>7.06</v>
      </c>
      <c r="C34" s="45">
        <v>2.4300000000000002</v>
      </c>
    </row>
    <row r="35" spans="1:3" x14ac:dyDescent="0.25">
      <c r="A35" s="44">
        <v>24</v>
      </c>
      <c r="B35" s="45">
        <v>7.18</v>
      </c>
      <c r="C35" s="45">
        <v>2.48</v>
      </c>
    </row>
    <row r="36" spans="1:3" x14ac:dyDescent="0.25">
      <c r="A36" s="44">
        <v>25</v>
      </c>
      <c r="B36" s="45">
        <v>7.3</v>
      </c>
      <c r="C36" s="45">
        <v>2.52</v>
      </c>
    </row>
    <row r="37" spans="1:3" x14ac:dyDescent="0.25">
      <c r="A37" s="44">
        <v>26</v>
      </c>
      <c r="B37" s="45">
        <v>7.43</v>
      </c>
      <c r="C37" s="45">
        <v>2.57</v>
      </c>
    </row>
    <row r="38" spans="1:3" x14ac:dyDescent="0.25">
      <c r="A38" s="44">
        <v>27</v>
      </c>
      <c r="B38" s="45">
        <v>7.55</v>
      </c>
      <c r="C38" s="45">
        <v>2.61</v>
      </c>
    </row>
    <row r="39" spans="1:3" x14ac:dyDescent="0.25">
      <c r="A39" s="44">
        <v>28</v>
      </c>
      <c r="B39" s="45">
        <v>7.68</v>
      </c>
      <c r="C39" s="45">
        <v>2.66</v>
      </c>
    </row>
    <row r="40" spans="1:3" x14ac:dyDescent="0.25">
      <c r="A40" s="44">
        <v>29</v>
      </c>
      <c r="B40" s="45">
        <v>7.82</v>
      </c>
      <c r="C40" s="45">
        <v>2.7</v>
      </c>
    </row>
    <row r="41" spans="1:3" x14ac:dyDescent="0.25">
      <c r="A41" s="44">
        <v>30</v>
      </c>
      <c r="B41" s="45">
        <v>7.95</v>
      </c>
      <c r="C41" s="45">
        <v>2.75</v>
      </c>
    </row>
    <row r="42" spans="1:3" x14ac:dyDescent="0.25">
      <c r="A42" s="44">
        <v>31</v>
      </c>
      <c r="B42" s="45">
        <v>8.09</v>
      </c>
      <c r="C42" s="45">
        <v>2.8</v>
      </c>
    </row>
    <row r="43" spans="1:3" x14ac:dyDescent="0.25">
      <c r="A43" s="44">
        <v>32</v>
      </c>
      <c r="B43" s="45">
        <v>8.23</v>
      </c>
      <c r="C43" s="45">
        <v>2.85</v>
      </c>
    </row>
    <row r="44" spans="1:3" x14ac:dyDescent="0.25">
      <c r="A44" s="44">
        <v>33</v>
      </c>
      <c r="B44" s="45">
        <v>8.3699999999999992</v>
      </c>
      <c r="C44" s="45">
        <v>2.9</v>
      </c>
    </row>
    <row r="45" spans="1:3" x14ac:dyDescent="0.25">
      <c r="A45" s="44">
        <v>34</v>
      </c>
      <c r="B45" s="45">
        <v>8.51</v>
      </c>
      <c r="C45" s="45">
        <v>2.95</v>
      </c>
    </row>
    <row r="46" spans="1:3" x14ac:dyDescent="0.25">
      <c r="A46" s="44">
        <v>35</v>
      </c>
      <c r="B46" s="45">
        <v>8.66</v>
      </c>
      <c r="C46" s="45">
        <v>3</v>
      </c>
    </row>
    <row r="47" spans="1:3" x14ac:dyDescent="0.25">
      <c r="A47" s="44">
        <v>36</v>
      </c>
      <c r="B47" s="45">
        <v>8.81</v>
      </c>
      <c r="C47" s="45">
        <v>3.05</v>
      </c>
    </row>
    <row r="48" spans="1:3" x14ac:dyDescent="0.25">
      <c r="A48" s="44">
        <v>37</v>
      </c>
      <c r="B48" s="45">
        <v>8.9600000000000009</v>
      </c>
      <c r="C48" s="45">
        <v>3.11</v>
      </c>
    </row>
    <row r="49" spans="1:3" x14ac:dyDescent="0.25">
      <c r="A49" s="44">
        <v>38</v>
      </c>
      <c r="B49" s="45">
        <v>9.11</v>
      </c>
      <c r="C49" s="45">
        <v>3.16</v>
      </c>
    </row>
    <row r="50" spans="1:3" x14ac:dyDescent="0.25">
      <c r="A50" s="44">
        <v>39</v>
      </c>
      <c r="B50" s="45">
        <v>9.27</v>
      </c>
      <c r="C50" s="45">
        <v>3.21</v>
      </c>
    </row>
    <row r="51" spans="1:3" x14ac:dyDescent="0.25">
      <c r="A51" s="44">
        <v>40</v>
      </c>
      <c r="B51" s="45">
        <v>9.43</v>
      </c>
      <c r="C51" s="45">
        <v>3.26</v>
      </c>
    </row>
    <row r="52" spans="1:3" x14ac:dyDescent="0.25">
      <c r="A52" s="44">
        <v>41</v>
      </c>
      <c r="B52" s="45">
        <v>9.6</v>
      </c>
      <c r="C52" s="45">
        <v>3.31</v>
      </c>
    </row>
    <row r="53" spans="1:3" x14ac:dyDescent="0.25">
      <c r="A53" s="44">
        <v>42</v>
      </c>
      <c r="B53" s="45">
        <v>9.76</v>
      </c>
      <c r="C53" s="45">
        <v>3.37</v>
      </c>
    </row>
    <row r="54" spans="1:3" x14ac:dyDescent="0.25">
      <c r="A54" s="44">
        <v>43</v>
      </c>
      <c r="B54" s="45">
        <v>9.94</v>
      </c>
      <c r="C54" s="45">
        <v>3.42</v>
      </c>
    </row>
    <row r="55" spans="1:3" x14ac:dyDescent="0.25">
      <c r="A55" s="44">
        <v>44</v>
      </c>
      <c r="B55" s="45">
        <v>10.11</v>
      </c>
      <c r="C55" s="45">
        <v>3.47</v>
      </c>
    </row>
    <row r="56" spans="1:3" x14ac:dyDescent="0.25">
      <c r="A56" s="44">
        <v>45</v>
      </c>
      <c r="B56" s="45">
        <v>10.29</v>
      </c>
      <c r="C56" s="45">
        <v>3.52</v>
      </c>
    </row>
    <row r="57" spans="1:3" x14ac:dyDescent="0.25">
      <c r="A57" s="44">
        <v>46</v>
      </c>
      <c r="B57" s="45">
        <v>10.47</v>
      </c>
      <c r="C57" s="45">
        <v>3.57</v>
      </c>
    </row>
    <row r="58" spans="1:3" x14ac:dyDescent="0.25">
      <c r="A58" s="44">
        <v>47</v>
      </c>
      <c r="B58" s="45">
        <v>10.66</v>
      </c>
      <c r="C58" s="45">
        <v>3.62</v>
      </c>
    </row>
    <row r="59" spans="1:3" x14ac:dyDescent="0.25">
      <c r="A59" s="44">
        <v>48</v>
      </c>
      <c r="B59" s="45">
        <v>10.86</v>
      </c>
      <c r="C59" s="45">
        <v>3.66</v>
      </c>
    </row>
    <row r="60" spans="1:3" x14ac:dyDescent="0.25">
      <c r="A60" s="44">
        <v>49</v>
      </c>
      <c r="B60" s="45">
        <v>11.06</v>
      </c>
      <c r="C60" s="45">
        <v>3.71</v>
      </c>
    </row>
    <row r="61" spans="1:3" x14ac:dyDescent="0.25">
      <c r="A61" s="44">
        <v>50</v>
      </c>
      <c r="B61" s="45">
        <v>11.26</v>
      </c>
      <c r="C61" s="45">
        <v>3.75</v>
      </c>
    </row>
    <row r="62" spans="1:3" x14ac:dyDescent="0.25">
      <c r="A62" s="44">
        <v>51</v>
      </c>
      <c r="B62" s="45">
        <v>11.47</v>
      </c>
      <c r="C62" s="45">
        <v>3.8</v>
      </c>
    </row>
    <row r="63" spans="1:3" x14ac:dyDescent="0.25">
      <c r="A63" s="44">
        <v>52</v>
      </c>
      <c r="B63" s="45">
        <v>11.68</v>
      </c>
      <c r="C63" s="45">
        <v>3.84</v>
      </c>
    </row>
    <row r="64" spans="1:3" x14ac:dyDescent="0.25">
      <c r="A64" s="44">
        <v>53</v>
      </c>
      <c r="B64" s="45">
        <v>11.91</v>
      </c>
      <c r="C64" s="45">
        <v>3.88</v>
      </c>
    </row>
    <row r="65" spans="1:3" x14ac:dyDescent="0.25">
      <c r="A65" s="44">
        <v>54</v>
      </c>
      <c r="B65" s="45">
        <v>12.14</v>
      </c>
      <c r="C65" s="45">
        <v>3.91</v>
      </c>
    </row>
    <row r="66" spans="1:3" x14ac:dyDescent="0.25">
      <c r="A66" s="44">
        <v>55</v>
      </c>
      <c r="B66" s="45">
        <v>12.38</v>
      </c>
      <c r="C66" s="45">
        <v>3.94</v>
      </c>
    </row>
    <row r="67" spans="1:3" x14ac:dyDescent="0.25">
      <c r="A67" s="44">
        <v>56</v>
      </c>
      <c r="B67" s="45">
        <v>12.63</v>
      </c>
      <c r="C67" s="45">
        <v>3.96</v>
      </c>
    </row>
    <row r="68" spans="1:3" x14ac:dyDescent="0.25">
      <c r="A68" s="44">
        <v>57</v>
      </c>
      <c r="B68" s="45">
        <v>12.89</v>
      </c>
      <c r="C68" s="45">
        <v>3.98</v>
      </c>
    </row>
    <row r="69" spans="1:3" x14ac:dyDescent="0.25">
      <c r="A69" s="44">
        <v>58</v>
      </c>
      <c r="B69" s="45">
        <v>13.16</v>
      </c>
      <c r="C69" s="45">
        <v>4</v>
      </c>
    </row>
    <row r="70" spans="1:3" x14ac:dyDescent="0.25">
      <c r="A70" s="44">
        <v>59</v>
      </c>
      <c r="B70" s="45">
        <v>13.45</v>
      </c>
      <c r="C70" s="45">
        <v>4.01</v>
      </c>
    </row>
    <row r="71" spans="1:3" x14ac:dyDescent="0.25">
      <c r="A71" s="44">
        <v>60</v>
      </c>
      <c r="B71" s="45">
        <v>13.74</v>
      </c>
      <c r="C71" s="45">
        <v>4.0199999999999996</v>
      </c>
    </row>
    <row r="72" spans="1:3" x14ac:dyDescent="0.25">
      <c r="A72" s="44">
        <v>61</v>
      </c>
      <c r="B72" s="45">
        <v>14.05</v>
      </c>
      <c r="C72" s="45">
        <v>4.03</v>
      </c>
    </row>
    <row r="73" spans="1:3" x14ac:dyDescent="0.25">
      <c r="A73" s="44">
        <v>62</v>
      </c>
      <c r="B73" s="45">
        <v>14.37</v>
      </c>
      <c r="C73" s="45">
        <v>4.03</v>
      </c>
    </row>
    <row r="74" spans="1:3" x14ac:dyDescent="0.25">
      <c r="A74" s="44">
        <v>63</v>
      </c>
      <c r="B74" s="45">
        <v>14.71</v>
      </c>
      <c r="C74" s="45">
        <v>4.03</v>
      </c>
    </row>
    <row r="75" spans="1:3" x14ac:dyDescent="0.25">
      <c r="A75" s="44">
        <v>64</v>
      </c>
      <c r="B75" s="45">
        <v>15.07</v>
      </c>
      <c r="C75" s="45">
        <v>4.0199999999999996</v>
      </c>
    </row>
    <row r="76" spans="1:3" x14ac:dyDescent="0.25">
      <c r="A76" s="44">
        <v>65</v>
      </c>
      <c r="B76" s="45">
        <v>15.45</v>
      </c>
      <c r="C76" s="45">
        <v>4.01</v>
      </c>
    </row>
    <row r="77" spans="1:3" x14ac:dyDescent="0.25">
      <c r="A77" s="44">
        <v>66</v>
      </c>
      <c r="B77" s="45">
        <v>15.85</v>
      </c>
      <c r="C77" s="45">
        <v>3.99</v>
      </c>
    </row>
    <row r="78" spans="1:3" x14ac:dyDescent="0.25">
      <c r="A78" s="44">
        <v>67</v>
      </c>
      <c r="B78" s="45">
        <v>15.74</v>
      </c>
      <c r="C78" s="45">
        <v>3.98</v>
      </c>
    </row>
    <row r="79" spans="1:3" x14ac:dyDescent="0.25">
      <c r="A79" s="44">
        <v>68</v>
      </c>
      <c r="B79" s="45">
        <v>15.12</v>
      </c>
      <c r="C79" s="45">
        <v>3.98</v>
      </c>
    </row>
    <row r="80" spans="1:3" x14ac:dyDescent="0.25">
      <c r="A80" s="44">
        <v>69</v>
      </c>
      <c r="B80" s="45">
        <v>14.5</v>
      </c>
      <c r="C80" s="45">
        <v>3.98</v>
      </c>
    </row>
    <row r="81" spans="1:3" x14ac:dyDescent="0.25">
      <c r="A81" s="44">
        <v>70</v>
      </c>
      <c r="B81" s="45">
        <v>13.88</v>
      </c>
      <c r="C81" s="45">
        <v>3.97</v>
      </c>
    </row>
    <row r="82" spans="1:3" x14ac:dyDescent="0.25">
      <c r="A82" s="44">
        <v>71</v>
      </c>
      <c r="B82" s="45">
        <v>13.27</v>
      </c>
      <c r="C82" s="45">
        <v>3.96</v>
      </c>
    </row>
    <row r="83" spans="1:3" x14ac:dyDescent="0.25">
      <c r="A83" s="44">
        <v>72</v>
      </c>
      <c r="B83" s="45">
        <v>12.66</v>
      </c>
      <c r="C83" s="45">
        <v>3.94</v>
      </c>
    </row>
    <row r="84" spans="1:3" x14ac:dyDescent="0.25">
      <c r="A84" s="44">
        <v>73</v>
      </c>
      <c r="B84" s="45">
        <v>12.07</v>
      </c>
      <c r="C84" s="45">
        <v>3.92</v>
      </c>
    </row>
    <row r="85" spans="1:3" x14ac:dyDescent="0.25">
      <c r="A85" s="44">
        <v>74</v>
      </c>
      <c r="B85" s="45">
        <v>11.48</v>
      </c>
      <c r="C85" s="45">
        <v>3.88</v>
      </c>
    </row>
  </sheetData>
  <sheetProtection algorithmName="SHA-512" hashValue="JXTnx5fnsniPQgms5xXtvoMPGF2zjoVdNxy7m8ltgxB7rz6BZRo4Su/DsC5QsHQqxMFUIzeBLD+u3RYKzIX9ew==" saltValue="IZ8ZJojig80KWBXAuf4iBQ==" spinCount="100000" sheet="1" objects="1" scenarios="1"/>
  <conditionalFormatting sqref="A6:A21">
    <cfRule type="expression" dxfId="595" priority="5" stopIfTrue="1">
      <formula>MOD(ROW(),2)=0</formula>
    </cfRule>
    <cfRule type="expression" dxfId="594" priority="6" stopIfTrue="1">
      <formula>MOD(ROW(),2)&lt;&gt;0</formula>
    </cfRule>
  </conditionalFormatting>
  <conditionalFormatting sqref="A26:A85">
    <cfRule type="expression" dxfId="593" priority="1" stopIfTrue="1">
      <formula>MOD(ROW(),2)=0</formula>
    </cfRule>
    <cfRule type="expression" dxfId="592" priority="2" stopIfTrue="1">
      <formula>MOD(ROW(),2)&lt;&gt;0</formula>
    </cfRule>
  </conditionalFormatting>
  <conditionalFormatting sqref="B6:C21">
    <cfRule type="expression" dxfId="591" priority="7" stopIfTrue="1">
      <formula>MOD(ROW(),2)=0</formula>
    </cfRule>
    <cfRule type="expression" dxfId="590" priority="8" stopIfTrue="1">
      <formula>MOD(ROW(),2)&lt;&gt;0</formula>
    </cfRule>
  </conditionalFormatting>
  <conditionalFormatting sqref="B26:C85">
    <cfRule type="expression" dxfId="589" priority="3" stopIfTrue="1">
      <formula>MOD(ROW(),2)=0</formula>
    </cfRule>
    <cfRule type="expression" dxfId="588" priority="4"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525F-3AA8-48FD-B73A-E005859D2768}">
  <sheetPr codeName="Sheet21"/>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x-214</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176</v>
      </c>
      <c r="C10" s="52"/>
    </row>
    <row r="11" spans="1:3" customFormat="1" x14ac:dyDescent="0.25">
      <c r="A11" s="46" t="s">
        <v>129</v>
      </c>
      <c r="B11" s="52" t="s">
        <v>142</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214</v>
      </c>
      <c r="C14" s="52"/>
    </row>
    <row r="15" spans="1:3" customFormat="1" x14ac:dyDescent="0.25">
      <c r="A15" s="46" t="s">
        <v>388</v>
      </c>
      <c r="B15" s="52" t="s">
        <v>177</v>
      </c>
      <c r="C15" s="52"/>
    </row>
    <row r="16" spans="1:3" customFormat="1" x14ac:dyDescent="0.25">
      <c r="A16" s="46" t="s">
        <v>134</v>
      </c>
      <c r="B16" s="52" t="s">
        <v>178</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5.93</v>
      </c>
      <c r="C27" s="45">
        <v>1.87</v>
      </c>
    </row>
    <row r="28" spans="1:3" x14ac:dyDescent="0.25">
      <c r="A28" s="44">
        <v>17</v>
      </c>
      <c r="B28" s="45">
        <v>6.03</v>
      </c>
      <c r="C28" s="45">
        <v>2.02</v>
      </c>
    </row>
    <row r="29" spans="1:3" x14ac:dyDescent="0.25">
      <c r="A29" s="44">
        <v>18</v>
      </c>
      <c r="B29" s="45">
        <v>6.13</v>
      </c>
      <c r="C29" s="45">
        <v>2.1800000000000002</v>
      </c>
    </row>
    <row r="30" spans="1:3" x14ac:dyDescent="0.25">
      <c r="A30" s="44">
        <v>19</v>
      </c>
      <c r="B30" s="45">
        <v>6.23</v>
      </c>
      <c r="C30" s="45">
        <v>2.2799999999999998</v>
      </c>
    </row>
    <row r="31" spans="1:3" x14ac:dyDescent="0.25">
      <c r="A31" s="44">
        <v>20</v>
      </c>
      <c r="B31" s="45">
        <v>6.34</v>
      </c>
      <c r="C31" s="45">
        <v>2.3199999999999998</v>
      </c>
    </row>
    <row r="32" spans="1:3" x14ac:dyDescent="0.25">
      <c r="A32" s="44">
        <v>21</v>
      </c>
      <c r="B32" s="45">
        <v>6.45</v>
      </c>
      <c r="C32" s="45">
        <v>2.36</v>
      </c>
    </row>
    <row r="33" spans="1:3" x14ac:dyDescent="0.25">
      <c r="A33" s="44">
        <v>22</v>
      </c>
      <c r="B33" s="45">
        <v>6.56</v>
      </c>
      <c r="C33" s="45">
        <v>2.4</v>
      </c>
    </row>
    <row r="34" spans="1:3" x14ac:dyDescent="0.25">
      <c r="A34" s="44">
        <v>23</v>
      </c>
      <c r="B34" s="45">
        <v>6.67</v>
      </c>
      <c r="C34" s="45">
        <v>2.44</v>
      </c>
    </row>
    <row r="35" spans="1:3" x14ac:dyDescent="0.25">
      <c r="A35" s="44">
        <v>24</v>
      </c>
      <c r="B35" s="45">
        <v>6.78</v>
      </c>
      <c r="C35" s="45">
        <v>2.4900000000000002</v>
      </c>
    </row>
    <row r="36" spans="1:3" x14ac:dyDescent="0.25">
      <c r="A36" s="44">
        <v>25</v>
      </c>
      <c r="B36" s="45">
        <v>6.9</v>
      </c>
      <c r="C36" s="45">
        <v>2.5299999999999998</v>
      </c>
    </row>
    <row r="37" spans="1:3" x14ac:dyDescent="0.25">
      <c r="A37" s="44">
        <v>26</v>
      </c>
      <c r="B37" s="45">
        <v>7.02</v>
      </c>
      <c r="C37" s="45">
        <v>2.58</v>
      </c>
    </row>
    <row r="38" spans="1:3" x14ac:dyDescent="0.25">
      <c r="A38" s="44">
        <v>27</v>
      </c>
      <c r="B38" s="45">
        <v>7.14</v>
      </c>
      <c r="C38" s="45">
        <v>2.62</v>
      </c>
    </row>
    <row r="39" spans="1:3" x14ac:dyDescent="0.25">
      <c r="A39" s="44">
        <v>28</v>
      </c>
      <c r="B39" s="45">
        <v>7.26</v>
      </c>
      <c r="C39" s="45">
        <v>2.67</v>
      </c>
    </row>
    <row r="40" spans="1:3" x14ac:dyDescent="0.25">
      <c r="A40" s="44">
        <v>29</v>
      </c>
      <c r="B40" s="45">
        <v>7.38</v>
      </c>
      <c r="C40" s="45">
        <v>2.71</v>
      </c>
    </row>
    <row r="41" spans="1:3" x14ac:dyDescent="0.25">
      <c r="A41" s="44">
        <v>30</v>
      </c>
      <c r="B41" s="45">
        <v>7.51</v>
      </c>
      <c r="C41" s="45">
        <v>2.76</v>
      </c>
    </row>
    <row r="42" spans="1:3" x14ac:dyDescent="0.25">
      <c r="A42" s="44">
        <v>31</v>
      </c>
      <c r="B42" s="45">
        <v>7.64</v>
      </c>
      <c r="C42" s="45">
        <v>2.81</v>
      </c>
    </row>
    <row r="43" spans="1:3" x14ac:dyDescent="0.25">
      <c r="A43" s="44">
        <v>32</v>
      </c>
      <c r="B43" s="45">
        <v>7.77</v>
      </c>
      <c r="C43" s="45">
        <v>2.86</v>
      </c>
    </row>
    <row r="44" spans="1:3" x14ac:dyDescent="0.25">
      <c r="A44" s="44">
        <v>33</v>
      </c>
      <c r="B44" s="45">
        <v>7.9</v>
      </c>
      <c r="C44" s="45">
        <v>2.91</v>
      </c>
    </row>
    <row r="45" spans="1:3" x14ac:dyDescent="0.25">
      <c r="A45" s="44">
        <v>34</v>
      </c>
      <c r="B45" s="45">
        <v>8.0299999999999994</v>
      </c>
      <c r="C45" s="45">
        <v>2.96</v>
      </c>
    </row>
    <row r="46" spans="1:3" x14ac:dyDescent="0.25">
      <c r="A46" s="44">
        <v>35</v>
      </c>
      <c r="B46" s="45">
        <v>8.17</v>
      </c>
      <c r="C46" s="45">
        <v>3.02</v>
      </c>
    </row>
    <row r="47" spans="1:3" x14ac:dyDescent="0.25">
      <c r="A47" s="44">
        <v>36</v>
      </c>
      <c r="B47" s="45">
        <v>8.31</v>
      </c>
      <c r="C47" s="45">
        <v>3.07</v>
      </c>
    </row>
    <row r="48" spans="1:3" x14ac:dyDescent="0.25">
      <c r="A48" s="44">
        <v>37</v>
      </c>
      <c r="B48" s="45">
        <v>8.4499999999999993</v>
      </c>
      <c r="C48" s="45">
        <v>3.12</v>
      </c>
    </row>
    <row r="49" spans="1:3" x14ac:dyDescent="0.25">
      <c r="A49" s="44">
        <v>38</v>
      </c>
      <c r="B49" s="45">
        <v>8.6</v>
      </c>
      <c r="C49" s="45">
        <v>3.17</v>
      </c>
    </row>
    <row r="50" spans="1:3" x14ac:dyDescent="0.25">
      <c r="A50" s="44">
        <v>39</v>
      </c>
      <c r="B50" s="45">
        <v>8.75</v>
      </c>
      <c r="C50" s="45">
        <v>3.23</v>
      </c>
    </row>
    <row r="51" spans="1:3" x14ac:dyDescent="0.25">
      <c r="A51" s="44">
        <v>40</v>
      </c>
      <c r="B51" s="45">
        <v>8.9</v>
      </c>
      <c r="C51" s="45">
        <v>3.28</v>
      </c>
    </row>
    <row r="52" spans="1:3" x14ac:dyDescent="0.25">
      <c r="A52" s="44">
        <v>41</v>
      </c>
      <c r="B52" s="45">
        <v>9.0500000000000007</v>
      </c>
      <c r="C52" s="45">
        <v>3.33</v>
      </c>
    </row>
    <row r="53" spans="1:3" x14ac:dyDescent="0.25">
      <c r="A53" s="44">
        <v>42</v>
      </c>
      <c r="B53" s="45">
        <v>9.2100000000000009</v>
      </c>
      <c r="C53" s="45">
        <v>3.38</v>
      </c>
    </row>
    <row r="54" spans="1:3" x14ac:dyDescent="0.25">
      <c r="A54" s="44">
        <v>43</v>
      </c>
      <c r="B54" s="45">
        <v>9.3699999999999992</v>
      </c>
      <c r="C54" s="45">
        <v>3.44</v>
      </c>
    </row>
    <row r="55" spans="1:3" x14ac:dyDescent="0.25">
      <c r="A55" s="44">
        <v>44</v>
      </c>
      <c r="B55" s="45">
        <v>9.5299999999999994</v>
      </c>
      <c r="C55" s="45">
        <v>3.49</v>
      </c>
    </row>
    <row r="56" spans="1:3" x14ac:dyDescent="0.25">
      <c r="A56" s="44">
        <v>45</v>
      </c>
      <c r="B56" s="45">
        <v>9.6999999999999993</v>
      </c>
      <c r="C56" s="45">
        <v>3.54</v>
      </c>
    </row>
    <row r="57" spans="1:3" x14ac:dyDescent="0.25">
      <c r="A57" s="44">
        <v>46</v>
      </c>
      <c r="B57" s="45">
        <v>9.8699999999999992</v>
      </c>
      <c r="C57" s="45">
        <v>3.59</v>
      </c>
    </row>
    <row r="58" spans="1:3" x14ac:dyDescent="0.25">
      <c r="A58" s="44">
        <v>47</v>
      </c>
      <c r="B58" s="45">
        <v>10.050000000000001</v>
      </c>
      <c r="C58" s="45">
        <v>3.64</v>
      </c>
    </row>
    <row r="59" spans="1:3" x14ac:dyDescent="0.25">
      <c r="A59" s="44">
        <v>48</v>
      </c>
      <c r="B59" s="45">
        <v>10.23</v>
      </c>
      <c r="C59" s="45">
        <v>3.68</v>
      </c>
    </row>
    <row r="60" spans="1:3" x14ac:dyDescent="0.25">
      <c r="A60" s="44">
        <v>49</v>
      </c>
      <c r="B60" s="45">
        <v>10.41</v>
      </c>
      <c r="C60" s="45">
        <v>3.73</v>
      </c>
    </row>
    <row r="61" spans="1:3" x14ac:dyDescent="0.25">
      <c r="A61" s="44">
        <v>50</v>
      </c>
      <c r="B61" s="45">
        <v>10.6</v>
      </c>
      <c r="C61" s="45">
        <v>3.77</v>
      </c>
    </row>
    <row r="62" spans="1:3" x14ac:dyDescent="0.25">
      <c r="A62" s="44">
        <v>51</v>
      </c>
      <c r="B62" s="45">
        <v>10.8</v>
      </c>
      <c r="C62" s="45">
        <v>3.82</v>
      </c>
    </row>
    <row r="63" spans="1:3" x14ac:dyDescent="0.25">
      <c r="A63" s="44">
        <v>52</v>
      </c>
      <c r="B63" s="45">
        <v>11</v>
      </c>
      <c r="C63" s="45">
        <v>3.86</v>
      </c>
    </row>
    <row r="64" spans="1:3" x14ac:dyDescent="0.25">
      <c r="A64" s="44">
        <v>53</v>
      </c>
      <c r="B64" s="45">
        <v>11.2</v>
      </c>
      <c r="C64" s="45">
        <v>3.9</v>
      </c>
    </row>
    <row r="65" spans="1:3" x14ac:dyDescent="0.25">
      <c r="A65" s="44">
        <v>54</v>
      </c>
      <c r="B65" s="45">
        <v>11.42</v>
      </c>
      <c r="C65" s="45">
        <v>3.93</v>
      </c>
    </row>
    <row r="66" spans="1:3" x14ac:dyDescent="0.25">
      <c r="A66" s="44">
        <v>55</v>
      </c>
      <c r="B66" s="45">
        <v>11.65</v>
      </c>
      <c r="C66" s="45">
        <v>3.96</v>
      </c>
    </row>
    <row r="67" spans="1:3" x14ac:dyDescent="0.25">
      <c r="A67" s="44">
        <v>56</v>
      </c>
      <c r="B67" s="45">
        <v>11.88</v>
      </c>
      <c r="C67" s="45">
        <v>3.98</v>
      </c>
    </row>
    <row r="68" spans="1:3" x14ac:dyDescent="0.25">
      <c r="A68" s="44">
        <v>57</v>
      </c>
      <c r="B68" s="45">
        <v>12.13</v>
      </c>
      <c r="C68" s="45">
        <v>4</v>
      </c>
    </row>
    <row r="69" spans="1:3" x14ac:dyDescent="0.25">
      <c r="A69" s="44">
        <v>58</v>
      </c>
      <c r="B69" s="45">
        <v>12.38</v>
      </c>
      <c r="C69" s="45">
        <v>4.0199999999999996</v>
      </c>
    </row>
    <row r="70" spans="1:3" x14ac:dyDescent="0.25">
      <c r="A70" s="44">
        <v>59</v>
      </c>
      <c r="B70" s="45">
        <v>12.64</v>
      </c>
      <c r="C70" s="45">
        <v>4.04</v>
      </c>
    </row>
    <row r="71" spans="1:3" x14ac:dyDescent="0.25">
      <c r="A71" s="44">
        <v>60</v>
      </c>
      <c r="B71" s="45">
        <v>12.92</v>
      </c>
      <c r="C71" s="45">
        <v>4.05</v>
      </c>
    </row>
    <row r="72" spans="1:3" x14ac:dyDescent="0.25">
      <c r="A72" s="44">
        <v>61</v>
      </c>
      <c r="B72" s="45">
        <v>13.2</v>
      </c>
      <c r="C72" s="45">
        <v>4.0599999999999996</v>
      </c>
    </row>
    <row r="73" spans="1:3" x14ac:dyDescent="0.25">
      <c r="A73" s="44">
        <v>62</v>
      </c>
      <c r="B73" s="45">
        <v>13.51</v>
      </c>
      <c r="C73" s="45">
        <v>4.0599999999999996</v>
      </c>
    </row>
    <row r="74" spans="1:3" x14ac:dyDescent="0.25">
      <c r="A74" s="44">
        <v>63</v>
      </c>
      <c r="B74" s="45">
        <v>13.82</v>
      </c>
      <c r="C74" s="45">
        <v>4.0599999999999996</v>
      </c>
    </row>
    <row r="75" spans="1:3" x14ac:dyDescent="0.25">
      <c r="A75" s="44">
        <v>64</v>
      </c>
      <c r="B75" s="45">
        <v>14.16</v>
      </c>
      <c r="C75" s="45">
        <v>4.05</v>
      </c>
    </row>
    <row r="76" spans="1:3" x14ac:dyDescent="0.25">
      <c r="A76" s="44">
        <v>65</v>
      </c>
      <c r="B76" s="45">
        <v>14.51</v>
      </c>
      <c r="C76" s="45">
        <v>4.04</v>
      </c>
    </row>
    <row r="77" spans="1:3" x14ac:dyDescent="0.25">
      <c r="A77" s="44">
        <v>66</v>
      </c>
      <c r="B77" s="45">
        <v>14.88</v>
      </c>
      <c r="C77" s="45">
        <v>4.0199999999999996</v>
      </c>
    </row>
    <row r="78" spans="1:3" x14ac:dyDescent="0.25">
      <c r="A78" s="44">
        <v>67</v>
      </c>
      <c r="B78" s="45">
        <v>15.28</v>
      </c>
      <c r="C78" s="45">
        <v>4</v>
      </c>
    </row>
    <row r="79" spans="1:3" x14ac:dyDescent="0.25">
      <c r="A79" s="44">
        <v>68</v>
      </c>
      <c r="B79" s="45">
        <v>15.16</v>
      </c>
      <c r="C79" s="45">
        <v>3.98</v>
      </c>
    </row>
    <row r="80" spans="1:3" x14ac:dyDescent="0.25">
      <c r="A80" s="44">
        <v>69</v>
      </c>
      <c r="B80" s="45">
        <v>14.53</v>
      </c>
      <c r="C80" s="45">
        <v>3.98</v>
      </c>
    </row>
    <row r="81" spans="1:3" x14ac:dyDescent="0.25">
      <c r="A81" s="44">
        <v>70</v>
      </c>
      <c r="B81" s="45">
        <v>13.9</v>
      </c>
      <c r="C81" s="45">
        <v>3.97</v>
      </c>
    </row>
    <row r="82" spans="1:3" x14ac:dyDescent="0.25">
      <c r="A82" s="44">
        <v>71</v>
      </c>
      <c r="B82" s="45">
        <v>13.28</v>
      </c>
      <c r="C82" s="45">
        <v>3.96</v>
      </c>
    </row>
    <row r="83" spans="1:3" x14ac:dyDescent="0.25">
      <c r="A83" s="44">
        <v>72</v>
      </c>
      <c r="B83" s="45">
        <v>12.67</v>
      </c>
      <c r="C83" s="45">
        <v>3.94</v>
      </c>
    </row>
    <row r="84" spans="1:3" x14ac:dyDescent="0.25">
      <c r="A84" s="44">
        <v>73</v>
      </c>
      <c r="B84" s="45">
        <v>12.07</v>
      </c>
      <c r="C84" s="45">
        <v>3.92</v>
      </c>
    </row>
    <row r="85" spans="1:3" x14ac:dyDescent="0.25">
      <c r="A85" s="44">
        <v>74</v>
      </c>
      <c r="B85" s="45">
        <v>11.48</v>
      </c>
      <c r="C85" s="45">
        <v>3.88</v>
      </c>
    </row>
  </sheetData>
  <sheetProtection algorithmName="SHA-512" hashValue="m2/XzB+V4/Gl95cNKXZg1x8kZTJFYpF5RDofC7wSFjlBl6xJMISxTiU5Lq80ZPbMn9GzQwk7ZARiUQ5fTaWYGg==" saltValue="Gn5SVonTykK0647U1JYQYA==" spinCount="100000" sheet="1" objects="1" scenarios="1"/>
  <conditionalFormatting sqref="A6:A21">
    <cfRule type="expression" dxfId="587" priority="5" stopIfTrue="1">
      <formula>MOD(ROW(),2)=0</formula>
    </cfRule>
    <cfRule type="expression" dxfId="586" priority="6" stopIfTrue="1">
      <formula>MOD(ROW(),2)&lt;&gt;0</formula>
    </cfRule>
  </conditionalFormatting>
  <conditionalFormatting sqref="A26:A85">
    <cfRule type="expression" dxfId="585" priority="1" stopIfTrue="1">
      <formula>MOD(ROW(),2)=0</formula>
    </cfRule>
    <cfRule type="expression" dxfId="584" priority="2" stopIfTrue="1">
      <formula>MOD(ROW(),2)&lt;&gt;0</formula>
    </cfRule>
  </conditionalFormatting>
  <conditionalFormatting sqref="B6:C21">
    <cfRule type="expression" dxfId="583" priority="7" stopIfTrue="1">
      <formula>MOD(ROW(),2)=0</formula>
    </cfRule>
    <cfRule type="expression" dxfId="582" priority="8" stopIfTrue="1">
      <formula>MOD(ROW(),2)&lt;&gt;0</formula>
    </cfRule>
  </conditionalFormatting>
  <conditionalFormatting sqref="B26:C85">
    <cfRule type="expression" dxfId="581" priority="3" stopIfTrue="1">
      <formula>MOD(ROW(),2)=0</formula>
    </cfRule>
    <cfRule type="expression" dxfId="580" priority="4"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A29" sqref="A29"/>
    </sheetView>
  </sheetViews>
  <sheetFormatPr defaultColWidth="9.1796875" defaultRowHeight="15.5" x14ac:dyDescent="0.35"/>
  <cols>
    <col min="1" max="1" width="16.54296875" style="12" customWidth="1"/>
    <col min="2" max="2" width="120.54296875" style="1" customWidth="1"/>
    <col min="3" max="16384" width="9.1796875" style="1"/>
  </cols>
  <sheetData>
    <row r="1" spans="1:2" ht="20" x14ac:dyDescent="0.4">
      <c r="A1" s="11" t="s">
        <v>0</v>
      </c>
    </row>
    <row r="2" spans="1:2" x14ac:dyDescent="0.35">
      <c r="A2" s="13" t="s">
        <v>1</v>
      </c>
      <c r="B2" s="3" t="str">
        <f>wb_title</f>
        <v>Fire_E - Consolidated Factor Spreadsheet</v>
      </c>
    </row>
    <row r="3" spans="1:2" x14ac:dyDescent="0.35">
      <c r="A3" s="13" t="s">
        <v>2</v>
      </c>
      <c r="B3" s="3" t="s">
        <v>7</v>
      </c>
    </row>
    <row r="6" spans="1:2" ht="15.65" customHeight="1" x14ac:dyDescent="0.35">
      <c r="A6" s="17" t="str">
        <f>"Purpose of the " &amp; client_name &amp; " Consolidated Factor Spreadsheet"</f>
        <v>Purpose of the HO Consolidated Factor Spreadsheet</v>
      </c>
      <c r="B6" s="7"/>
    </row>
    <row r="7" spans="1:2" ht="15.65" customHeight="1" x14ac:dyDescent="0.35">
      <c r="A7" s="18"/>
      <c r="B7" s="8"/>
    </row>
    <row r="8" spans="1:2" ht="107.25" customHeight="1"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HO ('Home Office').  Its purpose is to set out in one place for convenience the actuarial factors provided by GAD to Home Office from time to time in respect of Firefighters' Pension Schemes (England)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Home Office)].</v>
      </c>
    </row>
    <row r="9" spans="1:2" ht="30.75" customHeight="1" x14ac:dyDescent="0.35">
      <c r="A9" s="18"/>
      <c r="B9" s="9" t="str">
        <f>"GAD has no liability for any changes made to this spreadsheet whilst being used by " &amp; client_abbr &amp; " or any other third party."</f>
        <v>GAD has no liability for any changes made to this spreadsheet whilst being used by Home Office or any other third party.</v>
      </c>
    </row>
    <row r="10" spans="1:2" ht="15" customHeight="1" x14ac:dyDescent="0.35">
      <c r="A10" s="18"/>
      <c r="B10" s="9" t="s">
        <v>32</v>
      </c>
    </row>
    <row r="11" spans="1:2" ht="15" customHeight="1" x14ac:dyDescent="0.35">
      <c r="A11" s="19"/>
      <c r="B11" s="10" t="s">
        <v>33</v>
      </c>
    </row>
    <row r="13" spans="1:2" x14ac:dyDescent="0.35">
      <c r="A13" s="26"/>
      <c r="B13" s="27"/>
    </row>
    <row r="14" spans="1:2" x14ac:dyDescent="0.35">
      <c r="A14" s="28"/>
      <c r="B14" s="27"/>
    </row>
    <row r="15" spans="1:2" x14ac:dyDescent="0.35">
      <c r="A15" s="28"/>
      <c r="B15" s="29"/>
    </row>
    <row r="16" spans="1:2" x14ac:dyDescent="0.35">
      <c r="A16" s="28"/>
      <c r="B16" s="29"/>
    </row>
  </sheetData>
  <sheetProtection algorithmName="SHA-512" hashValue="PAOYeykwsUnCj5MThGDOW7CDPkkdE6blzHBIHEpyp/eYuk2JuMN9UBaTy5+HXbCAVYsrKlYRaAiQRV59S+fHIg==" saltValue="V0Gu2i/Xcf/HpEA7CAxYWg=="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FE49C-1F8F-49E6-B56C-FEADC20DA937}">
  <sheetPr codeName="Sheet22"/>
  <dimension ref="A1:C85"/>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x-215</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140</v>
      </c>
      <c r="C9" s="52"/>
    </row>
    <row r="10" spans="1:3" customFormat="1" ht="25" x14ac:dyDescent="0.25">
      <c r="A10" s="46" t="s">
        <v>6</v>
      </c>
      <c r="B10" s="52" t="s">
        <v>176</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215</v>
      </c>
      <c r="C14" s="52"/>
    </row>
    <row r="15" spans="1:3" customFormat="1" x14ac:dyDescent="0.25">
      <c r="A15" s="46" t="s">
        <v>388</v>
      </c>
      <c r="B15" s="52" t="s">
        <v>179</v>
      </c>
      <c r="C15" s="52"/>
    </row>
    <row r="16" spans="1:3" customFormat="1" x14ac:dyDescent="0.25">
      <c r="A16" s="46" t="s">
        <v>134</v>
      </c>
      <c r="B16" s="52" t="s">
        <v>180</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397</v>
      </c>
      <c r="C26" s="60" t="s">
        <v>398</v>
      </c>
    </row>
    <row r="27" spans="1:3" x14ac:dyDescent="0.25">
      <c r="A27" s="44">
        <v>16</v>
      </c>
      <c r="B27" s="45">
        <v>5.93</v>
      </c>
      <c r="C27" s="45">
        <v>1.87</v>
      </c>
    </row>
    <row r="28" spans="1:3" x14ac:dyDescent="0.25">
      <c r="A28" s="44">
        <v>17</v>
      </c>
      <c r="B28" s="45">
        <v>6.03</v>
      </c>
      <c r="C28" s="45">
        <v>2.02</v>
      </c>
    </row>
    <row r="29" spans="1:3" x14ac:dyDescent="0.25">
      <c r="A29" s="44">
        <v>18</v>
      </c>
      <c r="B29" s="45">
        <v>6.13</v>
      </c>
      <c r="C29" s="45">
        <v>2.1800000000000002</v>
      </c>
    </row>
    <row r="30" spans="1:3" x14ac:dyDescent="0.25">
      <c r="A30" s="44">
        <v>19</v>
      </c>
      <c r="B30" s="45">
        <v>6.23</v>
      </c>
      <c r="C30" s="45">
        <v>2.2799999999999998</v>
      </c>
    </row>
    <row r="31" spans="1:3" x14ac:dyDescent="0.25">
      <c r="A31" s="44">
        <v>20</v>
      </c>
      <c r="B31" s="45">
        <v>6.34</v>
      </c>
      <c r="C31" s="45">
        <v>2.3199999999999998</v>
      </c>
    </row>
    <row r="32" spans="1:3" x14ac:dyDescent="0.25">
      <c r="A32" s="44">
        <v>21</v>
      </c>
      <c r="B32" s="45">
        <v>6.45</v>
      </c>
      <c r="C32" s="45">
        <v>2.36</v>
      </c>
    </row>
    <row r="33" spans="1:3" x14ac:dyDescent="0.25">
      <c r="A33" s="44">
        <v>22</v>
      </c>
      <c r="B33" s="45">
        <v>6.56</v>
      </c>
      <c r="C33" s="45">
        <v>2.4</v>
      </c>
    </row>
    <row r="34" spans="1:3" x14ac:dyDescent="0.25">
      <c r="A34" s="44">
        <v>23</v>
      </c>
      <c r="B34" s="45">
        <v>6.67</v>
      </c>
      <c r="C34" s="45">
        <v>2.44</v>
      </c>
    </row>
    <row r="35" spans="1:3" x14ac:dyDescent="0.25">
      <c r="A35" s="44">
        <v>24</v>
      </c>
      <c r="B35" s="45">
        <v>6.78</v>
      </c>
      <c r="C35" s="45">
        <v>2.4900000000000002</v>
      </c>
    </row>
    <row r="36" spans="1:3" x14ac:dyDescent="0.25">
      <c r="A36" s="44">
        <v>25</v>
      </c>
      <c r="B36" s="45">
        <v>6.9</v>
      </c>
      <c r="C36" s="45">
        <v>2.5299999999999998</v>
      </c>
    </row>
    <row r="37" spans="1:3" x14ac:dyDescent="0.25">
      <c r="A37" s="44">
        <v>26</v>
      </c>
      <c r="B37" s="45">
        <v>7.02</v>
      </c>
      <c r="C37" s="45">
        <v>2.58</v>
      </c>
    </row>
    <row r="38" spans="1:3" x14ac:dyDescent="0.25">
      <c r="A38" s="44">
        <v>27</v>
      </c>
      <c r="B38" s="45">
        <v>7.14</v>
      </c>
      <c r="C38" s="45">
        <v>2.62</v>
      </c>
    </row>
    <row r="39" spans="1:3" x14ac:dyDescent="0.25">
      <c r="A39" s="44">
        <v>28</v>
      </c>
      <c r="B39" s="45">
        <v>7.26</v>
      </c>
      <c r="C39" s="45">
        <v>2.67</v>
      </c>
    </row>
    <row r="40" spans="1:3" x14ac:dyDescent="0.25">
      <c r="A40" s="44">
        <v>29</v>
      </c>
      <c r="B40" s="45">
        <v>7.38</v>
      </c>
      <c r="C40" s="45">
        <v>2.71</v>
      </c>
    </row>
    <row r="41" spans="1:3" x14ac:dyDescent="0.25">
      <c r="A41" s="44">
        <v>30</v>
      </c>
      <c r="B41" s="45">
        <v>7.51</v>
      </c>
      <c r="C41" s="45">
        <v>2.76</v>
      </c>
    </row>
    <row r="42" spans="1:3" x14ac:dyDescent="0.25">
      <c r="A42" s="44">
        <v>31</v>
      </c>
      <c r="B42" s="45">
        <v>7.64</v>
      </c>
      <c r="C42" s="45">
        <v>2.81</v>
      </c>
    </row>
    <row r="43" spans="1:3" x14ac:dyDescent="0.25">
      <c r="A43" s="44">
        <v>32</v>
      </c>
      <c r="B43" s="45">
        <v>7.77</v>
      </c>
      <c r="C43" s="45">
        <v>2.86</v>
      </c>
    </row>
    <row r="44" spans="1:3" x14ac:dyDescent="0.25">
      <c r="A44" s="44">
        <v>33</v>
      </c>
      <c r="B44" s="45">
        <v>7.9</v>
      </c>
      <c r="C44" s="45">
        <v>2.91</v>
      </c>
    </row>
    <row r="45" spans="1:3" x14ac:dyDescent="0.25">
      <c r="A45" s="44">
        <v>34</v>
      </c>
      <c r="B45" s="45">
        <v>8.0299999999999994</v>
      </c>
      <c r="C45" s="45">
        <v>2.96</v>
      </c>
    </row>
    <row r="46" spans="1:3" x14ac:dyDescent="0.25">
      <c r="A46" s="44">
        <v>35</v>
      </c>
      <c r="B46" s="45">
        <v>8.17</v>
      </c>
      <c r="C46" s="45">
        <v>3.02</v>
      </c>
    </row>
    <row r="47" spans="1:3" x14ac:dyDescent="0.25">
      <c r="A47" s="44">
        <v>36</v>
      </c>
      <c r="B47" s="45">
        <v>8.31</v>
      </c>
      <c r="C47" s="45">
        <v>3.07</v>
      </c>
    </row>
    <row r="48" spans="1:3" x14ac:dyDescent="0.25">
      <c r="A48" s="44">
        <v>37</v>
      </c>
      <c r="B48" s="45">
        <v>8.4499999999999993</v>
      </c>
      <c r="C48" s="45">
        <v>3.12</v>
      </c>
    </row>
    <row r="49" spans="1:3" x14ac:dyDescent="0.25">
      <c r="A49" s="44">
        <v>38</v>
      </c>
      <c r="B49" s="45">
        <v>8.6</v>
      </c>
      <c r="C49" s="45">
        <v>3.17</v>
      </c>
    </row>
    <row r="50" spans="1:3" x14ac:dyDescent="0.25">
      <c r="A50" s="44">
        <v>39</v>
      </c>
      <c r="B50" s="45">
        <v>8.75</v>
      </c>
      <c r="C50" s="45">
        <v>3.23</v>
      </c>
    </row>
    <row r="51" spans="1:3" x14ac:dyDescent="0.25">
      <c r="A51" s="44">
        <v>40</v>
      </c>
      <c r="B51" s="45">
        <v>8.9</v>
      </c>
      <c r="C51" s="45">
        <v>3.28</v>
      </c>
    </row>
    <row r="52" spans="1:3" x14ac:dyDescent="0.25">
      <c r="A52" s="44">
        <v>41</v>
      </c>
      <c r="B52" s="45">
        <v>9.0500000000000007</v>
      </c>
      <c r="C52" s="45">
        <v>3.33</v>
      </c>
    </row>
    <row r="53" spans="1:3" x14ac:dyDescent="0.25">
      <c r="A53" s="44">
        <v>42</v>
      </c>
      <c r="B53" s="45">
        <v>9.2100000000000009</v>
      </c>
      <c r="C53" s="45">
        <v>3.38</v>
      </c>
    </row>
    <row r="54" spans="1:3" x14ac:dyDescent="0.25">
      <c r="A54" s="44">
        <v>43</v>
      </c>
      <c r="B54" s="45">
        <v>9.3699999999999992</v>
      </c>
      <c r="C54" s="45">
        <v>3.44</v>
      </c>
    </row>
    <row r="55" spans="1:3" x14ac:dyDescent="0.25">
      <c r="A55" s="44">
        <v>44</v>
      </c>
      <c r="B55" s="45">
        <v>9.5299999999999994</v>
      </c>
      <c r="C55" s="45">
        <v>3.49</v>
      </c>
    </row>
    <row r="56" spans="1:3" x14ac:dyDescent="0.25">
      <c r="A56" s="44">
        <v>45</v>
      </c>
      <c r="B56" s="45">
        <v>9.6999999999999993</v>
      </c>
      <c r="C56" s="45">
        <v>3.54</v>
      </c>
    </row>
    <row r="57" spans="1:3" x14ac:dyDescent="0.25">
      <c r="A57" s="44">
        <v>46</v>
      </c>
      <c r="B57" s="45">
        <v>9.8699999999999992</v>
      </c>
      <c r="C57" s="45">
        <v>3.59</v>
      </c>
    </row>
    <row r="58" spans="1:3" x14ac:dyDescent="0.25">
      <c r="A58" s="44">
        <v>47</v>
      </c>
      <c r="B58" s="45">
        <v>10.050000000000001</v>
      </c>
      <c r="C58" s="45">
        <v>3.64</v>
      </c>
    </row>
    <row r="59" spans="1:3" x14ac:dyDescent="0.25">
      <c r="A59" s="44">
        <v>48</v>
      </c>
      <c r="B59" s="45">
        <v>10.23</v>
      </c>
      <c r="C59" s="45">
        <v>3.68</v>
      </c>
    </row>
    <row r="60" spans="1:3" x14ac:dyDescent="0.25">
      <c r="A60" s="44">
        <v>49</v>
      </c>
      <c r="B60" s="45">
        <v>10.41</v>
      </c>
      <c r="C60" s="45">
        <v>3.73</v>
      </c>
    </row>
    <row r="61" spans="1:3" x14ac:dyDescent="0.25">
      <c r="A61" s="44">
        <v>50</v>
      </c>
      <c r="B61" s="45">
        <v>10.6</v>
      </c>
      <c r="C61" s="45">
        <v>3.77</v>
      </c>
    </row>
    <row r="62" spans="1:3" x14ac:dyDescent="0.25">
      <c r="A62" s="44">
        <v>51</v>
      </c>
      <c r="B62" s="45">
        <v>10.8</v>
      </c>
      <c r="C62" s="45">
        <v>3.82</v>
      </c>
    </row>
    <row r="63" spans="1:3" x14ac:dyDescent="0.25">
      <c r="A63" s="44">
        <v>52</v>
      </c>
      <c r="B63" s="45">
        <v>11</v>
      </c>
      <c r="C63" s="45">
        <v>3.86</v>
      </c>
    </row>
    <row r="64" spans="1:3" x14ac:dyDescent="0.25">
      <c r="A64" s="44">
        <v>53</v>
      </c>
      <c r="B64" s="45">
        <v>11.2</v>
      </c>
      <c r="C64" s="45">
        <v>3.9</v>
      </c>
    </row>
    <row r="65" spans="1:3" x14ac:dyDescent="0.25">
      <c r="A65" s="44">
        <v>54</v>
      </c>
      <c r="B65" s="45">
        <v>11.42</v>
      </c>
      <c r="C65" s="45">
        <v>3.93</v>
      </c>
    </row>
    <row r="66" spans="1:3" x14ac:dyDescent="0.25">
      <c r="A66" s="44">
        <v>55</v>
      </c>
      <c r="B66" s="45">
        <v>11.65</v>
      </c>
      <c r="C66" s="45">
        <v>3.96</v>
      </c>
    </row>
    <row r="67" spans="1:3" x14ac:dyDescent="0.25">
      <c r="A67" s="44">
        <v>56</v>
      </c>
      <c r="B67" s="45">
        <v>11.88</v>
      </c>
      <c r="C67" s="45">
        <v>3.98</v>
      </c>
    </row>
    <row r="68" spans="1:3" x14ac:dyDescent="0.25">
      <c r="A68" s="44">
        <v>57</v>
      </c>
      <c r="B68" s="45">
        <v>12.13</v>
      </c>
      <c r="C68" s="45">
        <v>4</v>
      </c>
    </row>
    <row r="69" spans="1:3" x14ac:dyDescent="0.25">
      <c r="A69" s="44">
        <v>58</v>
      </c>
      <c r="B69" s="45">
        <v>12.38</v>
      </c>
      <c r="C69" s="45">
        <v>4.0199999999999996</v>
      </c>
    </row>
    <row r="70" spans="1:3" x14ac:dyDescent="0.25">
      <c r="A70" s="44">
        <v>59</v>
      </c>
      <c r="B70" s="45">
        <v>12.64</v>
      </c>
      <c r="C70" s="45">
        <v>4.04</v>
      </c>
    </row>
    <row r="71" spans="1:3" x14ac:dyDescent="0.25">
      <c r="A71" s="44">
        <v>60</v>
      </c>
      <c r="B71" s="45">
        <v>12.92</v>
      </c>
      <c r="C71" s="45">
        <v>4.05</v>
      </c>
    </row>
    <row r="72" spans="1:3" x14ac:dyDescent="0.25">
      <c r="A72" s="44">
        <v>61</v>
      </c>
      <c r="B72" s="45">
        <v>13.2</v>
      </c>
      <c r="C72" s="45">
        <v>4.0599999999999996</v>
      </c>
    </row>
    <row r="73" spans="1:3" x14ac:dyDescent="0.25">
      <c r="A73" s="44">
        <v>62</v>
      </c>
      <c r="B73" s="45">
        <v>13.51</v>
      </c>
      <c r="C73" s="45">
        <v>4.0599999999999996</v>
      </c>
    </row>
    <row r="74" spans="1:3" x14ac:dyDescent="0.25">
      <c r="A74" s="44">
        <v>63</v>
      </c>
      <c r="B74" s="45">
        <v>13.82</v>
      </c>
      <c r="C74" s="45">
        <v>4.0599999999999996</v>
      </c>
    </row>
    <row r="75" spans="1:3" x14ac:dyDescent="0.25">
      <c r="A75" s="44">
        <v>64</v>
      </c>
      <c r="B75" s="45">
        <v>14.16</v>
      </c>
      <c r="C75" s="45">
        <v>4.05</v>
      </c>
    </row>
    <row r="76" spans="1:3" x14ac:dyDescent="0.25">
      <c r="A76" s="44">
        <v>65</v>
      </c>
      <c r="B76" s="45">
        <v>14.51</v>
      </c>
      <c r="C76" s="45">
        <v>4.04</v>
      </c>
    </row>
    <row r="77" spans="1:3" x14ac:dyDescent="0.25">
      <c r="A77" s="44">
        <v>66</v>
      </c>
      <c r="B77" s="45">
        <v>14.88</v>
      </c>
      <c r="C77" s="45">
        <v>4.0199999999999996</v>
      </c>
    </row>
    <row r="78" spans="1:3" x14ac:dyDescent="0.25">
      <c r="A78" s="44">
        <v>67</v>
      </c>
      <c r="B78" s="45">
        <v>15.28</v>
      </c>
      <c r="C78" s="45">
        <v>4</v>
      </c>
    </row>
    <row r="79" spans="1:3" x14ac:dyDescent="0.25">
      <c r="A79" s="44">
        <v>68</v>
      </c>
      <c r="B79" s="45">
        <v>15.16</v>
      </c>
      <c r="C79" s="45">
        <v>3.98</v>
      </c>
    </row>
    <row r="80" spans="1:3" x14ac:dyDescent="0.25">
      <c r="A80" s="44">
        <v>69</v>
      </c>
      <c r="B80" s="45">
        <v>14.53</v>
      </c>
      <c r="C80" s="45">
        <v>3.98</v>
      </c>
    </row>
    <row r="81" spans="1:3" x14ac:dyDescent="0.25">
      <c r="A81" s="44">
        <v>70</v>
      </c>
      <c r="B81" s="45">
        <v>13.9</v>
      </c>
      <c r="C81" s="45">
        <v>3.97</v>
      </c>
    </row>
    <row r="82" spans="1:3" x14ac:dyDescent="0.25">
      <c r="A82" s="44">
        <v>71</v>
      </c>
      <c r="B82" s="45">
        <v>13.28</v>
      </c>
      <c r="C82" s="45">
        <v>3.96</v>
      </c>
    </row>
    <row r="83" spans="1:3" x14ac:dyDescent="0.25">
      <c r="A83" s="44">
        <v>72</v>
      </c>
      <c r="B83" s="45">
        <v>12.67</v>
      </c>
      <c r="C83" s="45">
        <v>3.94</v>
      </c>
    </row>
    <row r="84" spans="1:3" x14ac:dyDescent="0.25">
      <c r="A84" s="44">
        <v>73</v>
      </c>
      <c r="B84" s="45">
        <v>12.07</v>
      </c>
      <c r="C84" s="45">
        <v>3.92</v>
      </c>
    </row>
    <row r="85" spans="1:3" x14ac:dyDescent="0.25">
      <c r="A85" s="44">
        <v>74</v>
      </c>
      <c r="B85" s="45">
        <v>11.48</v>
      </c>
      <c r="C85" s="45">
        <v>3.88</v>
      </c>
    </row>
  </sheetData>
  <sheetProtection algorithmName="SHA-512" hashValue="Px7hmiDIGnASotH4azRCagmvZVjNC2VjkIjXh2htY4ycLIE3MfVK2iw68mjHg/vTv6QZT6ZdWJKK3lo3UUsXmw==" saltValue="PLvFm6ltH9jUQM6gPzXQYQ==" spinCount="100000" sheet="1" objects="1" scenarios="1"/>
  <conditionalFormatting sqref="A6:A21">
    <cfRule type="expression" dxfId="579" priority="5" stopIfTrue="1">
      <formula>MOD(ROW(),2)=0</formula>
    </cfRule>
    <cfRule type="expression" dxfId="578" priority="6" stopIfTrue="1">
      <formula>MOD(ROW(),2)&lt;&gt;0</formula>
    </cfRule>
  </conditionalFormatting>
  <conditionalFormatting sqref="A26:A85">
    <cfRule type="expression" dxfId="577" priority="1" stopIfTrue="1">
      <formula>MOD(ROW(),2)=0</formula>
    </cfRule>
    <cfRule type="expression" dxfId="576" priority="2" stopIfTrue="1">
      <formula>MOD(ROW(),2)&lt;&gt;0</formula>
    </cfRule>
  </conditionalFormatting>
  <conditionalFormatting sqref="B6:C21">
    <cfRule type="expression" dxfId="575" priority="7" stopIfTrue="1">
      <formula>MOD(ROW(),2)=0</formula>
    </cfRule>
    <cfRule type="expression" dxfId="574" priority="8" stopIfTrue="1">
      <formula>MOD(ROW(),2)&lt;&gt;0</formula>
    </cfRule>
  </conditionalFormatting>
  <conditionalFormatting sqref="B26:C85">
    <cfRule type="expression" dxfId="573" priority="3" stopIfTrue="1">
      <formula>MOD(ROW(),2)=0</formula>
    </cfRule>
    <cfRule type="expression" dxfId="572" priority="4"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83B00-E7F9-436B-8228-DDEC6E521209}">
  <sheetPr codeName="Sheet23"/>
  <dimension ref="A1:C68"/>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TV In (non-club) - x-220</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181</v>
      </c>
      <c r="C9" s="52"/>
    </row>
    <row r="10" spans="1:3" customFormat="1" ht="25" x14ac:dyDescent="0.25">
      <c r="A10" s="46" t="s">
        <v>6</v>
      </c>
      <c r="B10" s="52" t="s">
        <v>182</v>
      </c>
      <c r="C10" s="52"/>
    </row>
    <row r="11" spans="1:3" customFormat="1" x14ac:dyDescent="0.25">
      <c r="A11" s="46" t="s">
        <v>129</v>
      </c>
      <c r="B11" s="52" t="s">
        <v>142</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220</v>
      </c>
      <c r="C14" s="52"/>
    </row>
    <row r="15" spans="1:3" customFormat="1" x14ac:dyDescent="0.25">
      <c r="A15" s="46" t="s">
        <v>388</v>
      </c>
      <c r="B15" s="52" t="s">
        <v>183</v>
      </c>
      <c r="C15" s="52"/>
    </row>
    <row r="16" spans="1:3" customFormat="1" x14ac:dyDescent="0.25">
      <c r="A16" s="46" t="s">
        <v>134</v>
      </c>
      <c r="B16" s="52" t="s">
        <v>184</v>
      </c>
      <c r="C16" s="52"/>
    </row>
    <row r="17" spans="1:3" customFormat="1" x14ac:dyDescent="0.25">
      <c r="A17" s="47" t="s">
        <v>389</v>
      </c>
      <c r="B17" s="52"/>
      <c r="C17" s="52"/>
    </row>
    <row r="18" spans="1:3" customFormat="1" x14ac:dyDescent="0.25">
      <c r="A18" s="46" t="s">
        <v>136</v>
      </c>
      <c r="B18" s="53">
        <v>46213</v>
      </c>
      <c r="C18" s="53"/>
    </row>
    <row r="19" spans="1:3" customFormat="1" x14ac:dyDescent="0.25">
      <c r="A19" s="46" t="s">
        <v>137</v>
      </c>
      <c r="B19" s="53" t="s">
        <v>185</v>
      </c>
      <c r="C19" s="53"/>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399</v>
      </c>
      <c r="C26" s="60" t="s">
        <v>400</v>
      </c>
    </row>
    <row r="27" spans="1:3" x14ac:dyDescent="0.25">
      <c r="A27" s="44">
        <v>18</v>
      </c>
      <c r="B27" s="45">
        <v>19.89</v>
      </c>
      <c r="C27" s="45">
        <v>3.46</v>
      </c>
    </row>
    <row r="28" spans="1:3" x14ac:dyDescent="0.25">
      <c r="A28" s="44">
        <v>19</v>
      </c>
      <c r="B28" s="45">
        <v>19.899999999999999</v>
      </c>
      <c r="C28" s="45">
        <v>3.63</v>
      </c>
    </row>
    <row r="29" spans="1:3" x14ac:dyDescent="0.25">
      <c r="A29" s="44">
        <v>20</v>
      </c>
      <c r="B29" s="45">
        <v>19.899999999999999</v>
      </c>
      <c r="C29" s="45">
        <v>3.64</v>
      </c>
    </row>
    <row r="30" spans="1:3" x14ac:dyDescent="0.25">
      <c r="A30" s="44">
        <v>21</v>
      </c>
      <c r="B30" s="45">
        <v>19.91</v>
      </c>
      <c r="C30" s="45">
        <v>3.65</v>
      </c>
    </row>
    <row r="31" spans="1:3" x14ac:dyDescent="0.25">
      <c r="A31" s="44">
        <v>22</v>
      </c>
      <c r="B31" s="45">
        <v>19.920000000000002</v>
      </c>
      <c r="C31" s="45">
        <v>3.66</v>
      </c>
    </row>
    <row r="32" spans="1:3" x14ac:dyDescent="0.25">
      <c r="A32" s="44">
        <v>23</v>
      </c>
      <c r="B32" s="45">
        <v>19.93</v>
      </c>
      <c r="C32" s="45">
        <v>3.67</v>
      </c>
    </row>
    <row r="33" spans="1:3" x14ac:dyDescent="0.25">
      <c r="A33" s="44">
        <v>24</v>
      </c>
      <c r="B33" s="45">
        <v>19.940000000000001</v>
      </c>
      <c r="C33" s="45">
        <v>3.68</v>
      </c>
    </row>
    <row r="34" spans="1:3" x14ac:dyDescent="0.25">
      <c r="A34" s="44">
        <v>25</v>
      </c>
      <c r="B34" s="45">
        <v>19.940000000000001</v>
      </c>
      <c r="C34" s="45">
        <v>3.7</v>
      </c>
    </row>
    <row r="35" spans="1:3" x14ac:dyDescent="0.25">
      <c r="A35" s="44">
        <v>26</v>
      </c>
      <c r="B35" s="45">
        <v>19.95</v>
      </c>
      <c r="C35" s="45">
        <v>3.71</v>
      </c>
    </row>
    <row r="36" spans="1:3" x14ac:dyDescent="0.25">
      <c r="A36" s="44">
        <v>27</v>
      </c>
      <c r="B36" s="45">
        <v>19.96</v>
      </c>
      <c r="C36" s="45">
        <v>3.72</v>
      </c>
    </row>
    <row r="37" spans="1:3" x14ac:dyDescent="0.25">
      <c r="A37" s="44">
        <v>28</v>
      </c>
      <c r="B37" s="45">
        <v>19.96</v>
      </c>
      <c r="C37" s="45">
        <v>3.73</v>
      </c>
    </row>
    <row r="38" spans="1:3" x14ac:dyDescent="0.25">
      <c r="A38" s="44">
        <v>29</v>
      </c>
      <c r="B38" s="45">
        <v>19.97</v>
      </c>
      <c r="C38" s="45">
        <v>3.74</v>
      </c>
    </row>
    <row r="39" spans="1:3" x14ac:dyDescent="0.25">
      <c r="A39" s="44">
        <v>30</v>
      </c>
      <c r="B39" s="45">
        <v>19.98</v>
      </c>
      <c r="C39" s="45">
        <v>3.75</v>
      </c>
    </row>
    <row r="40" spans="1:3" x14ac:dyDescent="0.25">
      <c r="A40" s="44">
        <v>31</v>
      </c>
      <c r="B40" s="45">
        <v>19.98</v>
      </c>
      <c r="C40" s="45">
        <v>3.76</v>
      </c>
    </row>
    <row r="41" spans="1:3" x14ac:dyDescent="0.25">
      <c r="A41" s="44">
        <v>32</v>
      </c>
      <c r="B41" s="45">
        <v>19.98</v>
      </c>
      <c r="C41" s="45">
        <v>3.77</v>
      </c>
    </row>
    <row r="42" spans="1:3" x14ac:dyDescent="0.25">
      <c r="A42" s="44">
        <v>33</v>
      </c>
      <c r="B42" s="45">
        <v>19.989999999999998</v>
      </c>
      <c r="C42" s="45">
        <v>3.78</v>
      </c>
    </row>
    <row r="43" spans="1:3" x14ac:dyDescent="0.25">
      <c r="A43" s="44">
        <v>34</v>
      </c>
      <c r="B43" s="45">
        <v>19.989999999999998</v>
      </c>
      <c r="C43" s="45">
        <v>3.79</v>
      </c>
    </row>
    <row r="44" spans="1:3" x14ac:dyDescent="0.25">
      <c r="A44" s="44">
        <v>35</v>
      </c>
      <c r="B44" s="45">
        <v>19.989999999999998</v>
      </c>
      <c r="C44" s="45">
        <v>3.8</v>
      </c>
    </row>
    <row r="45" spans="1:3" x14ac:dyDescent="0.25">
      <c r="A45" s="44">
        <v>36</v>
      </c>
      <c r="B45" s="45">
        <v>20</v>
      </c>
      <c r="C45" s="45">
        <v>3.81</v>
      </c>
    </row>
    <row r="46" spans="1:3" x14ac:dyDescent="0.25">
      <c r="A46" s="44">
        <v>37</v>
      </c>
      <c r="B46" s="45">
        <v>20</v>
      </c>
      <c r="C46" s="45">
        <v>3.82</v>
      </c>
    </row>
    <row r="47" spans="1:3" x14ac:dyDescent="0.25">
      <c r="A47" s="44">
        <v>38</v>
      </c>
      <c r="B47" s="45">
        <v>20</v>
      </c>
      <c r="C47" s="45">
        <v>3.83</v>
      </c>
    </row>
    <row r="48" spans="1:3" x14ac:dyDescent="0.25">
      <c r="A48" s="44">
        <v>39</v>
      </c>
      <c r="B48" s="45">
        <v>20</v>
      </c>
      <c r="C48" s="45">
        <v>3.84</v>
      </c>
    </row>
    <row r="49" spans="1:3" x14ac:dyDescent="0.25">
      <c r="A49" s="44">
        <v>40</v>
      </c>
      <c r="B49" s="45">
        <v>20</v>
      </c>
      <c r="C49" s="45">
        <v>3.85</v>
      </c>
    </row>
    <row r="50" spans="1:3" x14ac:dyDescent="0.25">
      <c r="A50" s="44">
        <v>41</v>
      </c>
      <c r="B50" s="45">
        <v>19.989999999999998</v>
      </c>
      <c r="C50" s="45">
        <v>3.86</v>
      </c>
    </row>
    <row r="51" spans="1:3" x14ac:dyDescent="0.25">
      <c r="A51" s="44">
        <v>42</v>
      </c>
      <c r="B51" s="45">
        <v>19.989999999999998</v>
      </c>
      <c r="C51" s="45">
        <v>3.86</v>
      </c>
    </row>
    <row r="52" spans="1:3" x14ac:dyDescent="0.25">
      <c r="A52" s="44">
        <v>43</v>
      </c>
      <c r="B52" s="45">
        <v>19.989999999999998</v>
      </c>
      <c r="C52" s="45">
        <v>3.87</v>
      </c>
    </row>
    <row r="53" spans="1:3" x14ac:dyDescent="0.25">
      <c r="A53" s="44">
        <v>44</v>
      </c>
      <c r="B53" s="45">
        <v>19.98</v>
      </c>
      <c r="C53" s="45">
        <v>3.88</v>
      </c>
    </row>
    <row r="54" spans="1:3" x14ac:dyDescent="0.25">
      <c r="A54" s="44">
        <v>45</v>
      </c>
      <c r="B54" s="45">
        <v>19.97</v>
      </c>
      <c r="C54" s="45">
        <v>3.89</v>
      </c>
    </row>
    <row r="55" spans="1:3" x14ac:dyDescent="0.25">
      <c r="A55" s="44">
        <v>46</v>
      </c>
      <c r="B55" s="45">
        <v>19.97</v>
      </c>
      <c r="C55" s="45">
        <v>3.89</v>
      </c>
    </row>
    <row r="56" spans="1:3" x14ac:dyDescent="0.25">
      <c r="A56" s="44">
        <v>47</v>
      </c>
      <c r="B56" s="45">
        <v>19.96</v>
      </c>
      <c r="C56" s="45">
        <v>3.9</v>
      </c>
    </row>
    <row r="57" spans="1:3" x14ac:dyDescent="0.25">
      <c r="A57" s="44">
        <v>48</v>
      </c>
      <c r="B57" s="45">
        <v>19.95</v>
      </c>
      <c r="C57" s="45">
        <v>3.9</v>
      </c>
    </row>
    <row r="58" spans="1:3" x14ac:dyDescent="0.25">
      <c r="A58" s="44">
        <v>49</v>
      </c>
      <c r="B58" s="45">
        <v>19.940000000000001</v>
      </c>
      <c r="C58" s="45">
        <v>3.91</v>
      </c>
    </row>
    <row r="59" spans="1:3" x14ac:dyDescent="0.25">
      <c r="A59" s="44">
        <v>50</v>
      </c>
      <c r="B59" s="45">
        <v>19.93</v>
      </c>
      <c r="C59" s="45">
        <v>3.91</v>
      </c>
    </row>
    <row r="60" spans="1:3" x14ac:dyDescent="0.25">
      <c r="A60" s="44">
        <v>51</v>
      </c>
      <c r="B60" s="45">
        <v>19.920000000000002</v>
      </c>
      <c r="C60" s="45">
        <v>3.92</v>
      </c>
    </row>
    <row r="61" spans="1:3" x14ac:dyDescent="0.25">
      <c r="A61" s="44">
        <v>52</v>
      </c>
      <c r="B61" s="45">
        <v>19.899999999999999</v>
      </c>
      <c r="C61" s="45">
        <v>3.92</v>
      </c>
    </row>
    <row r="62" spans="1:3" x14ac:dyDescent="0.25">
      <c r="A62" s="44">
        <v>53</v>
      </c>
      <c r="B62" s="45">
        <v>19.89</v>
      </c>
      <c r="C62" s="45">
        <v>3.92</v>
      </c>
    </row>
    <row r="63" spans="1:3" x14ac:dyDescent="0.25">
      <c r="A63" s="44">
        <v>54</v>
      </c>
      <c r="B63" s="45">
        <v>19.89</v>
      </c>
      <c r="C63" s="45">
        <v>3.92</v>
      </c>
    </row>
    <row r="64" spans="1:3" x14ac:dyDescent="0.25">
      <c r="A64" s="44">
        <v>55</v>
      </c>
      <c r="B64" s="45">
        <v>19.88</v>
      </c>
      <c r="C64" s="45">
        <v>3.92</v>
      </c>
    </row>
    <row r="65" spans="1:3" x14ac:dyDescent="0.25">
      <c r="A65" s="44">
        <v>56</v>
      </c>
      <c r="B65" s="45">
        <v>19.89</v>
      </c>
      <c r="C65" s="45">
        <v>3.92</v>
      </c>
    </row>
    <row r="66" spans="1:3" x14ac:dyDescent="0.25">
      <c r="A66" s="44">
        <v>57</v>
      </c>
      <c r="B66" s="45">
        <v>19.899999999999999</v>
      </c>
      <c r="C66" s="45">
        <v>3.91</v>
      </c>
    </row>
    <row r="67" spans="1:3" x14ac:dyDescent="0.25">
      <c r="A67" s="44">
        <v>58</v>
      </c>
      <c r="B67" s="45">
        <v>19.920000000000002</v>
      </c>
      <c r="C67" s="45">
        <v>3.9</v>
      </c>
    </row>
    <row r="68" spans="1:3" x14ac:dyDescent="0.25">
      <c r="A68" s="44">
        <v>59</v>
      </c>
      <c r="B68" s="45">
        <v>19.940000000000001</v>
      </c>
      <c r="C68" s="45">
        <v>3.89</v>
      </c>
    </row>
  </sheetData>
  <sheetProtection algorithmName="SHA-512" hashValue="2lY64E7xhR0ov1FkyRryK/fL0bOsvmUw2t2Xlo0v/Y+uAFH1ySzqTgxrkLlQ+HkwhEeAp91FHcgyUUQvvtN8Nw==" saltValue="ZdOSapbd3w5ESsaKgFpSEQ==" spinCount="100000" sheet="1" objects="1" scenarios="1"/>
  <conditionalFormatting sqref="A6:A21">
    <cfRule type="expression" dxfId="571" priority="13" stopIfTrue="1">
      <formula>MOD(ROW(),2)=0</formula>
    </cfRule>
    <cfRule type="expression" dxfId="570" priority="14" stopIfTrue="1">
      <formula>MOD(ROW(),2)&lt;&gt;0</formula>
    </cfRule>
  </conditionalFormatting>
  <conditionalFormatting sqref="A26:A68">
    <cfRule type="expression" dxfId="569" priority="9" stopIfTrue="1">
      <formula>MOD(ROW(),2)=0</formula>
    </cfRule>
    <cfRule type="expression" dxfId="568" priority="10" stopIfTrue="1">
      <formula>MOD(ROW(),2)&lt;&gt;0</formula>
    </cfRule>
  </conditionalFormatting>
  <conditionalFormatting sqref="B6:C21">
    <cfRule type="expression" dxfId="567" priority="15" stopIfTrue="1">
      <formula>MOD(ROW(),2)=0</formula>
    </cfRule>
    <cfRule type="expression" dxfId="566" priority="16" stopIfTrue="1">
      <formula>MOD(ROW(),2)&lt;&gt;0</formula>
    </cfRule>
  </conditionalFormatting>
  <conditionalFormatting sqref="B26:C68">
    <cfRule type="expression" dxfId="565" priority="11" stopIfTrue="1">
      <formula>MOD(ROW(),2)=0</formula>
    </cfRule>
    <cfRule type="expression" dxfId="564" priority="1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ECCDD-E2BC-4449-ACEA-1598F8AA2B35}">
  <sheetPr codeName="Sheet24"/>
  <dimension ref="A1:C68"/>
  <sheetViews>
    <sheetView showGridLines="0" workbookViewId="0">
      <selection activeCell="A6" sqref="A6"/>
    </sheetView>
  </sheetViews>
  <sheetFormatPr defaultColWidth="8.81640625" defaultRowHeight="12.5" x14ac:dyDescent="0.25"/>
  <cols>
    <col min="1" max="1" width="31.81640625" style="42" customWidth="1"/>
    <col min="2" max="3" width="22.8164062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TV In (non-club) - x-221</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181</v>
      </c>
      <c r="C9" s="52"/>
    </row>
    <row r="10" spans="1:3" customFormat="1" ht="25" x14ac:dyDescent="0.25">
      <c r="A10" s="46" t="s">
        <v>6</v>
      </c>
      <c r="B10" s="52" t="s">
        <v>182</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221</v>
      </c>
      <c r="C14" s="52"/>
    </row>
    <row r="15" spans="1:3" customFormat="1" x14ac:dyDescent="0.25">
      <c r="A15" s="46" t="s">
        <v>388</v>
      </c>
      <c r="B15" s="52" t="s">
        <v>186</v>
      </c>
      <c r="C15" s="52"/>
    </row>
    <row r="16" spans="1:3" customFormat="1" x14ac:dyDescent="0.25">
      <c r="A16" s="46" t="s">
        <v>134</v>
      </c>
      <c r="B16" s="52" t="s">
        <v>187</v>
      </c>
      <c r="C16" s="52"/>
    </row>
    <row r="17" spans="1:3" customFormat="1" x14ac:dyDescent="0.25">
      <c r="A17" s="47" t="s">
        <v>389</v>
      </c>
      <c r="B17" s="52"/>
      <c r="C17" s="52"/>
    </row>
    <row r="18" spans="1:3" customFormat="1" x14ac:dyDescent="0.25">
      <c r="A18" s="46" t="s">
        <v>136</v>
      </c>
      <c r="B18" s="53">
        <v>46213</v>
      </c>
      <c r="C18" s="53"/>
    </row>
    <row r="19" spans="1:3" customFormat="1" x14ac:dyDescent="0.25">
      <c r="A19" s="46" t="s">
        <v>137</v>
      </c>
      <c r="B19" s="53" t="s">
        <v>185</v>
      </c>
      <c r="C19" s="53"/>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399</v>
      </c>
      <c r="C26" s="60" t="s">
        <v>400</v>
      </c>
    </row>
    <row r="27" spans="1:3" x14ac:dyDescent="0.25">
      <c r="A27" s="44">
        <v>18</v>
      </c>
      <c r="B27" s="45">
        <v>19.89</v>
      </c>
      <c r="C27" s="45">
        <v>3.46</v>
      </c>
    </row>
    <row r="28" spans="1:3" x14ac:dyDescent="0.25">
      <c r="A28" s="44">
        <v>19</v>
      </c>
      <c r="B28" s="45">
        <v>19.899999999999999</v>
      </c>
      <c r="C28" s="45">
        <v>3.63</v>
      </c>
    </row>
    <row r="29" spans="1:3" x14ac:dyDescent="0.25">
      <c r="A29" s="44">
        <v>20</v>
      </c>
      <c r="B29" s="45">
        <v>19.899999999999999</v>
      </c>
      <c r="C29" s="45">
        <v>3.64</v>
      </c>
    </row>
    <row r="30" spans="1:3" x14ac:dyDescent="0.25">
      <c r="A30" s="44">
        <v>21</v>
      </c>
      <c r="B30" s="45">
        <v>19.91</v>
      </c>
      <c r="C30" s="45">
        <v>3.65</v>
      </c>
    </row>
    <row r="31" spans="1:3" x14ac:dyDescent="0.25">
      <c r="A31" s="44">
        <v>22</v>
      </c>
      <c r="B31" s="45">
        <v>19.920000000000002</v>
      </c>
      <c r="C31" s="45">
        <v>3.66</v>
      </c>
    </row>
    <row r="32" spans="1:3" x14ac:dyDescent="0.25">
      <c r="A32" s="44">
        <v>23</v>
      </c>
      <c r="B32" s="45">
        <v>19.93</v>
      </c>
      <c r="C32" s="45">
        <v>3.67</v>
      </c>
    </row>
    <row r="33" spans="1:3" x14ac:dyDescent="0.25">
      <c r="A33" s="44">
        <v>24</v>
      </c>
      <c r="B33" s="45">
        <v>19.940000000000001</v>
      </c>
      <c r="C33" s="45">
        <v>3.68</v>
      </c>
    </row>
    <row r="34" spans="1:3" x14ac:dyDescent="0.25">
      <c r="A34" s="44">
        <v>25</v>
      </c>
      <c r="B34" s="45">
        <v>19.940000000000001</v>
      </c>
      <c r="C34" s="45">
        <v>3.7</v>
      </c>
    </row>
    <row r="35" spans="1:3" x14ac:dyDescent="0.25">
      <c r="A35" s="44">
        <v>26</v>
      </c>
      <c r="B35" s="45">
        <v>19.95</v>
      </c>
      <c r="C35" s="45">
        <v>3.71</v>
      </c>
    </row>
    <row r="36" spans="1:3" x14ac:dyDescent="0.25">
      <c r="A36" s="44">
        <v>27</v>
      </c>
      <c r="B36" s="45">
        <v>19.96</v>
      </c>
      <c r="C36" s="45">
        <v>3.72</v>
      </c>
    </row>
    <row r="37" spans="1:3" x14ac:dyDescent="0.25">
      <c r="A37" s="44">
        <v>28</v>
      </c>
      <c r="B37" s="45">
        <v>19.96</v>
      </c>
      <c r="C37" s="45">
        <v>3.73</v>
      </c>
    </row>
    <row r="38" spans="1:3" x14ac:dyDescent="0.25">
      <c r="A38" s="44">
        <v>29</v>
      </c>
      <c r="B38" s="45">
        <v>19.97</v>
      </c>
      <c r="C38" s="45">
        <v>3.74</v>
      </c>
    </row>
    <row r="39" spans="1:3" x14ac:dyDescent="0.25">
      <c r="A39" s="44">
        <v>30</v>
      </c>
      <c r="B39" s="45">
        <v>19.98</v>
      </c>
      <c r="C39" s="45">
        <v>3.75</v>
      </c>
    </row>
    <row r="40" spans="1:3" x14ac:dyDescent="0.25">
      <c r="A40" s="44">
        <v>31</v>
      </c>
      <c r="B40" s="45">
        <v>19.98</v>
      </c>
      <c r="C40" s="45">
        <v>3.76</v>
      </c>
    </row>
    <row r="41" spans="1:3" x14ac:dyDescent="0.25">
      <c r="A41" s="44">
        <v>32</v>
      </c>
      <c r="B41" s="45">
        <v>19.98</v>
      </c>
      <c r="C41" s="45">
        <v>3.77</v>
      </c>
    </row>
    <row r="42" spans="1:3" x14ac:dyDescent="0.25">
      <c r="A42" s="44">
        <v>33</v>
      </c>
      <c r="B42" s="45">
        <v>19.989999999999998</v>
      </c>
      <c r="C42" s="45">
        <v>3.78</v>
      </c>
    </row>
    <row r="43" spans="1:3" x14ac:dyDescent="0.25">
      <c r="A43" s="44">
        <v>34</v>
      </c>
      <c r="B43" s="45">
        <v>19.989999999999998</v>
      </c>
      <c r="C43" s="45">
        <v>3.79</v>
      </c>
    </row>
    <row r="44" spans="1:3" x14ac:dyDescent="0.25">
      <c r="A44" s="44">
        <v>35</v>
      </c>
      <c r="B44" s="45">
        <v>19.989999999999998</v>
      </c>
      <c r="C44" s="45">
        <v>3.8</v>
      </c>
    </row>
    <row r="45" spans="1:3" x14ac:dyDescent="0.25">
      <c r="A45" s="44">
        <v>36</v>
      </c>
      <c r="B45" s="45">
        <v>20</v>
      </c>
      <c r="C45" s="45">
        <v>3.81</v>
      </c>
    </row>
    <row r="46" spans="1:3" x14ac:dyDescent="0.25">
      <c r="A46" s="44">
        <v>37</v>
      </c>
      <c r="B46" s="45">
        <v>20</v>
      </c>
      <c r="C46" s="45">
        <v>3.82</v>
      </c>
    </row>
    <row r="47" spans="1:3" x14ac:dyDescent="0.25">
      <c r="A47" s="44">
        <v>38</v>
      </c>
      <c r="B47" s="45">
        <v>20</v>
      </c>
      <c r="C47" s="45">
        <v>3.83</v>
      </c>
    </row>
    <row r="48" spans="1:3" x14ac:dyDescent="0.25">
      <c r="A48" s="44">
        <v>39</v>
      </c>
      <c r="B48" s="45">
        <v>20</v>
      </c>
      <c r="C48" s="45">
        <v>3.84</v>
      </c>
    </row>
    <row r="49" spans="1:3" x14ac:dyDescent="0.25">
      <c r="A49" s="44">
        <v>40</v>
      </c>
      <c r="B49" s="45">
        <v>20</v>
      </c>
      <c r="C49" s="45">
        <v>3.85</v>
      </c>
    </row>
    <row r="50" spans="1:3" x14ac:dyDescent="0.25">
      <c r="A50" s="44">
        <v>41</v>
      </c>
      <c r="B50" s="45">
        <v>19.989999999999998</v>
      </c>
      <c r="C50" s="45">
        <v>3.86</v>
      </c>
    </row>
    <row r="51" spans="1:3" x14ac:dyDescent="0.25">
      <c r="A51" s="44">
        <v>42</v>
      </c>
      <c r="B51" s="45">
        <v>19.989999999999998</v>
      </c>
      <c r="C51" s="45">
        <v>3.86</v>
      </c>
    </row>
    <row r="52" spans="1:3" x14ac:dyDescent="0.25">
      <c r="A52" s="44">
        <v>43</v>
      </c>
      <c r="B52" s="45">
        <v>19.989999999999998</v>
      </c>
      <c r="C52" s="45">
        <v>3.87</v>
      </c>
    </row>
    <row r="53" spans="1:3" x14ac:dyDescent="0.25">
      <c r="A53" s="44">
        <v>44</v>
      </c>
      <c r="B53" s="45">
        <v>19.98</v>
      </c>
      <c r="C53" s="45">
        <v>3.88</v>
      </c>
    </row>
    <row r="54" spans="1:3" x14ac:dyDescent="0.25">
      <c r="A54" s="44">
        <v>45</v>
      </c>
      <c r="B54" s="45">
        <v>19.97</v>
      </c>
      <c r="C54" s="45">
        <v>3.89</v>
      </c>
    </row>
    <row r="55" spans="1:3" x14ac:dyDescent="0.25">
      <c r="A55" s="44">
        <v>46</v>
      </c>
      <c r="B55" s="45">
        <v>19.97</v>
      </c>
      <c r="C55" s="45">
        <v>3.89</v>
      </c>
    </row>
    <row r="56" spans="1:3" x14ac:dyDescent="0.25">
      <c r="A56" s="44">
        <v>47</v>
      </c>
      <c r="B56" s="45">
        <v>19.96</v>
      </c>
      <c r="C56" s="45">
        <v>3.9</v>
      </c>
    </row>
    <row r="57" spans="1:3" x14ac:dyDescent="0.25">
      <c r="A57" s="44">
        <v>48</v>
      </c>
      <c r="B57" s="45">
        <v>19.95</v>
      </c>
      <c r="C57" s="45">
        <v>3.9</v>
      </c>
    </row>
    <row r="58" spans="1:3" x14ac:dyDescent="0.25">
      <c r="A58" s="44">
        <v>49</v>
      </c>
      <c r="B58" s="45">
        <v>19.940000000000001</v>
      </c>
      <c r="C58" s="45">
        <v>3.91</v>
      </c>
    </row>
    <row r="59" spans="1:3" x14ac:dyDescent="0.25">
      <c r="A59" s="44">
        <v>50</v>
      </c>
      <c r="B59" s="45">
        <v>19.93</v>
      </c>
      <c r="C59" s="45">
        <v>3.91</v>
      </c>
    </row>
    <row r="60" spans="1:3" x14ac:dyDescent="0.25">
      <c r="A60" s="44">
        <v>51</v>
      </c>
      <c r="B60" s="45">
        <v>19.920000000000002</v>
      </c>
      <c r="C60" s="45">
        <v>3.92</v>
      </c>
    </row>
    <row r="61" spans="1:3" x14ac:dyDescent="0.25">
      <c r="A61" s="44">
        <v>52</v>
      </c>
      <c r="B61" s="45">
        <v>19.899999999999999</v>
      </c>
      <c r="C61" s="45">
        <v>3.92</v>
      </c>
    </row>
    <row r="62" spans="1:3" x14ac:dyDescent="0.25">
      <c r="A62" s="44">
        <v>53</v>
      </c>
      <c r="B62" s="45">
        <v>19.89</v>
      </c>
      <c r="C62" s="45">
        <v>3.92</v>
      </c>
    </row>
    <row r="63" spans="1:3" x14ac:dyDescent="0.25">
      <c r="A63" s="44">
        <v>54</v>
      </c>
      <c r="B63" s="45">
        <v>19.89</v>
      </c>
      <c r="C63" s="45">
        <v>3.92</v>
      </c>
    </row>
    <row r="64" spans="1:3" x14ac:dyDescent="0.25">
      <c r="A64" s="44">
        <v>55</v>
      </c>
      <c r="B64" s="45">
        <v>19.88</v>
      </c>
      <c r="C64" s="45">
        <v>3.92</v>
      </c>
    </row>
    <row r="65" spans="1:3" x14ac:dyDescent="0.25">
      <c r="A65" s="44">
        <v>56</v>
      </c>
      <c r="B65" s="45">
        <v>19.89</v>
      </c>
      <c r="C65" s="45">
        <v>3.92</v>
      </c>
    </row>
    <row r="66" spans="1:3" x14ac:dyDescent="0.25">
      <c r="A66" s="44">
        <v>57</v>
      </c>
      <c r="B66" s="45">
        <v>19.899999999999999</v>
      </c>
      <c r="C66" s="45">
        <v>3.91</v>
      </c>
    </row>
    <row r="67" spans="1:3" x14ac:dyDescent="0.25">
      <c r="A67" s="44">
        <v>58</v>
      </c>
      <c r="B67" s="45">
        <v>19.920000000000002</v>
      </c>
      <c r="C67" s="45">
        <v>3.9</v>
      </c>
    </row>
    <row r="68" spans="1:3" x14ac:dyDescent="0.25">
      <c r="A68" s="44">
        <v>59</v>
      </c>
      <c r="B68" s="45">
        <v>19.940000000000001</v>
      </c>
      <c r="C68" s="45">
        <v>3.89</v>
      </c>
    </row>
  </sheetData>
  <sheetProtection algorithmName="SHA-512" hashValue="XU8XEv2ao2+sx2b8nJGsDihspAMwjXrW4t67U9tjf/FY2LWhEOmo+fuoo4kCIDiG9bxyI+/9JMBpmEI/6Z4Yfw==" saltValue="X3sS9eDxc1dljuFgx1tY+w==" spinCount="100000" sheet="1" objects="1" scenarios="1"/>
  <conditionalFormatting sqref="A6:A21">
    <cfRule type="expression" dxfId="563" priority="13" stopIfTrue="1">
      <formula>MOD(ROW(),2)=0</formula>
    </cfRule>
    <cfRule type="expression" dxfId="562" priority="14" stopIfTrue="1">
      <formula>MOD(ROW(),2)&lt;&gt;0</formula>
    </cfRule>
  </conditionalFormatting>
  <conditionalFormatting sqref="A26:A68">
    <cfRule type="expression" dxfId="561" priority="9" stopIfTrue="1">
      <formula>MOD(ROW(),2)=0</formula>
    </cfRule>
    <cfRule type="expression" dxfId="560" priority="10" stopIfTrue="1">
      <formula>MOD(ROW(),2)&lt;&gt;0</formula>
    </cfRule>
  </conditionalFormatting>
  <conditionalFormatting sqref="B6:C21">
    <cfRule type="expression" dxfId="559" priority="15" stopIfTrue="1">
      <formula>MOD(ROW(),2)=0</formula>
    </cfRule>
    <cfRule type="expression" dxfId="558" priority="16" stopIfTrue="1">
      <formula>MOD(ROW(),2)&lt;&gt;0</formula>
    </cfRule>
  </conditionalFormatting>
  <conditionalFormatting sqref="B26:C68">
    <cfRule type="expression" dxfId="557" priority="11" stopIfTrue="1">
      <formula>MOD(ROW(),2)=0</formula>
    </cfRule>
    <cfRule type="expression" dxfId="556" priority="1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A946B-D326-4D49-93B6-07DAD44091F0}">
  <sheetPr codeName="Sheet25"/>
  <dimension ref="A1:F62"/>
  <sheetViews>
    <sheetView showGridLines="0" workbookViewId="0">
      <selection activeCell="A6" sqref="A6"/>
    </sheetView>
  </sheetViews>
  <sheetFormatPr defaultColWidth="8.81640625" defaultRowHeight="12.5" x14ac:dyDescent="0.25"/>
  <cols>
    <col min="1" max="1" width="31.54296875" style="42" customWidth="1"/>
    <col min="2" max="6" width="22.54296875" style="42" customWidth="1"/>
    <col min="7" max="16384" width="8.81640625" style="42"/>
  </cols>
  <sheetData>
    <row r="1" spans="1:6" s="1" customFormat="1" ht="20" x14ac:dyDescent="0.4">
      <c r="A1" s="2" t="s">
        <v>0</v>
      </c>
    </row>
    <row r="2" spans="1:6" s="1" customFormat="1" ht="15.5" x14ac:dyDescent="0.35">
      <c r="A2" s="30" t="s">
        <v>1</v>
      </c>
      <c r="B2" s="3" t="str">
        <f>wb_title</f>
        <v>Fire_E - Consolidated Factor Spreadsheet</v>
      </c>
    </row>
    <row r="3" spans="1:6" s="1" customFormat="1" ht="15.5" x14ac:dyDescent="0.35">
      <c r="A3" s="30" t="s">
        <v>2</v>
      </c>
      <c r="B3" s="3" t="str">
        <f>TABLE_FACTOR_TYPE_1 &amp; " - x-" &amp; TABLE_SERIES_NUMBER_1</f>
        <v>Pensioner Cash Equivalent - x-301</v>
      </c>
    </row>
    <row r="4" spans="1:6" customFormat="1" x14ac:dyDescent="0.25"/>
    <row r="5" spans="1:6" customFormat="1" x14ac:dyDescent="0.25"/>
    <row r="6" spans="1:6" customFormat="1" x14ac:dyDescent="0.25">
      <c r="A6" s="46" t="s">
        <v>384</v>
      </c>
      <c r="B6" s="52" t="s">
        <v>385</v>
      </c>
      <c r="C6" s="52"/>
      <c r="D6" s="52"/>
      <c r="E6" s="52"/>
      <c r="F6" s="52"/>
    </row>
    <row r="7" spans="1:6" customFormat="1" x14ac:dyDescent="0.25">
      <c r="A7" s="46" t="s">
        <v>386</v>
      </c>
      <c r="B7" s="52" t="s">
        <v>31</v>
      </c>
      <c r="C7" s="52"/>
      <c r="D7" s="52"/>
      <c r="E7" s="52"/>
      <c r="F7" s="52"/>
    </row>
    <row r="8" spans="1:6" customFormat="1" x14ac:dyDescent="0.25">
      <c r="A8" s="46" t="s">
        <v>127</v>
      </c>
      <c r="B8" s="52">
        <v>1992</v>
      </c>
      <c r="C8" s="52"/>
      <c r="D8" s="52"/>
      <c r="E8" s="52"/>
      <c r="F8" s="52"/>
    </row>
    <row r="9" spans="1:6" customFormat="1" x14ac:dyDescent="0.25">
      <c r="A9" s="46" t="s">
        <v>128</v>
      </c>
      <c r="B9" s="52" t="s">
        <v>188</v>
      </c>
      <c r="C9" s="52"/>
      <c r="D9" s="52"/>
      <c r="E9" s="52"/>
      <c r="F9" s="52"/>
    </row>
    <row r="10" spans="1:6" customFormat="1" ht="25" x14ac:dyDescent="0.25">
      <c r="A10" s="46" t="s">
        <v>6</v>
      </c>
      <c r="B10" s="52" t="s">
        <v>189</v>
      </c>
      <c r="C10" s="52"/>
      <c r="D10" s="52"/>
      <c r="E10" s="52"/>
      <c r="F10" s="52"/>
    </row>
    <row r="11" spans="1:6" customFormat="1" x14ac:dyDescent="0.25">
      <c r="A11" s="46" t="s">
        <v>129</v>
      </c>
      <c r="B11" s="52" t="s">
        <v>142</v>
      </c>
      <c r="C11" s="52"/>
      <c r="D11" s="52"/>
      <c r="E11" s="52"/>
      <c r="F11" s="52"/>
    </row>
    <row r="12" spans="1:6" customFormat="1" x14ac:dyDescent="0.25">
      <c r="A12" s="46" t="s">
        <v>130</v>
      </c>
      <c r="B12" s="52" t="s">
        <v>143</v>
      </c>
      <c r="C12" s="52"/>
      <c r="D12" s="52"/>
      <c r="E12" s="52"/>
      <c r="F12" s="52"/>
    </row>
    <row r="13" spans="1:6" customFormat="1" x14ac:dyDescent="0.25">
      <c r="A13" s="46" t="s">
        <v>387</v>
      </c>
      <c r="B13" s="52">
        <v>2</v>
      </c>
      <c r="C13" s="52"/>
      <c r="D13" s="52"/>
      <c r="E13" s="52"/>
      <c r="F13" s="52"/>
    </row>
    <row r="14" spans="1:6" customFormat="1" x14ac:dyDescent="0.25">
      <c r="A14" s="46" t="s">
        <v>132</v>
      </c>
      <c r="B14" s="52">
        <v>301</v>
      </c>
      <c r="C14" s="52"/>
      <c r="D14" s="52"/>
      <c r="E14" s="52"/>
      <c r="F14" s="52"/>
    </row>
    <row r="15" spans="1:6" customFormat="1" x14ac:dyDescent="0.25">
      <c r="A15" s="46" t="s">
        <v>388</v>
      </c>
      <c r="B15" s="52" t="s">
        <v>190</v>
      </c>
      <c r="C15" s="52"/>
      <c r="D15" s="52"/>
      <c r="E15" s="52"/>
      <c r="F15" s="52"/>
    </row>
    <row r="16" spans="1:6" customFormat="1" x14ac:dyDescent="0.25">
      <c r="A16" s="46" t="s">
        <v>134</v>
      </c>
      <c r="B16" s="52" t="s">
        <v>191</v>
      </c>
      <c r="C16" s="52"/>
      <c r="D16" s="52"/>
      <c r="E16" s="52"/>
      <c r="F16" s="52"/>
    </row>
    <row r="17" spans="1:6" customFormat="1" x14ac:dyDescent="0.25">
      <c r="A17" s="47" t="s">
        <v>389</v>
      </c>
      <c r="B17" s="52"/>
      <c r="C17" s="52"/>
      <c r="D17" s="52"/>
      <c r="E17" s="52"/>
      <c r="F17" s="52"/>
    </row>
    <row r="18" spans="1:6" customFormat="1" x14ac:dyDescent="0.25">
      <c r="A18" s="46" t="s">
        <v>136</v>
      </c>
      <c r="B18" s="53">
        <v>46163</v>
      </c>
      <c r="C18" s="53"/>
      <c r="D18" s="53"/>
      <c r="E18" s="53"/>
      <c r="F18" s="53"/>
    </row>
    <row r="19" spans="1:6" customFormat="1" x14ac:dyDescent="0.25">
      <c r="A19" s="46" t="s">
        <v>137</v>
      </c>
      <c r="B19" s="53">
        <v>46161</v>
      </c>
      <c r="C19" s="52"/>
      <c r="D19" s="52"/>
      <c r="E19" s="52"/>
      <c r="F19" s="52"/>
    </row>
    <row r="20" spans="1:6" customFormat="1" x14ac:dyDescent="0.25">
      <c r="A20" s="46" t="s">
        <v>138</v>
      </c>
      <c r="B20" s="52" t="s">
        <v>146</v>
      </c>
      <c r="C20" s="52"/>
      <c r="D20" s="52"/>
      <c r="E20" s="52"/>
      <c r="F20" s="52"/>
    </row>
    <row r="21" spans="1:6" customFormat="1" x14ac:dyDescent="0.25">
      <c r="A21" s="46" t="s">
        <v>390</v>
      </c>
      <c r="B21" s="52" t="s">
        <v>66</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39" x14ac:dyDescent="0.25">
      <c r="A26" s="60" t="s">
        <v>391</v>
      </c>
      <c r="B26" s="60" t="s">
        <v>401</v>
      </c>
      <c r="C26" s="60" t="s">
        <v>402</v>
      </c>
      <c r="D26" s="60" t="s">
        <v>403</v>
      </c>
      <c r="E26" s="60" t="s">
        <v>404</v>
      </c>
      <c r="F26" s="60" t="s">
        <v>405</v>
      </c>
    </row>
    <row r="27" spans="1:6" x14ac:dyDescent="0.25">
      <c r="A27" s="44">
        <v>50</v>
      </c>
      <c r="B27" s="45">
        <v>24.73</v>
      </c>
      <c r="C27" s="45">
        <v>20.6</v>
      </c>
      <c r="D27" s="45">
        <v>3.31</v>
      </c>
      <c r="E27" s="45"/>
      <c r="F27" s="45">
        <v>0</v>
      </c>
    </row>
    <row r="28" spans="1:6" x14ac:dyDescent="0.25">
      <c r="A28" s="44">
        <v>51</v>
      </c>
      <c r="B28" s="45">
        <v>24.3</v>
      </c>
      <c r="C28" s="45">
        <v>21.02</v>
      </c>
      <c r="D28" s="45">
        <v>3.36</v>
      </c>
      <c r="E28" s="45"/>
      <c r="F28" s="45">
        <v>0</v>
      </c>
    </row>
    <row r="29" spans="1:6" x14ac:dyDescent="0.25">
      <c r="A29" s="44">
        <v>52</v>
      </c>
      <c r="B29" s="45">
        <v>23.85</v>
      </c>
      <c r="C29" s="45">
        <v>21.44</v>
      </c>
      <c r="D29" s="45">
        <v>3.4</v>
      </c>
      <c r="E29" s="45"/>
      <c r="F29" s="45">
        <v>0</v>
      </c>
    </row>
    <row r="30" spans="1:6" x14ac:dyDescent="0.25">
      <c r="A30" s="44">
        <v>53</v>
      </c>
      <c r="B30" s="45">
        <v>23.37</v>
      </c>
      <c r="C30" s="45">
        <v>21.88</v>
      </c>
      <c r="D30" s="45">
        <v>3.44</v>
      </c>
      <c r="E30" s="45"/>
      <c r="F30" s="45">
        <v>0</v>
      </c>
    </row>
    <row r="31" spans="1:6" x14ac:dyDescent="0.25">
      <c r="A31" s="44">
        <v>54</v>
      </c>
      <c r="B31" s="45">
        <v>22.85</v>
      </c>
      <c r="C31" s="45">
        <v>22.34</v>
      </c>
      <c r="D31" s="45">
        <v>3.48</v>
      </c>
      <c r="E31" s="45"/>
      <c r="F31" s="45">
        <v>0</v>
      </c>
    </row>
    <row r="32" spans="1:6" x14ac:dyDescent="0.25">
      <c r="A32" s="44">
        <v>55</v>
      </c>
      <c r="B32" s="45">
        <v>22.31</v>
      </c>
      <c r="C32" s="45"/>
      <c r="D32" s="45">
        <v>3.51</v>
      </c>
      <c r="E32" s="45"/>
      <c r="F32" s="45">
        <v>0</v>
      </c>
    </row>
    <row r="33" spans="1:6" x14ac:dyDescent="0.25">
      <c r="A33" s="44">
        <v>56</v>
      </c>
      <c r="B33" s="45">
        <v>21.79</v>
      </c>
      <c r="C33" s="45"/>
      <c r="D33" s="45">
        <v>3.54</v>
      </c>
      <c r="E33" s="45"/>
      <c r="F33" s="45">
        <v>0</v>
      </c>
    </row>
    <row r="34" spans="1:6" x14ac:dyDescent="0.25">
      <c r="A34" s="44">
        <v>57</v>
      </c>
      <c r="B34" s="45">
        <v>21.25</v>
      </c>
      <c r="C34" s="45"/>
      <c r="D34" s="45">
        <v>3.57</v>
      </c>
      <c r="E34" s="45"/>
      <c r="F34" s="45">
        <v>0</v>
      </c>
    </row>
    <row r="35" spans="1:6" x14ac:dyDescent="0.25">
      <c r="A35" s="44">
        <v>58</v>
      </c>
      <c r="B35" s="45">
        <v>20.72</v>
      </c>
      <c r="C35" s="45"/>
      <c r="D35" s="45">
        <v>3.6</v>
      </c>
      <c r="E35" s="45"/>
      <c r="F35" s="45">
        <v>0</v>
      </c>
    </row>
    <row r="36" spans="1:6" x14ac:dyDescent="0.25">
      <c r="A36" s="44">
        <v>59</v>
      </c>
      <c r="B36" s="45">
        <v>20.170000000000002</v>
      </c>
      <c r="C36" s="45"/>
      <c r="D36" s="45">
        <v>3.63</v>
      </c>
      <c r="E36" s="45"/>
      <c r="F36" s="45">
        <v>0</v>
      </c>
    </row>
    <row r="37" spans="1:6" x14ac:dyDescent="0.25">
      <c r="A37" s="44">
        <v>60</v>
      </c>
      <c r="B37" s="45">
        <v>19.62</v>
      </c>
      <c r="C37" s="45"/>
      <c r="D37" s="45">
        <v>3.65</v>
      </c>
      <c r="E37" s="45"/>
      <c r="F37" s="45">
        <v>0</v>
      </c>
    </row>
    <row r="38" spans="1:6" x14ac:dyDescent="0.25">
      <c r="A38" s="44">
        <v>61</v>
      </c>
      <c r="B38" s="45">
        <v>19.059999999999999</v>
      </c>
      <c r="C38" s="45"/>
      <c r="D38" s="45">
        <v>3.67</v>
      </c>
      <c r="E38" s="45"/>
      <c r="F38" s="45">
        <v>0</v>
      </c>
    </row>
    <row r="39" spans="1:6" x14ac:dyDescent="0.25">
      <c r="A39" s="44">
        <v>62</v>
      </c>
      <c r="B39" s="45">
        <v>18.5</v>
      </c>
      <c r="C39" s="45"/>
      <c r="D39" s="45">
        <v>3.69</v>
      </c>
      <c r="E39" s="45"/>
      <c r="F39" s="45">
        <v>0</v>
      </c>
    </row>
    <row r="40" spans="1:6" x14ac:dyDescent="0.25">
      <c r="A40" s="44">
        <v>63</v>
      </c>
      <c r="B40" s="45">
        <v>17.940000000000001</v>
      </c>
      <c r="C40" s="45"/>
      <c r="D40" s="45">
        <v>3.71</v>
      </c>
      <c r="E40" s="45"/>
      <c r="F40" s="45">
        <v>0</v>
      </c>
    </row>
    <row r="41" spans="1:6" x14ac:dyDescent="0.25">
      <c r="A41" s="44">
        <v>64</v>
      </c>
      <c r="B41" s="45">
        <v>17.37</v>
      </c>
      <c r="C41" s="45"/>
      <c r="D41" s="45">
        <v>3.72</v>
      </c>
      <c r="E41" s="45"/>
      <c r="F41" s="45">
        <v>0</v>
      </c>
    </row>
    <row r="42" spans="1:6" x14ac:dyDescent="0.25">
      <c r="A42" s="44">
        <v>65</v>
      </c>
      <c r="B42" s="45">
        <v>16.8</v>
      </c>
      <c r="C42" s="45"/>
      <c r="D42" s="45">
        <v>3.73</v>
      </c>
      <c r="E42" s="45"/>
      <c r="F42" s="45">
        <v>0</v>
      </c>
    </row>
    <row r="43" spans="1:6" x14ac:dyDescent="0.25">
      <c r="A43" s="44">
        <v>66</v>
      </c>
      <c r="B43" s="45">
        <v>16.22</v>
      </c>
      <c r="C43" s="45"/>
      <c r="D43" s="45">
        <v>3.73</v>
      </c>
      <c r="E43" s="45"/>
      <c r="F43" s="45">
        <v>0</v>
      </c>
    </row>
    <row r="44" spans="1:6" x14ac:dyDescent="0.25">
      <c r="A44" s="44">
        <v>67</v>
      </c>
      <c r="B44" s="45">
        <v>15.64</v>
      </c>
      <c r="C44" s="45"/>
      <c r="D44" s="45">
        <v>3.74</v>
      </c>
      <c r="E44" s="45"/>
      <c r="F44" s="45">
        <v>0</v>
      </c>
    </row>
    <row r="45" spans="1:6" x14ac:dyDescent="0.25">
      <c r="A45" s="44">
        <v>68</v>
      </c>
      <c r="B45" s="45">
        <v>15.05</v>
      </c>
      <c r="C45" s="45"/>
      <c r="D45" s="45">
        <v>3.73</v>
      </c>
      <c r="E45" s="45"/>
      <c r="F45" s="45">
        <v>0</v>
      </c>
    </row>
    <row r="46" spans="1:6" x14ac:dyDescent="0.25">
      <c r="A46" s="44">
        <v>69</v>
      </c>
      <c r="B46" s="45">
        <v>14.46</v>
      </c>
      <c r="C46" s="45"/>
      <c r="D46" s="45">
        <v>3.73</v>
      </c>
      <c r="E46" s="45"/>
      <c r="F46" s="45"/>
    </row>
    <row r="47" spans="1:6" x14ac:dyDescent="0.25">
      <c r="A47" s="44">
        <v>70</v>
      </c>
      <c r="B47" s="45">
        <v>13.86</v>
      </c>
      <c r="C47" s="45"/>
      <c r="D47" s="45">
        <v>3.72</v>
      </c>
      <c r="E47" s="45"/>
      <c r="F47" s="45"/>
    </row>
    <row r="48" spans="1:6" x14ac:dyDescent="0.25">
      <c r="A48" s="44">
        <v>71</v>
      </c>
      <c r="B48" s="45">
        <v>13.26</v>
      </c>
      <c r="C48" s="45"/>
      <c r="D48" s="45">
        <v>3.71</v>
      </c>
      <c r="E48" s="45"/>
      <c r="F48" s="45"/>
    </row>
    <row r="49" spans="1:6" x14ac:dyDescent="0.25">
      <c r="A49" s="44">
        <v>72</v>
      </c>
      <c r="B49" s="45">
        <v>12.66</v>
      </c>
      <c r="C49" s="45"/>
      <c r="D49" s="45">
        <v>3.7</v>
      </c>
      <c r="E49" s="45"/>
      <c r="F49" s="45"/>
    </row>
    <row r="50" spans="1:6" x14ac:dyDescent="0.25">
      <c r="A50" s="44">
        <v>73</v>
      </c>
      <c r="B50" s="45">
        <v>12.07</v>
      </c>
      <c r="C50" s="45"/>
      <c r="D50" s="45">
        <v>3.67</v>
      </c>
      <c r="E50" s="45">
        <v>2.2000000000000002</v>
      </c>
      <c r="F50" s="45"/>
    </row>
    <row r="51" spans="1:6" x14ac:dyDescent="0.25">
      <c r="A51" s="44">
        <v>74</v>
      </c>
      <c r="B51" s="45">
        <v>11.48</v>
      </c>
      <c r="C51" s="45"/>
      <c r="D51" s="45">
        <v>3.55</v>
      </c>
      <c r="E51" s="45">
        <v>2.02</v>
      </c>
      <c r="F51" s="45"/>
    </row>
    <row r="52" spans="1:6" x14ac:dyDescent="0.25">
      <c r="A52" s="44">
        <v>75</v>
      </c>
      <c r="B52" s="45">
        <v>10.9</v>
      </c>
      <c r="C52" s="45"/>
      <c r="D52" s="45">
        <v>3.41</v>
      </c>
      <c r="E52" s="45">
        <v>1.84</v>
      </c>
      <c r="F52" s="45"/>
    </row>
    <row r="53" spans="1:6" x14ac:dyDescent="0.25">
      <c r="A53" s="44">
        <v>76</v>
      </c>
      <c r="B53" s="45">
        <v>10.34</v>
      </c>
      <c r="C53" s="45"/>
      <c r="D53" s="45">
        <v>3.36</v>
      </c>
      <c r="E53" s="45">
        <v>1.69</v>
      </c>
      <c r="F53" s="45"/>
    </row>
    <row r="54" spans="1:6" x14ac:dyDescent="0.25">
      <c r="A54" s="44">
        <v>77</v>
      </c>
      <c r="B54" s="45">
        <v>9.7899999999999991</v>
      </c>
      <c r="C54" s="45"/>
      <c r="D54" s="45">
        <v>3.3</v>
      </c>
      <c r="E54" s="45">
        <v>1.54</v>
      </c>
      <c r="F54" s="45"/>
    </row>
    <row r="55" spans="1:6" x14ac:dyDescent="0.25">
      <c r="A55" s="44">
        <v>78</v>
      </c>
      <c r="B55" s="45">
        <v>9.25</v>
      </c>
      <c r="C55" s="45"/>
      <c r="D55" s="45">
        <v>3.23</v>
      </c>
      <c r="E55" s="45">
        <v>1.4</v>
      </c>
      <c r="F55" s="45"/>
    </row>
    <row r="56" spans="1:6" x14ac:dyDescent="0.25">
      <c r="A56" s="44">
        <v>79</v>
      </c>
      <c r="B56" s="45">
        <v>8.7200000000000006</v>
      </c>
      <c r="C56" s="45"/>
      <c r="D56" s="45">
        <v>2.99</v>
      </c>
      <c r="E56" s="45">
        <v>1.26</v>
      </c>
      <c r="F56" s="45"/>
    </row>
    <row r="57" spans="1:6" x14ac:dyDescent="0.25">
      <c r="A57" s="44">
        <v>80</v>
      </c>
      <c r="B57" s="45">
        <v>8.19</v>
      </c>
      <c r="C57" s="45"/>
      <c r="D57" s="45">
        <v>2.74</v>
      </c>
      <c r="E57" s="45">
        <v>1.1200000000000001</v>
      </c>
      <c r="F57" s="45"/>
    </row>
    <row r="58" spans="1:6" x14ac:dyDescent="0.25">
      <c r="A58" s="44">
        <v>81</v>
      </c>
      <c r="B58" s="45">
        <v>7.66</v>
      </c>
      <c r="C58" s="45"/>
      <c r="D58" s="45">
        <v>2.67</v>
      </c>
      <c r="E58" s="45">
        <v>1</v>
      </c>
      <c r="F58" s="45"/>
    </row>
    <row r="59" spans="1:6" x14ac:dyDescent="0.25">
      <c r="A59" s="44">
        <v>82</v>
      </c>
      <c r="B59" s="45">
        <v>7.13</v>
      </c>
      <c r="C59" s="45"/>
      <c r="D59" s="45">
        <v>2.6</v>
      </c>
      <c r="E59" s="45">
        <v>0.89</v>
      </c>
      <c r="F59" s="45"/>
    </row>
    <row r="60" spans="1:6" x14ac:dyDescent="0.25">
      <c r="A60" s="44">
        <v>83</v>
      </c>
      <c r="B60" s="45">
        <v>6.61</v>
      </c>
      <c r="C60" s="45"/>
      <c r="D60" s="45">
        <v>2.5299999999999998</v>
      </c>
      <c r="E60" s="45">
        <v>0.79</v>
      </c>
      <c r="F60" s="45"/>
    </row>
    <row r="61" spans="1:6" x14ac:dyDescent="0.25">
      <c r="A61" s="44">
        <v>84</v>
      </c>
      <c r="B61" s="45">
        <v>6.11</v>
      </c>
      <c r="C61" s="45"/>
      <c r="D61" s="45">
        <v>2.2200000000000002</v>
      </c>
      <c r="E61" s="45">
        <v>0.67</v>
      </c>
      <c r="F61" s="45"/>
    </row>
    <row r="62" spans="1:6" x14ac:dyDescent="0.25">
      <c r="A62" s="44">
        <v>85</v>
      </c>
      <c r="B62" s="45">
        <v>5.63</v>
      </c>
      <c r="C62" s="45"/>
      <c r="D62" s="45">
        <v>1.91</v>
      </c>
      <c r="E62" s="45">
        <v>0.56999999999999995</v>
      </c>
      <c r="F62" s="45"/>
    </row>
  </sheetData>
  <sheetProtection algorithmName="SHA-512" hashValue="2JovjlkL5p5+Eygk6LTfrEDwWZ3+5OKsGK3MrHZGjLLdwjmCCzEQCvS9ciQtQtTqmD+k4flXJMSD+zj9QwXVPg==" saltValue="T5qsQaPdu2CGt+iGRZ0i9w==" spinCount="100000" sheet="1" objects="1" scenarios="1"/>
  <conditionalFormatting sqref="A6:A21">
    <cfRule type="expression" dxfId="555" priority="5" stopIfTrue="1">
      <formula>MOD(ROW(),2)=0</formula>
    </cfRule>
    <cfRule type="expression" dxfId="554" priority="6" stopIfTrue="1">
      <formula>MOD(ROW(),2)&lt;&gt;0</formula>
    </cfRule>
  </conditionalFormatting>
  <conditionalFormatting sqref="A26:A62">
    <cfRule type="expression" dxfId="553" priority="1" stopIfTrue="1">
      <formula>MOD(ROW(),2)=0</formula>
    </cfRule>
    <cfRule type="expression" dxfId="552" priority="2" stopIfTrue="1">
      <formula>MOD(ROW(),2)&lt;&gt;0</formula>
    </cfRule>
  </conditionalFormatting>
  <conditionalFormatting sqref="B6:F21">
    <cfRule type="expression" dxfId="551" priority="7" stopIfTrue="1">
      <formula>MOD(ROW(),2)=0</formula>
    </cfRule>
    <cfRule type="expression" dxfId="550" priority="8" stopIfTrue="1">
      <formula>MOD(ROW(),2)&lt;&gt;0</formula>
    </cfRule>
  </conditionalFormatting>
  <conditionalFormatting sqref="B26:F62">
    <cfRule type="expression" dxfId="549" priority="3" stopIfTrue="1">
      <formula>MOD(ROW(),2)=0</formula>
    </cfRule>
    <cfRule type="expression" dxfId="548" priority="4"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A3A9-579E-400F-82C9-48402DB86868}">
  <sheetPr codeName="Sheet26"/>
  <dimension ref="A1:F62"/>
  <sheetViews>
    <sheetView showGridLines="0" workbookViewId="0">
      <selection activeCell="A6" sqref="A6"/>
    </sheetView>
  </sheetViews>
  <sheetFormatPr defaultColWidth="8.81640625" defaultRowHeight="12.5" x14ac:dyDescent="0.25"/>
  <cols>
    <col min="1" max="1" width="31.54296875" style="42" customWidth="1"/>
    <col min="2" max="6" width="22.54296875" style="42" customWidth="1"/>
    <col min="7" max="16384" width="8.81640625" style="42"/>
  </cols>
  <sheetData>
    <row r="1" spans="1:6" s="1" customFormat="1" ht="20" x14ac:dyDescent="0.4">
      <c r="A1" s="2" t="s">
        <v>0</v>
      </c>
    </row>
    <row r="2" spans="1:6" s="1" customFormat="1" ht="15.5" x14ac:dyDescent="0.35">
      <c r="A2" s="30" t="s">
        <v>1</v>
      </c>
      <c r="B2" s="3" t="str">
        <f>wb_title</f>
        <v>Fire_E - Consolidated Factor Spreadsheet</v>
      </c>
    </row>
    <row r="3" spans="1:6" s="1" customFormat="1" ht="15.5" x14ac:dyDescent="0.35">
      <c r="A3" s="30" t="s">
        <v>2</v>
      </c>
      <c r="B3" s="3" t="str">
        <f>TABLE_FACTOR_TYPE_1 &amp; " - x-" &amp; TABLE_SERIES_NUMBER_1</f>
        <v>Pensioner Cash Equivalent - x-302</v>
      </c>
    </row>
    <row r="4" spans="1:6" customFormat="1" x14ac:dyDescent="0.25"/>
    <row r="5" spans="1:6" customFormat="1" x14ac:dyDescent="0.25"/>
    <row r="6" spans="1:6" customFormat="1" x14ac:dyDescent="0.25">
      <c r="A6" s="46" t="s">
        <v>384</v>
      </c>
      <c r="B6" s="52" t="s">
        <v>385</v>
      </c>
      <c r="C6" s="52"/>
      <c r="D6" s="52"/>
      <c r="E6" s="52"/>
      <c r="F6" s="52"/>
    </row>
    <row r="7" spans="1:6" customFormat="1" x14ac:dyDescent="0.25">
      <c r="A7" s="46" t="s">
        <v>386</v>
      </c>
      <c r="B7" s="52" t="s">
        <v>31</v>
      </c>
      <c r="C7" s="52"/>
      <c r="D7" s="52"/>
      <c r="E7" s="52"/>
      <c r="F7" s="52"/>
    </row>
    <row r="8" spans="1:6" customFormat="1" x14ac:dyDescent="0.25">
      <c r="A8" s="46" t="s">
        <v>127</v>
      </c>
      <c r="B8" s="52">
        <v>1992</v>
      </c>
      <c r="C8" s="52"/>
      <c r="D8" s="52"/>
      <c r="E8" s="52"/>
      <c r="F8" s="52"/>
    </row>
    <row r="9" spans="1:6" customFormat="1" x14ac:dyDescent="0.25">
      <c r="A9" s="46" t="s">
        <v>128</v>
      </c>
      <c r="B9" s="52" t="s">
        <v>188</v>
      </c>
      <c r="C9" s="52"/>
      <c r="D9" s="52"/>
      <c r="E9" s="52"/>
      <c r="F9" s="52"/>
    </row>
    <row r="10" spans="1:6" customFormat="1" ht="25" x14ac:dyDescent="0.25">
      <c r="A10" s="46" t="s">
        <v>6</v>
      </c>
      <c r="B10" s="52" t="s">
        <v>189</v>
      </c>
      <c r="C10" s="52"/>
      <c r="D10" s="52"/>
      <c r="E10" s="52"/>
      <c r="F10" s="52"/>
    </row>
    <row r="11" spans="1:6" customFormat="1" x14ac:dyDescent="0.25">
      <c r="A11" s="46" t="s">
        <v>129</v>
      </c>
      <c r="B11" s="52" t="s">
        <v>147</v>
      </c>
      <c r="C11" s="52"/>
      <c r="D11" s="52"/>
      <c r="E11" s="52"/>
      <c r="F11" s="52"/>
    </row>
    <row r="12" spans="1:6" customFormat="1" x14ac:dyDescent="0.25">
      <c r="A12" s="46" t="s">
        <v>130</v>
      </c>
      <c r="B12" s="52" t="s">
        <v>143</v>
      </c>
      <c r="C12" s="52"/>
      <c r="D12" s="52"/>
      <c r="E12" s="52"/>
      <c r="F12" s="52"/>
    </row>
    <row r="13" spans="1:6" customFormat="1" x14ac:dyDescent="0.25">
      <c r="A13" s="46" t="s">
        <v>387</v>
      </c>
      <c r="B13" s="52">
        <v>2</v>
      </c>
      <c r="C13" s="52"/>
      <c r="D13" s="52"/>
      <c r="E13" s="52"/>
      <c r="F13" s="52"/>
    </row>
    <row r="14" spans="1:6" customFormat="1" x14ac:dyDescent="0.25">
      <c r="A14" s="46" t="s">
        <v>132</v>
      </c>
      <c r="B14" s="52">
        <v>302</v>
      </c>
      <c r="C14" s="52"/>
      <c r="D14" s="52"/>
      <c r="E14" s="52"/>
      <c r="F14" s="52"/>
    </row>
    <row r="15" spans="1:6" customFormat="1" x14ac:dyDescent="0.25">
      <c r="A15" s="46" t="s">
        <v>388</v>
      </c>
      <c r="B15" s="52" t="s">
        <v>192</v>
      </c>
      <c r="C15" s="52"/>
      <c r="D15" s="52"/>
      <c r="E15" s="52"/>
      <c r="F15" s="52"/>
    </row>
    <row r="16" spans="1:6" customFormat="1" x14ac:dyDescent="0.25">
      <c r="A16" s="46" t="s">
        <v>134</v>
      </c>
      <c r="B16" s="52" t="s">
        <v>193</v>
      </c>
      <c r="C16" s="52"/>
      <c r="D16" s="52"/>
      <c r="E16" s="52"/>
      <c r="F16" s="52"/>
    </row>
    <row r="17" spans="1:6" customFormat="1" x14ac:dyDescent="0.25">
      <c r="A17" s="47" t="s">
        <v>389</v>
      </c>
      <c r="B17" s="52"/>
      <c r="C17" s="52"/>
      <c r="D17" s="52"/>
      <c r="E17" s="52"/>
      <c r="F17" s="52"/>
    </row>
    <row r="18" spans="1:6" customFormat="1" x14ac:dyDescent="0.25">
      <c r="A18" s="46" t="s">
        <v>136</v>
      </c>
      <c r="B18" s="53">
        <v>46163</v>
      </c>
      <c r="C18" s="53"/>
      <c r="D18" s="53"/>
      <c r="E18" s="53"/>
      <c r="F18" s="53"/>
    </row>
    <row r="19" spans="1:6" customFormat="1" x14ac:dyDescent="0.25">
      <c r="A19" s="46" t="s">
        <v>137</v>
      </c>
      <c r="B19" s="53">
        <v>46161</v>
      </c>
      <c r="C19" s="52"/>
      <c r="D19" s="52"/>
      <c r="E19" s="52"/>
      <c r="F19" s="52"/>
    </row>
    <row r="20" spans="1:6" customFormat="1" x14ac:dyDescent="0.25">
      <c r="A20" s="46" t="s">
        <v>138</v>
      </c>
      <c r="B20" s="52" t="s">
        <v>146</v>
      </c>
      <c r="C20" s="52"/>
      <c r="D20" s="52"/>
      <c r="E20" s="52"/>
      <c r="F20" s="52"/>
    </row>
    <row r="21" spans="1:6" customFormat="1" x14ac:dyDescent="0.25">
      <c r="A21" s="46" t="s">
        <v>390</v>
      </c>
      <c r="B21" s="52" t="s">
        <v>66</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39" x14ac:dyDescent="0.25">
      <c r="A26" s="60" t="s">
        <v>391</v>
      </c>
      <c r="B26" s="60" t="s">
        <v>401</v>
      </c>
      <c r="C26" s="60" t="s">
        <v>402</v>
      </c>
      <c r="D26" s="60" t="s">
        <v>403</v>
      </c>
      <c r="E26" s="60" t="s">
        <v>404</v>
      </c>
      <c r="F26" s="60" t="s">
        <v>405</v>
      </c>
    </row>
    <row r="27" spans="1:6" x14ac:dyDescent="0.25">
      <c r="A27" s="44">
        <v>50</v>
      </c>
      <c r="B27" s="45">
        <v>24.73</v>
      </c>
      <c r="C27" s="45">
        <v>20.6</v>
      </c>
      <c r="D27" s="45">
        <v>3.31</v>
      </c>
      <c r="E27" s="45"/>
      <c r="F27" s="45">
        <v>0</v>
      </c>
    </row>
    <row r="28" spans="1:6" x14ac:dyDescent="0.25">
      <c r="A28" s="44">
        <v>51</v>
      </c>
      <c r="B28" s="45">
        <v>24.3</v>
      </c>
      <c r="C28" s="45">
        <v>21.02</v>
      </c>
      <c r="D28" s="45">
        <v>3.36</v>
      </c>
      <c r="E28" s="45"/>
      <c r="F28" s="45">
        <v>0</v>
      </c>
    </row>
    <row r="29" spans="1:6" x14ac:dyDescent="0.25">
      <c r="A29" s="44">
        <v>52</v>
      </c>
      <c r="B29" s="45">
        <v>23.85</v>
      </c>
      <c r="C29" s="45">
        <v>21.44</v>
      </c>
      <c r="D29" s="45">
        <v>3.4</v>
      </c>
      <c r="E29" s="45"/>
      <c r="F29" s="45">
        <v>0</v>
      </c>
    </row>
    <row r="30" spans="1:6" x14ac:dyDescent="0.25">
      <c r="A30" s="44">
        <v>53</v>
      </c>
      <c r="B30" s="45">
        <v>23.37</v>
      </c>
      <c r="C30" s="45">
        <v>21.88</v>
      </c>
      <c r="D30" s="45">
        <v>3.44</v>
      </c>
      <c r="E30" s="45"/>
      <c r="F30" s="45">
        <v>0</v>
      </c>
    </row>
    <row r="31" spans="1:6" x14ac:dyDescent="0.25">
      <c r="A31" s="44">
        <v>54</v>
      </c>
      <c r="B31" s="45">
        <v>22.85</v>
      </c>
      <c r="C31" s="45">
        <v>22.34</v>
      </c>
      <c r="D31" s="45">
        <v>3.48</v>
      </c>
      <c r="E31" s="45"/>
      <c r="F31" s="45">
        <v>0</v>
      </c>
    </row>
    <row r="32" spans="1:6" x14ac:dyDescent="0.25">
      <c r="A32" s="44">
        <v>55</v>
      </c>
      <c r="B32" s="45">
        <v>22.31</v>
      </c>
      <c r="C32" s="45"/>
      <c r="D32" s="45">
        <v>3.51</v>
      </c>
      <c r="E32" s="45"/>
      <c r="F32" s="45">
        <v>0</v>
      </c>
    </row>
    <row r="33" spans="1:6" x14ac:dyDescent="0.25">
      <c r="A33" s="44">
        <v>56</v>
      </c>
      <c r="B33" s="45">
        <v>21.79</v>
      </c>
      <c r="C33" s="45"/>
      <c r="D33" s="45">
        <v>3.54</v>
      </c>
      <c r="E33" s="45"/>
      <c r="F33" s="45">
        <v>0</v>
      </c>
    </row>
    <row r="34" spans="1:6" x14ac:dyDescent="0.25">
      <c r="A34" s="44">
        <v>57</v>
      </c>
      <c r="B34" s="45">
        <v>21.25</v>
      </c>
      <c r="C34" s="45"/>
      <c r="D34" s="45">
        <v>3.57</v>
      </c>
      <c r="E34" s="45"/>
      <c r="F34" s="45">
        <v>0</v>
      </c>
    </row>
    <row r="35" spans="1:6" x14ac:dyDescent="0.25">
      <c r="A35" s="44">
        <v>58</v>
      </c>
      <c r="B35" s="45">
        <v>20.72</v>
      </c>
      <c r="C35" s="45"/>
      <c r="D35" s="45">
        <v>3.6</v>
      </c>
      <c r="E35" s="45"/>
      <c r="F35" s="45">
        <v>0</v>
      </c>
    </row>
    <row r="36" spans="1:6" x14ac:dyDescent="0.25">
      <c r="A36" s="44">
        <v>59</v>
      </c>
      <c r="B36" s="45">
        <v>20.170000000000002</v>
      </c>
      <c r="C36" s="45"/>
      <c r="D36" s="45">
        <v>3.63</v>
      </c>
      <c r="E36" s="45"/>
      <c r="F36" s="45">
        <v>0</v>
      </c>
    </row>
    <row r="37" spans="1:6" x14ac:dyDescent="0.25">
      <c r="A37" s="44">
        <v>60</v>
      </c>
      <c r="B37" s="45">
        <v>19.62</v>
      </c>
      <c r="C37" s="45"/>
      <c r="D37" s="45">
        <v>3.65</v>
      </c>
      <c r="E37" s="45"/>
      <c r="F37" s="45">
        <v>0</v>
      </c>
    </row>
    <row r="38" spans="1:6" x14ac:dyDescent="0.25">
      <c r="A38" s="44">
        <v>61</v>
      </c>
      <c r="B38" s="45">
        <v>19.059999999999999</v>
      </c>
      <c r="C38" s="45"/>
      <c r="D38" s="45">
        <v>3.67</v>
      </c>
      <c r="E38" s="45"/>
      <c r="F38" s="45">
        <v>0</v>
      </c>
    </row>
    <row r="39" spans="1:6" x14ac:dyDescent="0.25">
      <c r="A39" s="44">
        <v>62</v>
      </c>
      <c r="B39" s="45">
        <v>18.5</v>
      </c>
      <c r="C39" s="45"/>
      <c r="D39" s="45">
        <v>3.69</v>
      </c>
      <c r="E39" s="45"/>
      <c r="F39" s="45">
        <v>0</v>
      </c>
    </row>
    <row r="40" spans="1:6" x14ac:dyDescent="0.25">
      <c r="A40" s="44">
        <v>63</v>
      </c>
      <c r="B40" s="45">
        <v>17.940000000000001</v>
      </c>
      <c r="C40" s="45"/>
      <c r="D40" s="45">
        <v>3.71</v>
      </c>
      <c r="E40" s="45"/>
      <c r="F40" s="45">
        <v>0</v>
      </c>
    </row>
    <row r="41" spans="1:6" x14ac:dyDescent="0.25">
      <c r="A41" s="44">
        <v>64</v>
      </c>
      <c r="B41" s="45">
        <v>17.37</v>
      </c>
      <c r="C41" s="45"/>
      <c r="D41" s="45">
        <v>3.72</v>
      </c>
      <c r="E41" s="45"/>
      <c r="F41" s="45">
        <v>0</v>
      </c>
    </row>
    <row r="42" spans="1:6" x14ac:dyDescent="0.25">
      <c r="A42" s="44">
        <v>65</v>
      </c>
      <c r="B42" s="45">
        <v>16.8</v>
      </c>
      <c r="C42" s="45"/>
      <c r="D42" s="45">
        <v>3.73</v>
      </c>
      <c r="E42" s="45"/>
      <c r="F42" s="45">
        <v>0</v>
      </c>
    </row>
    <row r="43" spans="1:6" x14ac:dyDescent="0.25">
      <c r="A43" s="44">
        <v>66</v>
      </c>
      <c r="B43" s="45">
        <v>16.22</v>
      </c>
      <c r="C43" s="45"/>
      <c r="D43" s="45">
        <v>3.73</v>
      </c>
      <c r="E43" s="45"/>
      <c r="F43" s="45">
        <v>0</v>
      </c>
    </row>
    <row r="44" spans="1:6" x14ac:dyDescent="0.25">
      <c r="A44" s="44">
        <v>67</v>
      </c>
      <c r="B44" s="45">
        <v>15.64</v>
      </c>
      <c r="C44" s="45"/>
      <c r="D44" s="45">
        <v>3.74</v>
      </c>
      <c r="E44" s="45"/>
      <c r="F44" s="45">
        <v>0</v>
      </c>
    </row>
    <row r="45" spans="1:6" x14ac:dyDescent="0.25">
      <c r="A45" s="44">
        <v>68</v>
      </c>
      <c r="B45" s="45">
        <v>15.05</v>
      </c>
      <c r="C45" s="45"/>
      <c r="D45" s="45">
        <v>3.73</v>
      </c>
      <c r="E45" s="45"/>
      <c r="F45" s="45">
        <v>0</v>
      </c>
    </row>
    <row r="46" spans="1:6" x14ac:dyDescent="0.25">
      <c r="A46" s="44">
        <v>69</v>
      </c>
      <c r="B46" s="45">
        <v>14.46</v>
      </c>
      <c r="C46" s="45"/>
      <c r="D46" s="45">
        <v>3.73</v>
      </c>
      <c r="E46" s="45"/>
      <c r="F46" s="45"/>
    </row>
    <row r="47" spans="1:6" x14ac:dyDescent="0.25">
      <c r="A47" s="44">
        <v>70</v>
      </c>
      <c r="B47" s="45">
        <v>13.86</v>
      </c>
      <c r="C47" s="45"/>
      <c r="D47" s="45">
        <v>3.72</v>
      </c>
      <c r="E47" s="45"/>
      <c r="F47" s="45"/>
    </row>
    <row r="48" spans="1:6" x14ac:dyDescent="0.25">
      <c r="A48" s="44">
        <v>71</v>
      </c>
      <c r="B48" s="45">
        <v>13.26</v>
      </c>
      <c r="C48" s="45"/>
      <c r="D48" s="45">
        <v>3.71</v>
      </c>
      <c r="E48" s="45"/>
      <c r="F48" s="45"/>
    </row>
    <row r="49" spans="1:6" x14ac:dyDescent="0.25">
      <c r="A49" s="44">
        <v>72</v>
      </c>
      <c r="B49" s="45">
        <v>12.66</v>
      </c>
      <c r="C49" s="45"/>
      <c r="D49" s="45">
        <v>3.7</v>
      </c>
      <c r="E49" s="45"/>
      <c r="F49" s="45"/>
    </row>
    <row r="50" spans="1:6" x14ac:dyDescent="0.25">
      <c r="A50" s="44">
        <v>73</v>
      </c>
      <c r="B50" s="45">
        <v>12.07</v>
      </c>
      <c r="C50" s="45"/>
      <c r="D50" s="45">
        <v>3.67</v>
      </c>
      <c r="E50" s="45">
        <v>1.71</v>
      </c>
      <c r="F50" s="45"/>
    </row>
    <row r="51" spans="1:6" x14ac:dyDescent="0.25">
      <c r="A51" s="44">
        <v>74</v>
      </c>
      <c r="B51" s="45">
        <v>11.48</v>
      </c>
      <c r="C51" s="45"/>
      <c r="D51" s="45">
        <v>3.55</v>
      </c>
      <c r="E51" s="45">
        <v>1.56</v>
      </c>
      <c r="F51" s="45"/>
    </row>
    <row r="52" spans="1:6" x14ac:dyDescent="0.25">
      <c r="A52" s="44">
        <v>75</v>
      </c>
      <c r="B52" s="45">
        <v>10.9</v>
      </c>
      <c r="C52" s="45"/>
      <c r="D52" s="45">
        <v>3.41</v>
      </c>
      <c r="E52" s="45">
        <v>1.42</v>
      </c>
      <c r="F52" s="45"/>
    </row>
    <row r="53" spans="1:6" x14ac:dyDescent="0.25">
      <c r="A53" s="44">
        <v>76</v>
      </c>
      <c r="B53" s="45">
        <v>10.34</v>
      </c>
      <c r="C53" s="45"/>
      <c r="D53" s="45">
        <v>3.36</v>
      </c>
      <c r="E53" s="45">
        <v>1.29</v>
      </c>
      <c r="F53" s="45"/>
    </row>
    <row r="54" spans="1:6" x14ac:dyDescent="0.25">
      <c r="A54" s="44">
        <v>77</v>
      </c>
      <c r="B54" s="45">
        <v>9.7899999999999991</v>
      </c>
      <c r="C54" s="45"/>
      <c r="D54" s="45">
        <v>3.3</v>
      </c>
      <c r="E54" s="45">
        <v>1.17</v>
      </c>
      <c r="F54" s="45"/>
    </row>
    <row r="55" spans="1:6" x14ac:dyDescent="0.25">
      <c r="A55" s="44">
        <v>78</v>
      </c>
      <c r="B55" s="45">
        <v>9.25</v>
      </c>
      <c r="C55" s="45"/>
      <c r="D55" s="45">
        <v>3.23</v>
      </c>
      <c r="E55" s="45">
        <v>1.05</v>
      </c>
      <c r="F55" s="45"/>
    </row>
    <row r="56" spans="1:6" x14ac:dyDescent="0.25">
      <c r="A56" s="44">
        <v>79</v>
      </c>
      <c r="B56" s="45">
        <v>8.7200000000000006</v>
      </c>
      <c r="C56" s="45"/>
      <c r="D56" s="45">
        <v>2.99</v>
      </c>
      <c r="E56" s="45">
        <v>0.95</v>
      </c>
      <c r="F56" s="45"/>
    </row>
    <row r="57" spans="1:6" x14ac:dyDescent="0.25">
      <c r="A57" s="44">
        <v>80</v>
      </c>
      <c r="B57" s="45">
        <v>8.19</v>
      </c>
      <c r="C57" s="45"/>
      <c r="D57" s="45">
        <v>2.74</v>
      </c>
      <c r="E57" s="45">
        <v>0.84</v>
      </c>
      <c r="F57" s="45"/>
    </row>
    <row r="58" spans="1:6" x14ac:dyDescent="0.25">
      <c r="A58" s="44">
        <v>81</v>
      </c>
      <c r="B58" s="45">
        <v>7.66</v>
      </c>
      <c r="C58" s="45"/>
      <c r="D58" s="45">
        <v>2.67</v>
      </c>
      <c r="E58" s="45">
        <v>0.75</v>
      </c>
      <c r="F58" s="45"/>
    </row>
    <row r="59" spans="1:6" x14ac:dyDescent="0.25">
      <c r="A59" s="44">
        <v>82</v>
      </c>
      <c r="B59" s="45">
        <v>7.13</v>
      </c>
      <c r="C59" s="45"/>
      <c r="D59" s="45">
        <v>2.6</v>
      </c>
      <c r="E59" s="45">
        <v>0.66</v>
      </c>
      <c r="F59" s="45"/>
    </row>
    <row r="60" spans="1:6" x14ac:dyDescent="0.25">
      <c r="A60" s="44">
        <v>83</v>
      </c>
      <c r="B60" s="45">
        <v>6.61</v>
      </c>
      <c r="C60" s="45"/>
      <c r="D60" s="45">
        <v>2.5299999999999998</v>
      </c>
      <c r="E60" s="45">
        <v>0.56999999999999995</v>
      </c>
      <c r="F60" s="45"/>
    </row>
    <row r="61" spans="1:6" x14ac:dyDescent="0.25">
      <c r="A61" s="44">
        <v>84</v>
      </c>
      <c r="B61" s="45">
        <v>6.11</v>
      </c>
      <c r="C61" s="45"/>
      <c r="D61" s="45">
        <v>2.2200000000000002</v>
      </c>
      <c r="E61" s="45">
        <v>0.5</v>
      </c>
      <c r="F61" s="45"/>
    </row>
    <row r="62" spans="1:6" x14ac:dyDescent="0.25">
      <c r="A62" s="44">
        <v>85</v>
      </c>
      <c r="B62" s="45">
        <v>5.63</v>
      </c>
      <c r="C62" s="45"/>
      <c r="D62" s="45">
        <v>1.91</v>
      </c>
      <c r="E62" s="45">
        <v>0.43</v>
      </c>
      <c r="F62" s="45"/>
    </row>
  </sheetData>
  <sheetProtection algorithmName="SHA-512" hashValue="gidUfbyBg0xRFzy2fw6x2RcsTKuFS/C9fCHPWEUCqUvBr+2rjBf/CKTWIrwfkPFfAsh1XQy+xpAneRq+88arcg==" saltValue="x5E5F/zUabMPjU+BYIKNQg==" spinCount="100000" sheet="1" objects="1" scenarios="1"/>
  <conditionalFormatting sqref="A6:A21">
    <cfRule type="expression" dxfId="547" priority="5" stopIfTrue="1">
      <formula>MOD(ROW(),2)=0</formula>
    </cfRule>
    <cfRule type="expression" dxfId="546" priority="6" stopIfTrue="1">
      <formula>MOD(ROW(),2)&lt;&gt;0</formula>
    </cfRule>
  </conditionalFormatting>
  <conditionalFormatting sqref="A26:A62">
    <cfRule type="expression" dxfId="545" priority="1" stopIfTrue="1">
      <formula>MOD(ROW(),2)=0</formula>
    </cfRule>
    <cfRule type="expression" dxfId="544" priority="2" stopIfTrue="1">
      <formula>MOD(ROW(),2)&lt;&gt;0</formula>
    </cfRule>
  </conditionalFormatting>
  <conditionalFormatting sqref="B6:F21">
    <cfRule type="expression" dxfId="543" priority="7" stopIfTrue="1">
      <formula>MOD(ROW(),2)=0</formula>
    </cfRule>
    <cfRule type="expression" dxfId="542" priority="8" stopIfTrue="1">
      <formula>MOD(ROW(),2)&lt;&gt;0</formula>
    </cfRule>
  </conditionalFormatting>
  <conditionalFormatting sqref="B26:F62">
    <cfRule type="expression" dxfId="541" priority="3" stopIfTrue="1">
      <formula>MOD(ROW(),2)=0</formula>
    </cfRule>
    <cfRule type="expression" dxfId="540" priority="4"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4621C-2401-4FFD-B5FB-D5E49B27B364}">
  <sheetPr codeName="Sheet27"/>
  <dimension ref="A1:E92"/>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Pensioner Cash Equivalent - x-303</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1992</v>
      </c>
      <c r="C8" s="52"/>
      <c r="D8" s="52"/>
      <c r="E8" s="52"/>
    </row>
    <row r="9" spans="1:5" customFormat="1" x14ac:dyDescent="0.25">
      <c r="A9" s="46" t="s">
        <v>128</v>
      </c>
      <c r="B9" s="52" t="s">
        <v>188</v>
      </c>
      <c r="C9" s="52"/>
      <c r="D9" s="52"/>
      <c r="E9" s="52"/>
    </row>
    <row r="10" spans="1:5" customFormat="1" ht="25" x14ac:dyDescent="0.25">
      <c r="A10" s="46" t="s">
        <v>6</v>
      </c>
      <c r="B10" s="52" t="s">
        <v>194</v>
      </c>
      <c r="C10" s="52"/>
      <c r="D10" s="52"/>
      <c r="E10" s="52"/>
    </row>
    <row r="11" spans="1:5" customFormat="1" x14ac:dyDescent="0.25">
      <c r="A11" s="46" t="s">
        <v>129</v>
      </c>
      <c r="B11" s="52" t="s">
        <v>142</v>
      </c>
      <c r="C11" s="52"/>
      <c r="D11" s="52"/>
      <c r="E11" s="52"/>
    </row>
    <row r="12" spans="1:5" customFormat="1" x14ac:dyDescent="0.25">
      <c r="A12" s="46" t="s">
        <v>130</v>
      </c>
      <c r="B12" s="52" t="s">
        <v>143</v>
      </c>
      <c r="C12" s="52"/>
      <c r="D12" s="52"/>
      <c r="E12" s="52"/>
    </row>
    <row r="13" spans="1:5" customFormat="1" x14ac:dyDescent="0.25">
      <c r="A13" s="46" t="s">
        <v>387</v>
      </c>
      <c r="B13" s="52">
        <v>2</v>
      </c>
      <c r="C13" s="52"/>
      <c r="D13" s="52"/>
      <c r="E13" s="52"/>
    </row>
    <row r="14" spans="1:5" customFormat="1" x14ac:dyDescent="0.25">
      <c r="A14" s="46" t="s">
        <v>132</v>
      </c>
      <c r="B14" s="52">
        <v>303</v>
      </c>
      <c r="C14" s="52"/>
      <c r="D14" s="52"/>
      <c r="E14" s="52"/>
    </row>
    <row r="15" spans="1:5" customFormat="1" x14ac:dyDescent="0.25">
      <c r="A15" s="46" t="s">
        <v>388</v>
      </c>
      <c r="B15" s="52" t="s">
        <v>195</v>
      </c>
      <c r="C15" s="52"/>
      <c r="D15" s="52"/>
      <c r="E15" s="52"/>
    </row>
    <row r="16" spans="1:5" customFormat="1" x14ac:dyDescent="0.25">
      <c r="A16" s="46" t="s">
        <v>134</v>
      </c>
      <c r="B16" s="52" t="s">
        <v>196</v>
      </c>
      <c r="C16" s="52"/>
      <c r="D16" s="52"/>
      <c r="E16" s="52"/>
    </row>
    <row r="17" spans="1:5" customFormat="1" x14ac:dyDescent="0.25">
      <c r="A17" s="47" t="s">
        <v>389</v>
      </c>
      <c r="B17" s="52"/>
      <c r="C17" s="52"/>
      <c r="D17" s="52"/>
      <c r="E17" s="52"/>
    </row>
    <row r="18" spans="1:5" customFormat="1" x14ac:dyDescent="0.25">
      <c r="A18" s="46" t="s">
        <v>136</v>
      </c>
      <c r="B18" s="53">
        <v>46163</v>
      </c>
      <c r="C18" s="53"/>
      <c r="D18" s="53"/>
      <c r="E18" s="53"/>
    </row>
    <row r="19" spans="1:5" customFormat="1" x14ac:dyDescent="0.25">
      <c r="A19" s="46" t="s">
        <v>137</v>
      </c>
      <c r="B19" s="53">
        <v>46161</v>
      </c>
      <c r="C19" s="52"/>
      <c r="D19" s="52"/>
      <c r="E19" s="52"/>
    </row>
    <row r="20" spans="1:5" customFormat="1" x14ac:dyDescent="0.25">
      <c r="A20" s="46" t="s">
        <v>138</v>
      </c>
      <c r="B20" s="52" t="s">
        <v>146</v>
      </c>
      <c r="C20" s="52"/>
      <c r="D20" s="52"/>
      <c r="E20" s="52"/>
    </row>
    <row r="21" spans="1:5" customFormat="1" x14ac:dyDescent="0.25">
      <c r="A21" s="46" t="s">
        <v>390</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391</v>
      </c>
      <c r="B26" s="60" t="s">
        <v>406</v>
      </c>
      <c r="C26" s="60" t="s">
        <v>407</v>
      </c>
      <c r="D26" s="60" t="s">
        <v>408</v>
      </c>
      <c r="E26" s="60" t="s">
        <v>405</v>
      </c>
    </row>
    <row r="27" spans="1:5" x14ac:dyDescent="0.25">
      <c r="A27" s="44">
        <v>20</v>
      </c>
      <c r="B27" s="45">
        <v>36.54</v>
      </c>
      <c r="C27" s="45">
        <v>2.04</v>
      </c>
      <c r="D27" s="45"/>
      <c r="E27" s="45">
        <v>0</v>
      </c>
    </row>
    <row r="28" spans="1:5" x14ac:dyDescent="0.25">
      <c r="A28" s="44">
        <v>21</v>
      </c>
      <c r="B28" s="45">
        <v>36.25</v>
      </c>
      <c r="C28" s="45">
        <v>2.08</v>
      </c>
      <c r="D28" s="45"/>
      <c r="E28" s="45">
        <v>0</v>
      </c>
    </row>
    <row r="29" spans="1:5" x14ac:dyDescent="0.25">
      <c r="A29" s="44">
        <v>22</v>
      </c>
      <c r="B29" s="45">
        <v>35.96</v>
      </c>
      <c r="C29" s="45">
        <v>2.11</v>
      </c>
      <c r="D29" s="45"/>
      <c r="E29" s="45">
        <v>0</v>
      </c>
    </row>
    <row r="30" spans="1:5" x14ac:dyDescent="0.25">
      <c r="A30" s="44">
        <v>23</v>
      </c>
      <c r="B30" s="45">
        <v>35.659999999999997</v>
      </c>
      <c r="C30" s="45">
        <v>2.15</v>
      </c>
      <c r="D30" s="45"/>
      <c r="E30" s="45">
        <v>0</v>
      </c>
    </row>
    <row r="31" spans="1:5" x14ac:dyDescent="0.25">
      <c r="A31" s="44">
        <v>24</v>
      </c>
      <c r="B31" s="45">
        <v>35.35</v>
      </c>
      <c r="C31" s="45">
        <v>2.19</v>
      </c>
      <c r="D31" s="45"/>
      <c r="E31" s="45">
        <v>0</v>
      </c>
    </row>
    <row r="32" spans="1:5" x14ac:dyDescent="0.25">
      <c r="A32" s="44">
        <v>25</v>
      </c>
      <c r="B32" s="45">
        <v>35.04</v>
      </c>
      <c r="C32" s="45">
        <v>2.23</v>
      </c>
      <c r="D32" s="45"/>
      <c r="E32" s="45">
        <v>0</v>
      </c>
    </row>
    <row r="33" spans="1:5" x14ac:dyDescent="0.25">
      <c r="A33" s="44">
        <v>26</v>
      </c>
      <c r="B33" s="45">
        <v>34.72</v>
      </c>
      <c r="C33" s="45">
        <v>2.2599999999999998</v>
      </c>
      <c r="D33" s="45"/>
      <c r="E33" s="45">
        <v>0</v>
      </c>
    </row>
    <row r="34" spans="1:5" x14ac:dyDescent="0.25">
      <c r="A34" s="44">
        <v>27</v>
      </c>
      <c r="B34" s="45">
        <v>34.39</v>
      </c>
      <c r="C34" s="45">
        <v>2.2999999999999998</v>
      </c>
      <c r="D34" s="45"/>
      <c r="E34" s="45">
        <v>0</v>
      </c>
    </row>
    <row r="35" spans="1:5" x14ac:dyDescent="0.25">
      <c r="A35" s="44">
        <v>28</v>
      </c>
      <c r="B35" s="45">
        <v>34.06</v>
      </c>
      <c r="C35" s="45">
        <v>2.34</v>
      </c>
      <c r="D35" s="45"/>
      <c r="E35" s="45">
        <v>0</v>
      </c>
    </row>
    <row r="36" spans="1:5" x14ac:dyDescent="0.25">
      <c r="A36" s="44">
        <v>29</v>
      </c>
      <c r="B36" s="45">
        <v>33.72</v>
      </c>
      <c r="C36" s="45">
        <v>2.38</v>
      </c>
      <c r="D36" s="45"/>
      <c r="E36" s="45">
        <v>0</v>
      </c>
    </row>
    <row r="37" spans="1:5" x14ac:dyDescent="0.25">
      <c r="A37" s="44">
        <v>30</v>
      </c>
      <c r="B37" s="45">
        <v>33.380000000000003</v>
      </c>
      <c r="C37" s="45">
        <v>2.42</v>
      </c>
      <c r="D37" s="45"/>
      <c r="E37" s="45">
        <v>0</v>
      </c>
    </row>
    <row r="38" spans="1:5" x14ac:dyDescent="0.25">
      <c r="A38" s="44">
        <v>31</v>
      </c>
      <c r="B38" s="45">
        <v>33.020000000000003</v>
      </c>
      <c r="C38" s="45">
        <v>2.4700000000000002</v>
      </c>
      <c r="D38" s="45"/>
      <c r="E38" s="45">
        <v>0</v>
      </c>
    </row>
    <row r="39" spans="1:5" x14ac:dyDescent="0.25">
      <c r="A39" s="44">
        <v>32</v>
      </c>
      <c r="B39" s="45">
        <v>32.659999999999997</v>
      </c>
      <c r="C39" s="45">
        <v>2.5099999999999998</v>
      </c>
      <c r="D39" s="45"/>
      <c r="E39" s="45">
        <v>0</v>
      </c>
    </row>
    <row r="40" spans="1:5" x14ac:dyDescent="0.25">
      <c r="A40" s="44">
        <v>33</v>
      </c>
      <c r="B40" s="45">
        <v>32.29</v>
      </c>
      <c r="C40" s="45">
        <v>2.5499999999999998</v>
      </c>
      <c r="D40" s="45"/>
      <c r="E40" s="45">
        <v>0</v>
      </c>
    </row>
    <row r="41" spans="1:5" x14ac:dyDescent="0.25">
      <c r="A41" s="44">
        <v>34</v>
      </c>
      <c r="B41" s="45">
        <v>31.91</v>
      </c>
      <c r="C41" s="45">
        <v>2.6</v>
      </c>
      <c r="D41" s="45"/>
      <c r="E41" s="45">
        <v>0</v>
      </c>
    </row>
    <row r="42" spans="1:5" x14ac:dyDescent="0.25">
      <c r="A42" s="44">
        <v>35</v>
      </c>
      <c r="B42" s="45">
        <v>31.53</v>
      </c>
      <c r="C42" s="45">
        <v>2.64</v>
      </c>
      <c r="D42" s="45"/>
      <c r="E42" s="45">
        <v>0</v>
      </c>
    </row>
    <row r="43" spans="1:5" x14ac:dyDescent="0.25">
      <c r="A43" s="44">
        <v>36</v>
      </c>
      <c r="B43" s="45">
        <v>31.14</v>
      </c>
      <c r="C43" s="45">
        <v>2.68</v>
      </c>
      <c r="D43" s="45"/>
      <c r="E43" s="45">
        <v>0</v>
      </c>
    </row>
    <row r="44" spans="1:5" x14ac:dyDescent="0.25">
      <c r="A44" s="44">
        <v>37</v>
      </c>
      <c r="B44" s="45">
        <v>30.74</v>
      </c>
      <c r="C44" s="45">
        <v>2.73</v>
      </c>
      <c r="D44" s="45"/>
      <c r="E44" s="45">
        <v>0</v>
      </c>
    </row>
    <row r="45" spans="1:5" x14ac:dyDescent="0.25">
      <c r="A45" s="44">
        <v>38</v>
      </c>
      <c r="B45" s="45">
        <v>30.33</v>
      </c>
      <c r="C45" s="45">
        <v>2.78</v>
      </c>
      <c r="D45" s="45"/>
      <c r="E45" s="45">
        <v>0</v>
      </c>
    </row>
    <row r="46" spans="1:5" x14ac:dyDescent="0.25">
      <c r="A46" s="44">
        <v>39</v>
      </c>
      <c r="B46" s="45">
        <v>29.92</v>
      </c>
      <c r="C46" s="45">
        <v>2.82</v>
      </c>
      <c r="D46" s="45"/>
      <c r="E46" s="45">
        <v>0</v>
      </c>
    </row>
    <row r="47" spans="1:5" x14ac:dyDescent="0.25">
      <c r="A47" s="44">
        <v>40</v>
      </c>
      <c r="B47" s="45">
        <v>29.5</v>
      </c>
      <c r="C47" s="45">
        <v>2.87</v>
      </c>
      <c r="D47" s="45"/>
      <c r="E47" s="45">
        <v>0</v>
      </c>
    </row>
    <row r="48" spans="1:5" x14ac:dyDescent="0.25">
      <c r="A48" s="44">
        <v>41</v>
      </c>
      <c r="B48" s="45">
        <v>29.07</v>
      </c>
      <c r="C48" s="45">
        <v>2.91</v>
      </c>
      <c r="D48" s="45"/>
      <c r="E48" s="45">
        <v>0</v>
      </c>
    </row>
    <row r="49" spans="1:5" x14ac:dyDescent="0.25">
      <c r="A49" s="44">
        <v>42</v>
      </c>
      <c r="B49" s="45">
        <v>28.63</v>
      </c>
      <c r="C49" s="45">
        <v>2.96</v>
      </c>
      <c r="D49" s="45"/>
      <c r="E49" s="45">
        <v>0</v>
      </c>
    </row>
    <row r="50" spans="1:5" x14ac:dyDescent="0.25">
      <c r="A50" s="44">
        <v>43</v>
      </c>
      <c r="B50" s="45">
        <v>28.19</v>
      </c>
      <c r="C50" s="45">
        <v>3.01</v>
      </c>
      <c r="D50" s="45"/>
      <c r="E50" s="45">
        <v>0</v>
      </c>
    </row>
    <row r="51" spans="1:5" x14ac:dyDescent="0.25">
      <c r="A51" s="44">
        <v>44</v>
      </c>
      <c r="B51" s="45">
        <v>27.74</v>
      </c>
      <c r="C51" s="45">
        <v>3.05</v>
      </c>
      <c r="D51" s="45"/>
      <c r="E51" s="45">
        <v>0</v>
      </c>
    </row>
    <row r="52" spans="1:5" x14ac:dyDescent="0.25">
      <c r="A52" s="44">
        <v>45</v>
      </c>
      <c r="B52" s="45">
        <v>27.28</v>
      </c>
      <c r="C52" s="45">
        <v>3.1</v>
      </c>
      <c r="D52" s="45"/>
      <c r="E52" s="45">
        <v>0</v>
      </c>
    </row>
    <row r="53" spans="1:5" x14ac:dyDescent="0.25">
      <c r="A53" s="44">
        <v>46</v>
      </c>
      <c r="B53" s="45">
        <v>26.81</v>
      </c>
      <c r="C53" s="45">
        <v>3.14</v>
      </c>
      <c r="D53" s="45"/>
      <c r="E53" s="45">
        <v>0</v>
      </c>
    </row>
    <row r="54" spans="1:5" x14ac:dyDescent="0.25">
      <c r="A54" s="44">
        <v>47</v>
      </c>
      <c r="B54" s="45">
        <v>26.34</v>
      </c>
      <c r="C54" s="45">
        <v>3.19</v>
      </c>
      <c r="D54" s="45"/>
      <c r="E54" s="45">
        <v>0</v>
      </c>
    </row>
    <row r="55" spans="1:5" x14ac:dyDescent="0.25">
      <c r="A55" s="44">
        <v>48</v>
      </c>
      <c r="B55" s="45">
        <v>25.86</v>
      </c>
      <c r="C55" s="45">
        <v>3.23</v>
      </c>
      <c r="D55" s="45"/>
      <c r="E55" s="45">
        <v>0</v>
      </c>
    </row>
    <row r="56" spans="1:5" x14ac:dyDescent="0.25">
      <c r="A56" s="44">
        <v>49</v>
      </c>
      <c r="B56" s="45">
        <v>25.37</v>
      </c>
      <c r="C56" s="45">
        <v>3.27</v>
      </c>
      <c r="D56" s="45"/>
      <c r="E56" s="45">
        <v>0</v>
      </c>
    </row>
    <row r="57" spans="1:5" x14ac:dyDescent="0.25">
      <c r="A57" s="44">
        <v>50</v>
      </c>
      <c r="B57" s="45">
        <v>24.88</v>
      </c>
      <c r="C57" s="45">
        <v>3.31</v>
      </c>
      <c r="D57" s="45"/>
      <c r="E57" s="45">
        <v>0</v>
      </c>
    </row>
    <row r="58" spans="1:5" x14ac:dyDescent="0.25">
      <c r="A58" s="44">
        <v>51</v>
      </c>
      <c r="B58" s="45">
        <v>24.38</v>
      </c>
      <c r="C58" s="45">
        <v>3.36</v>
      </c>
      <c r="D58" s="45"/>
      <c r="E58" s="45">
        <v>0</v>
      </c>
    </row>
    <row r="59" spans="1:5" x14ac:dyDescent="0.25">
      <c r="A59" s="44">
        <v>52</v>
      </c>
      <c r="B59" s="45">
        <v>23.87</v>
      </c>
      <c r="C59" s="45">
        <v>3.4</v>
      </c>
      <c r="D59" s="45"/>
      <c r="E59" s="45">
        <v>0</v>
      </c>
    </row>
    <row r="60" spans="1:5" x14ac:dyDescent="0.25">
      <c r="A60" s="44">
        <v>53</v>
      </c>
      <c r="B60" s="45">
        <v>23.35</v>
      </c>
      <c r="C60" s="45">
        <v>3.44</v>
      </c>
      <c r="D60" s="45"/>
      <c r="E60" s="45">
        <v>0</v>
      </c>
    </row>
    <row r="61" spans="1:5" x14ac:dyDescent="0.25">
      <c r="A61" s="44">
        <v>54</v>
      </c>
      <c r="B61" s="45">
        <v>22.83</v>
      </c>
      <c r="C61" s="45">
        <v>3.48</v>
      </c>
      <c r="D61" s="45"/>
      <c r="E61" s="45">
        <v>0</v>
      </c>
    </row>
    <row r="62" spans="1:5" x14ac:dyDescent="0.25">
      <c r="A62" s="44">
        <v>55</v>
      </c>
      <c r="B62" s="45">
        <v>22.31</v>
      </c>
      <c r="C62" s="45">
        <v>3.51</v>
      </c>
      <c r="D62" s="45"/>
      <c r="E62" s="45">
        <v>0</v>
      </c>
    </row>
    <row r="63" spans="1:5" x14ac:dyDescent="0.25">
      <c r="A63" s="44">
        <v>56</v>
      </c>
      <c r="B63" s="45">
        <v>21.79</v>
      </c>
      <c r="C63" s="45">
        <v>3.54</v>
      </c>
      <c r="D63" s="45"/>
      <c r="E63" s="45">
        <v>0</v>
      </c>
    </row>
    <row r="64" spans="1:5" x14ac:dyDescent="0.25">
      <c r="A64" s="44">
        <v>57</v>
      </c>
      <c r="B64" s="45">
        <v>21.25</v>
      </c>
      <c r="C64" s="45">
        <v>3.57</v>
      </c>
      <c r="D64" s="45"/>
      <c r="E64" s="45">
        <v>0</v>
      </c>
    </row>
    <row r="65" spans="1:5" x14ac:dyDescent="0.25">
      <c r="A65" s="44">
        <v>58</v>
      </c>
      <c r="B65" s="45">
        <v>20.72</v>
      </c>
      <c r="C65" s="45">
        <v>3.6</v>
      </c>
      <c r="D65" s="45"/>
      <c r="E65" s="45">
        <v>0</v>
      </c>
    </row>
    <row r="66" spans="1:5" x14ac:dyDescent="0.25">
      <c r="A66" s="44">
        <v>59</v>
      </c>
      <c r="B66" s="45">
        <v>20.170000000000002</v>
      </c>
      <c r="C66" s="45">
        <v>3.63</v>
      </c>
      <c r="D66" s="45"/>
      <c r="E66" s="45">
        <v>0</v>
      </c>
    </row>
    <row r="67" spans="1:5" x14ac:dyDescent="0.25">
      <c r="A67" s="44">
        <v>60</v>
      </c>
      <c r="B67" s="45">
        <v>19.62</v>
      </c>
      <c r="C67" s="45">
        <v>3.65</v>
      </c>
      <c r="D67" s="45"/>
      <c r="E67" s="45">
        <v>0</v>
      </c>
    </row>
    <row r="68" spans="1:5" x14ac:dyDescent="0.25">
      <c r="A68" s="44">
        <v>61</v>
      </c>
      <c r="B68" s="45">
        <v>19.059999999999999</v>
      </c>
      <c r="C68" s="45">
        <v>3.67</v>
      </c>
      <c r="D68" s="45"/>
      <c r="E68" s="45">
        <v>0</v>
      </c>
    </row>
    <row r="69" spans="1:5" x14ac:dyDescent="0.25">
      <c r="A69" s="44">
        <v>62</v>
      </c>
      <c r="B69" s="45">
        <v>18.5</v>
      </c>
      <c r="C69" s="45">
        <v>3.69</v>
      </c>
      <c r="D69" s="45"/>
      <c r="E69" s="45">
        <v>0</v>
      </c>
    </row>
    <row r="70" spans="1:5" x14ac:dyDescent="0.25">
      <c r="A70" s="44">
        <v>63</v>
      </c>
      <c r="B70" s="45">
        <v>17.940000000000001</v>
      </c>
      <c r="C70" s="45">
        <v>3.71</v>
      </c>
      <c r="D70" s="45"/>
      <c r="E70" s="45">
        <v>0</v>
      </c>
    </row>
    <row r="71" spans="1:5" x14ac:dyDescent="0.25">
      <c r="A71" s="44">
        <v>64</v>
      </c>
      <c r="B71" s="45">
        <v>17.37</v>
      </c>
      <c r="C71" s="45">
        <v>3.72</v>
      </c>
      <c r="D71" s="45"/>
      <c r="E71" s="45">
        <v>0</v>
      </c>
    </row>
    <row r="72" spans="1:5" x14ac:dyDescent="0.25">
      <c r="A72" s="44">
        <v>65</v>
      </c>
      <c r="B72" s="45">
        <v>16.8</v>
      </c>
      <c r="C72" s="45">
        <v>3.73</v>
      </c>
      <c r="D72" s="45"/>
      <c r="E72" s="45">
        <v>0</v>
      </c>
    </row>
    <row r="73" spans="1:5" x14ac:dyDescent="0.25">
      <c r="A73" s="44">
        <v>66</v>
      </c>
      <c r="B73" s="45">
        <v>16.22</v>
      </c>
      <c r="C73" s="45">
        <v>3.73</v>
      </c>
      <c r="D73" s="45"/>
      <c r="E73" s="45">
        <v>0</v>
      </c>
    </row>
    <row r="74" spans="1:5" x14ac:dyDescent="0.25">
      <c r="A74" s="44">
        <v>67</v>
      </c>
      <c r="B74" s="45">
        <v>15.64</v>
      </c>
      <c r="C74" s="45">
        <v>3.74</v>
      </c>
      <c r="D74" s="45"/>
      <c r="E74" s="45">
        <v>0</v>
      </c>
    </row>
    <row r="75" spans="1:5" x14ac:dyDescent="0.25">
      <c r="A75" s="44">
        <v>68</v>
      </c>
      <c r="B75" s="45">
        <v>15.05</v>
      </c>
      <c r="C75" s="45">
        <v>3.73</v>
      </c>
      <c r="D75" s="45"/>
      <c r="E75" s="45">
        <v>0</v>
      </c>
    </row>
    <row r="76" spans="1:5" x14ac:dyDescent="0.25">
      <c r="A76" s="44">
        <v>69</v>
      </c>
      <c r="B76" s="45">
        <v>14.46</v>
      </c>
      <c r="C76" s="45">
        <v>3.73</v>
      </c>
      <c r="D76" s="45"/>
      <c r="E76" s="45"/>
    </row>
    <row r="77" spans="1:5" x14ac:dyDescent="0.25">
      <c r="A77" s="44">
        <v>70</v>
      </c>
      <c r="B77" s="45">
        <v>13.86</v>
      </c>
      <c r="C77" s="45">
        <v>3.72</v>
      </c>
      <c r="D77" s="45"/>
      <c r="E77" s="45"/>
    </row>
    <row r="78" spans="1:5" x14ac:dyDescent="0.25">
      <c r="A78" s="44">
        <v>71</v>
      </c>
      <c r="B78" s="45">
        <v>13.26</v>
      </c>
      <c r="C78" s="45">
        <v>3.71</v>
      </c>
      <c r="D78" s="45"/>
      <c r="E78" s="45"/>
    </row>
    <row r="79" spans="1:5" x14ac:dyDescent="0.25">
      <c r="A79" s="44">
        <v>72</v>
      </c>
      <c r="B79" s="45">
        <v>12.66</v>
      </c>
      <c r="C79" s="45">
        <v>3.7</v>
      </c>
      <c r="D79" s="45"/>
      <c r="E79" s="45"/>
    </row>
    <row r="80" spans="1:5" x14ac:dyDescent="0.25">
      <c r="A80" s="44">
        <v>73</v>
      </c>
      <c r="B80" s="45">
        <v>12.07</v>
      </c>
      <c r="C80" s="45">
        <v>3.67</v>
      </c>
      <c r="D80" s="45">
        <v>2.2000000000000002</v>
      </c>
      <c r="E80" s="45"/>
    </row>
    <row r="81" spans="1:5" x14ac:dyDescent="0.25">
      <c r="A81" s="44">
        <v>74</v>
      </c>
      <c r="B81" s="45">
        <v>11.48</v>
      </c>
      <c r="C81" s="45">
        <v>3.55</v>
      </c>
      <c r="D81" s="45">
        <v>2.02</v>
      </c>
      <c r="E81" s="45"/>
    </row>
    <row r="82" spans="1:5" x14ac:dyDescent="0.25">
      <c r="A82" s="44">
        <v>75</v>
      </c>
      <c r="B82" s="45">
        <v>10.9</v>
      </c>
      <c r="C82" s="45">
        <v>3.41</v>
      </c>
      <c r="D82" s="45">
        <v>1.84</v>
      </c>
      <c r="E82" s="45"/>
    </row>
    <row r="83" spans="1:5" x14ac:dyDescent="0.25">
      <c r="A83" s="44">
        <v>76</v>
      </c>
      <c r="B83" s="45">
        <v>10.34</v>
      </c>
      <c r="C83" s="45">
        <v>3.36</v>
      </c>
      <c r="D83" s="45">
        <v>1.69</v>
      </c>
      <c r="E83" s="45"/>
    </row>
    <row r="84" spans="1:5" x14ac:dyDescent="0.25">
      <c r="A84" s="44">
        <v>77</v>
      </c>
      <c r="B84" s="45">
        <v>9.7899999999999991</v>
      </c>
      <c r="C84" s="45">
        <v>3.3</v>
      </c>
      <c r="D84" s="45">
        <v>1.54</v>
      </c>
      <c r="E84" s="45"/>
    </row>
    <row r="85" spans="1:5" x14ac:dyDescent="0.25">
      <c r="A85" s="44">
        <v>78</v>
      </c>
      <c r="B85" s="45">
        <v>9.25</v>
      </c>
      <c r="C85" s="45">
        <v>3.23</v>
      </c>
      <c r="D85" s="45">
        <v>1.4</v>
      </c>
      <c r="E85" s="45"/>
    </row>
    <row r="86" spans="1:5" x14ac:dyDescent="0.25">
      <c r="A86" s="44">
        <v>79</v>
      </c>
      <c r="B86" s="45">
        <v>8.7200000000000006</v>
      </c>
      <c r="C86" s="45">
        <v>2.99</v>
      </c>
      <c r="D86" s="45">
        <v>1.26</v>
      </c>
      <c r="E86" s="45"/>
    </row>
    <row r="87" spans="1:5" x14ac:dyDescent="0.25">
      <c r="A87" s="44">
        <v>80</v>
      </c>
      <c r="B87" s="45">
        <v>8.19</v>
      </c>
      <c r="C87" s="45">
        <v>2.74</v>
      </c>
      <c r="D87" s="45">
        <v>1.1200000000000001</v>
      </c>
      <c r="E87" s="45"/>
    </row>
    <row r="88" spans="1:5" x14ac:dyDescent="0.25">
      <c r="A88" s="44">
        <v>81</v>
      </c>
      <c r="B88" s="45">
        <v>7.66</v>
      </c>
      <c r="C88" s="45">
        <v>2.67</v>
      </c>
      <c r="D88" s="45">
        <v>1</v>
      </c>
      <c r="E88" s="45"/>
    </row>
    <row r="89" spans="1:5" x14ac:dyDescent="0.25">
      <c r="A89" s="44">
        <v>82</v>
      </c>
      <c r="B89" s="45">
        <v>7.13</v>
      </c>
      <c r="C89" s="45">
        <v>2.6</v>
      </c>
      <c r="D89" s="45">
        <v>0.89</v>
      </c>
      <c r="E89" s="45"/>
    </row>
    <row r="90" spans="1:5" x14ac:dyDescent="0.25">
      <c r="A90" s="44">
        <v>83</v>
      </c>
      <c r="B90" s="45">
        <v>6.61</v>
      </c>
      <c r="C90" s="45">
        <v>2.5299999999999998</v>
      </c>
      <c r="D90" s="45">
        <v>0.79</v>
      </c>
      <c r="E90" s="45"/>
    </row>
    <row r="91" spans="1:5" x14ac:dyDescent="0.25">
      <c r="A91" s="44">
        <v>84</v>
      </c>
      <c r="B91" s="45">
        <v>6.11</v>
      </c>
      <c r="C91" s="45">
        <v>2.2200000000000002</v>
      </c>
      <c r="D91" s="45">
        <v>0.67</v>
      </c>
      <c r="E91" s="45"/>
    </row>
    <row r="92" spans="1:5" x14ac:dyDescent="0.25">
      <c r="A92" s="44">
        <v>85</v>
      </c>
      <c r="B92" s="45">
        <v>5.63</v>
      </c>
      <c r="C92" s="45">
        <v>1.91</v>
      </c>
      <c r="D92" s="45">
        <v>0.56999999999999995</v>
      </c>
      <c r="E92" s="45"/>
    </row>
  </sheetData>
  <sheetProtection algorithmName="SHA-512" hashValue="DFlCH0Xp2srnm9sU36f4kSrBCdkqEqchzrPe3CnncR9G5iCixoVSBeByUfQhybjUMyB/f5dS6pII5Ehc6w8P9g==" saltValue="uQeReEKQWKtcVAWBM9qhJg==" spinCount="100000" sheet="1" objects="1" scenarios="1"/>
  <conditionalFormatting sqref="A6:A21">
    <cfRule type="expression" dxfId="539" priority="5" stopIfTrue="1">
      <formula>MOD(ROW(),2)=0</formula>
    </cfRule>
    <cfRule type="expression" dxfId="538" priority="6" stopIfTrue="1">
      <formula>MOD(ROW(),2)&lt;&gt;0</formula>
    </cfRule>
  </conditionalFormatting>
  <conditionalFormatting sqref="A26:A92">
    <cfRule type="expression" dxfId="537" priority="1" stopIfTrue="1">
      <formula>MOD(ROW(),2)=0</formula>
    </cfRule>
    <cfRule type="expression" dxfId="536" priority="2" stopIfTrue="1">
      <formula>MOD(ROW(),2)&lt;&gt;0</formula>
    </cfRule>
  </conditionalFormatting>
  <conditionalFormatting sqref="B6:E21">
    <cfRule type="expression" dxfId="535" priority="7" stopIfTrue="1">
      <formula>MOD(ROW(),2)=0</formula>
    </cfRule>
    <cfRule type="expression" dxfId="534" priority="8" stopIfTrue="1">
      <formula>MOD(ROW(),2)&lt;&gt;0</formula>
    </cfRule>
  </conditionalFormatting>
  <conditionalFormatting sqref="B26:E92">
    <cfRule type="expression" dxfId="533" priority="3" stopIfTrue="1">
      <formula>MOD(ROW(),2)=0</formula>
    </cfRule>
    <cfRule type="expression" dxfId="532" priority="4"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051EA-55D9-4C21-ADE2-FA2B58977577}">
  <sheetPr codeName="Sheet28"/>
  <dimension ref="A1:E92"/>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Pensioner Cash Equivalent - x-304</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1992</v>
      </c>
      <c r="C8" s="52"/>
      <c r="D8" s="52"/>
      <c r="E8" s="52"/>
    </row>
    <row r="9" spans="1:5" customFormat="1" x14ac:dyDescent="0.25">
      <c r="A9" s="46" t="s">
        <v>128</v>
      </c>
      <c r="B9" s="52" t="s">
        <v>188</v>
      </c>
      <c r="C9" s="52"/>
      <c r="D9" s="52"/>
      <c r="E9" s="52"/>
    </row>
    <row r="10" spans="1:5" customFormat="1" ht="25" x14ac:dyDescent="0.25">
      <c r="A10" s="46" t="s">
        <v>6</v>
      </c>
      <c r="B10" s="52" t="s">
        <v>194</v>
      </c>
      <c r="C10" s="52"/>
      <c r="D10" s="52"/>
      <c r="E10" s="52"/>
    </row>
    <row r="11" spans="1:5" customFormat="1" x14ac:dyDescent="0.25">
      <c r="A11" s="46" t="s">
        <v>129</v>
      </c>
      <c r="B11" s="52" t="s">
        <v>147</v>
      </c>
      <c r="C11" s="52"/>
      <c r="D11" s="52"/>
      <c r="E11" s="52"/>
    </row>
    <row r="12" spans="1:5" customFormat="1" x14ac:dyDescent="0.25">
      <c r="A12" s="46" t="s">
        <v>130</v>
      </c>
      <c r="B12" s="52" t="s">
        <v>143</v>
      </c>
      <c r="C12" s="52"/>
      <c r="D12" s="52"/>
      <c r="E12" s="52"/>
    </row>
    <row r="13" spans="1:5" customFormat="1" x14ac:dyDescent="0.25">
      <c r="A13" s="46" t="s">
        <v>387</v>
      </c>
      <c r="B13" s="52">
        <v>2</v>
      </c>
      <c r="C13" s="52"/>
      <c r="D13" s="52"/>
      <c r="E13" s="52"/>
    </row>
    <row r="14" spans="1:5" customFormat="1" x14ac:dyDescent="0.25">
      <c r="A14" s="46" t="s">
        <v>132</v>
      </c>
      <c r="B14" s="52">
        <v>304</v>
      </c>
      <c r="C14" s="52"/>
      <c r="D14" s="52"/>
      <c r="E14" s="52"/>
    </row>
    <row r="15" spans="1:5" customFormat="1" x14ac:dyDescent="0.25">
      <c r="A15" s="46" t="s">
        <v>388</v>
      </c>
      <c r="B15" s="52" t="s">
        <v>197</v>
      </c>
      <c r="C15" s="52"/>
      <c r="D15" s="52"/>
      <c r="E15" s="52"/>
    </row>
    <row r="16" spans="1:5" customFormat="1" x14ac:dyDescent="0.25">
      <c r="A16" s="46" t="s">
        <v>134</v>
      </c>
      <c r="B16" s="52" t="s">
        <v>198</v>
      </c>
      <c r="C16" s="52"/>
      <c r="D16" s="52"/>
      <c r="E16" s="52"/>
    </row>
    <row r="17" spans="1:5" customFormat="1" x14ac:dyDescent="0.25">
      <c r="A17" s="47" t="s">
        <v>389</v>
      </c>
      <c r="B17" s="52"/>
      <c r="C17" s="52"/>
      <c r="D17" s="52"/>
      <c r="E17" s="52"/>
    </row>
    <row r="18" spans="1:5" customFormat="1" x14ac:dyDescent="0.25">
      <c r="A18" s="46" t="s">
        <v>136</v>
      </c>
      <c r="B18" s="53">
        <v>46163</v>
      </c>
      <c r="C18" s="53"/>
      <c r="D18" s="53"/>
      <c r="E18" s="53"/>
    </row>
    <row r="19" spans="1:5" customFormat="1" x14ac:dyDescent="0.25">
      <c r="A19" s="46" t="s">
        <v>137</v>
      </c>
      <c r="B19" s="53">
        <v>46161</v>
      </c>
      <c r="C19" s="52"/>
      <c r="D19" s="52"/>
      <c r="E19" s="52"/>
    </row>
    <row r="20" spans="1:5" customFormat="1" x14ac:dyDescent="0.25">
      <c r="A20" s="46" t="s">
        <v>138</v>
      </c>
      <c r="B20" s="52" t="s">
        <v>146</v>
      </c>
      <c r="C20" s="52"/>
      <c r="D20" s="52"/>
      <c r="E20" s="52"/>
    </row>
    <row r="21" spans="1:5" customFormat="1" x14ac:dyDescent="0.25">
      <c r="A21" s="46" t="s">
        <v>390</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391</v>
      </c>
      <c r="B26" s="60" t="s">
        <v>406</v>
      </c>
      <c r="C26" s="60" t="s">
        <v>407</v>
      </c>
      <c r="D26" s="60" t="s">
        <v>408</v>
      </c>
      <c r="E26" s="60" t="s">
        <v>405</v>
      </c>
    </row>
    <row r="27" spans="1:5" x14ac:dyDescent="0.25">
      <c r="A27" s="44">
        <v>20</v>
      </c>
      <c r="B27" s="45">
        <v>36.54</v>
      </c>
      <c r="C27" s="45">
        <v>2.04</v>
      </c>
      <c r="D27" s="45"/>
      <c r="E27" s="45">
        <v>0</v>
      </c>
    </row>
    <row r="28" spans="1:5" x14ac:dyDescent="0.25">
      <c r="A28" s="44">
        <v>21</v>
      </c>
      <c r="B28" s="45">
        <v>36.25</v>
      </c>
      <c r="C28" s="45">
        <v>2.08</v>
      </c>
      <c r="D28" s="45"/>
      <c r="E28" s="45">
        <v>0</v>
      </c>
    </row>
    <row r="29" spans="1:5" x14ac:dyDescent="0.25">
      <c r="A29" s="44">
        <v>22</v>
      </c>
      <c r="B29" s="45">
        <v>35.96</v>
      </c>
      <c r="C29" s="45">
        <v>2.11</v>
      </c>
      <c r="D29" s="45"/>
      <c r="E29" s="45">
        <v>0</v>
      </c>
    </row>
    <row r="30" spans="1:5" x14ac:dyDescent="0.25">
      <c r="A30" s="44">
        <v>23</v>
      </c>
      <c r="B30" s="45">
        <v>35.659999999999997</v>
      </c>
      <c r="C30" s="45">
        <v>2.15</v>
      </c>
      <c r="D30" s="45"/>
      <c r="E30" s="45">
        <v>0</v>
      </c>
    </row>
    <row r="31" spans="1:5" x14ac:dyDescent="0.25">
      <c r="A31" s="44">
        <v>24</v>
      </c>
      <c r="B31" s="45">
        <v>35.35</v>
      </c>
      <c r="C31" s="45">
        <v>2.19</v>
      </c>
      <c r="D31" s="45"/>
      <c r="E31" s="45">
        <v>0</v>
      </c>
    </row>
    <row r="32" spans="1:5" x14ac:dyDescent="0.25">
      <c r="A32" s="44">
        <v>25</v>
      </c>
      <c r="B32" s="45">
        <v>35.04</v>
      </c>
      <c r="C32" s="45">
        <v>2.23</v>
      </c>
      <c r="D32" s="45"/>
      <c r="E32" s="45">
        <v>0</v>
      </c>
    </row>
    <row r="33" spans="1:5" x14ac:dyDescent="0.25">
      <c r="A33" s="44">
        <v>26</v>
      </c>
      <c r="B33" s="45">
        <v>34.72</v>
      </c>
      <c r="C33" s="45">
        <v>2.2599999999999998</v>
      </c>
      <c r="D33" s="45"/>
      <c r="E33" s="45">
        <v>0</v>
      </c>
    </row>
    <row r="34" spans="1:5" x14ac:dyDescent="0.25">
      <c r="A34" s="44">
        <v>27</v>
      </c>
      <c r="B34" s="45">
        <v>34.39</v>
      </c>
      <c r="C34" s="45">
        <v>2.2999999999999998</v>
      </c>
      <c r="D34" s="45"/>
      <c r="E34" s="45">
        <v>0</v>
      </c>
    </row>
    <row r="35" spans="1:5" x14ac:dyDescent="0.25">
      <c r="A35" s="44">
        <v>28</v>
      </c>
      <c r="B35" s="45">
        <v>34.06</v>
      </c>
      <c r="C35" s="45">
        <v>2.34</v>
      </c>
      <c r="D35" s="45"/>
      <c r="E35" s="45">
        <v>0</v>
      </c>
    </row>
    <row r="36" spans="1:5" x14ac:dyDescent="0.25">
      <c r="A36" s="44">
        <v>29</v>
      </c>
      <c r="B36" s="45">
        <v>33.72</v>
      </c>
      <c r="C36" s="45">
        <v>2.38</v>
      </c>
      <c r="D36" s="45"/>
      <c r="E36" s="45">
        <v>0</v>
      </c>
    </row>
    <row r="37" spans="1:5" x14ac:dyDescent="0.25">
      <c r="A37" s="44">
        <v>30</v>
      </c>
      <c r="B37" s="45">
        <v>33.380000000000003</v>
      </c>
      <c r="C37" s="45">
        <v>2.42</v>
      </c>
      <c r="D37" s="45"/>
      <c r="E37" s="45">
        <v>0</v>
      </c>
    </row>
    <row r="38" spans="1:5" x14ac:dyDescent="0.25">
      <c r="A38" s="44">
        <v>31</v>
      </c>
      <c r="B38" s="45">
        <v>33.020000000000003</v>
      </c>
      <c r="C38" s="45">
        <v>2.4700000000000002</v>
      </c>
      <c r="D38" s="45"/>
      <c r="E38" s="45">
        <v>0</v>
      </c>
    </row>
    <row r="39" spans="1:5" x14ac:dyDescent="0.25">
      <c r="A39" s="44">
        <v>32</v>
      </c>
      <c r="B39" s="45">
        <v>32.659999999999997</v>
      </c>
      <c r="C39" s="45">
        <v>2.5099999999999998</v>
      </c>
      <c r="D39" s="45"/>
      <c r="E39" s="45">
        <v>0</v>
      </c>
    </row>
    <row r="40" spans="1:5" x14ac:dyDescent="0.25">
      <c r="A40" s="44">
        <v>33</v>
      </c>
      <c r="B40" s="45">
        <v>32.29</v>
      </c>
      <c r="C40" s="45">
        <v>2.5499999999999998</v>
      </c>
      <c r="D40" s="45"/>
      <c r="E40" s="45">
        <v>0</v>
      </c>
    </row>
    <row r="41" spans="1:5" x14ac:dyDescent="0.25">
      <c r="A41" s="44">
        <v>34</v>
      </c>
      <c r="B41" s="45">
        <v>31.91</v>
      </c>
      <c r="C41" s="45">
        <v>2.6</v>
      </c>
      <c r="D41" s="45"/>
      <c r="E41" s="45">
        <v>0</v>
      </c>
    </row>
    <row r="42" spans="1:5" x14ac:dyDescent="0.25">
      <c r="A42" s="44">
        <v>35</v>
      </c>
      <c r="B42" s="45">
        <v>31.53</v>
      </c>
      <c r="C42" s="45">
        <v>2.64</v>
      </c>
      <c r="D42" s="45"/>
      <c r="E42" s="45">
        <v>0</v>
      </c>
    </row>
    <row r="43" spans="1:5" x14ac:dyDescent="0.25">
      <c r="A43" s="44">
        <v>36</v>
      </c>
      <c r="B43" s="45">
        <v>31.14</v>
      </c>
      <c r="C43" s="45">
        <v>2.68</v>
      </c>
      <c r="D43" s="45"/>
      <c r="E43" s="45">
        <v>0</v>
      </c>
    </row>
    <row r="44" spans="1:5" x14ac:dyDescent="0.25">
      <c r="A44" s="44">
        <v>37</v>
      </c>
      <c r="B44" s="45">
        <v>30.74</v>
      </c>
      <c r="C44" s="45">
        <v>2.73</v>
      </c>
      <c r="D44" s="45"/>
      <c r="E44" s="45">
        <v>0</v>
      </c>
    </row>
    <row r="45" spans="1:5" x14ac:dyDescent="0.25">
      <c r="A45" s="44">
        <v>38</v>
      </c>
      <c r="B45" s="45">
        <v>30.33</v>
      </c>
      <c r="C45" s="45">
        <v>2.78</v>
      </c>
      <c r="D45" s="45"/>
      <c r="E45" s="45">
        <v>0</v>
      </c>
    </row>
    <row r="46" spans="1:5" x14ac:dyDescent="0.25">
      <c r="A46" s="44">
        <v>39</v>
      </c>
      <c r="B46" s="45">
        <v>29.92</v>
      </c>
      <c r="C46" s="45">
        <v>2.82</v>
      </c>
      <c r="D46" s="45"/>
      <c r="E46" s="45">
        <v>0</v>
      </c>
    </row>
    <row r="47" spans="1:5" x14ac:dyDescent="0.25">
      <c r="A47" s="44">
        <v>40</v>
      </c>
      <c r="B47" s="45">
        <v>29.5</v>
      </c>
      <c r="C47" s="45">
        <v>2.87</v>
      </c>
      <c r="D47" s="45"/>
      <c r="E47" s="45">
        <v>0</v>
      </c>
    </row>
    <row r="48" spans="1:5" x14ac:dyDescent="0.25">
      <c r="A48" s="44">
        <v>41</v>
      </c>
      <c r="B48" s="45">
        <v>29.07</v>
      </c>
      <c r="C48" s="45">
        <v>2.91</v>
      </c>
      <c r="D48" s="45"/>
      <c r="E48" s="45">
        <v>0</v>
      </c>
    </row>
    <row r="49" spans="1:5" x14ac:dyDescent="0.25">
      <c r="A49" s="44">
        <v>42</v>
      </c>
      <c r="B49" s="45">
        <v>28.63</v>
      </c>
      <c r="C49" s="45">
        <v>2.96</v>
      </c>
      <c r="D49" s="45"/>
      <c r="E49" s="45">
        <v>0</v>
      </c>
    </row>
    <row r="50" spans="1:5" x14ac:dyDescent="0.25">
      <c r="A50" s="44">
        <v>43</v>
      </c>
      <c r="B50" s="45">
        <v>28.19</v>
      </c>
      <c r="C50" s="45">
        <v>3.01</v>
      </c>
      <c r="D50" s="45"/>
      <c r="E50" s="45">
        <v>0</v>
      </c>
    </row>
    <row r="51" spans="1:5" x14ac:dyDescent="0.25">
      <c r="A51" s="44">
        <v>44</v>
      </c>
      <c r="B51" s="45">
        <v>27.74</v>
      </c>
      <c r="C51" s="45">
        <v>3.05</v>
      </c>
      <c r="D51" s="45"/>
      <c r="E51" s="45">
        <v>0</v>
      </c>
    </row>
    <row r="52" spans="1:5" x14ac:dyDescent="0.25">
      <c r="A52" s="44">
        <v>45</v>
      </c>
      <c r="B52" s="45">
        <v>27.28</v>
      </c>
      <c r="C52" s="45">
        <v>3.1</v>
      </c>
      <c r="D52" s="45"/>
      <c r="E52" s="45">
        <v>0</v>
      </c>
    </row>
    <row r="53" spans="1:5" x14ac:dyDescent="0.25">
      <c r="A53" s="44">
        <v>46</v>
      </c>
      <c r="B53" s="45">
        <v>26.81</v>
      </c>
      <c r="C53" s="45">
        <v>3.14</v>
      </c>
      <c r="D53" s="45"/>
      <c r="E53" s="45">
        <v>0</v>
      </c>
    </row>
    <row r="54" spans="1:5" x14ac:dyDescent="0.25">
      <c r="A54" s="44">
        <v>47</v>
      </c>
      <c r="B54" s="45">
        <v>26.34</v>
      </c>
      <c r="C54" s="45">
        <v>3.19</v>
      </c>
      <c r="D54" s="45"/>
      <c r="E54" s="45">
        <v>0</v>
      </c>
    </row>
    <row r="55" spans="1:5" x14ac:dyDescent="0.25">
      <c r="A55" s="44">
        <v>48</v>
      </c>
      <c r="B55" s="45">
        <v>25.86</v>
      </c>
      <c r="C55" s="45">
        <v>3.23</v>
      </c>
      <c r="D55" s="45"/>
      <c r="E55" s="45">
        <v>0</v>
      </c>
    </row>
    <row r="56" spans="1:5" x14ac:dyDescent="0.25">
      <c r="A56" s="44">
        <v>49</v>
      </c>
      <c r="B56" s="45">
        <v>25.37</v>
      </c>
      <c r="C56" s="45">
        <v>3.27</v>
      </c>
      <c r="D56" s="45"/>
      <c r="E56" s="45">
        <v>0</v>
      </c>
    </row>
    <row r="57" spans="1:5" x14ac:dyDescent="0.25">
      <c r="A57" s="44">
        <v>50</v>
      </c>
      <c r="B57" s="45">
        <v>24.88</v>
      </c>
      <c r="C57" s="45">
        <v>3.31</v>
      </c>
      <c r="D57" s="45"/>
      <c r="E57" s="45">
        <v>0</v>
      </c>
    </row>
    <row r="58" spans="1:5" x14ac:dyDescent="0.25">
      <c r="A58" s="44">
        <v>51</v>
      </c>
      <c r="B58" s="45">
        <v>24.38</v>
      </c>
      <c r="C58" s="45">
        <v>3.36</v>
      </c>
      <c r="D58" s="45"/>
      <c r="E58" s="45">
        <v>0</v>
      </c>
    </row>
    <row r="59" spans="1:5" x14ac:dyDescent="0.25">
      <c r="A59" s="44">
        <v>52</v>
      </c>
      <c r="B59" s="45">
        <v>23.87</v>
      </c>
      <c r="C59" s="45">
        <v>3.4</v>
      </c>
      <c r="D59" s="45"/>
      <c r="E59" s="45">
        <v>0</v>
      </c>
    </row>
    <row r="60" spans="1:5" x14ac:dyDescent="0.25">
      <c r="A60" s="44">
        <v>53</v>
      </c>
      <c r="B60" s="45">
        <v>23.35</v>
      </c>
      <c r="C60" s="45">
        <v>3.44</v>
      </c>
      <c r="D60" s="45"/>
      <c r="E60" s="45">
        <v>0</v>
      </c>
    </row>
    <row r="61" spans="1:5" x14ac:dyDescent="0.25">
      <c r="A61" s="44">
        <v>54</v>
      </c>
      <c r="B61" s="45">
        <v>22.83</v>
      </c>
      <c r="C61" s="45">
        <v>3.48</v>
      </c>
      <c r="D61" s="45"/>
      <c r="E61" s="45">
        <v>0</v>
      </c>
    </row>
    <row r="62" spans="1:5" x14ac:dyDescent="0.25">
      <c r="A62" s="44">
        <v>55</v>
      </c>
      <c r="B62" s="45">
        <v>22.31</v>
      </c>
      <c r="C62" s="45">
        <v>3.51</v>
      </c>
      <c r="D62" s="45"/>
      <c r="E62" s="45">
        <v>0</v>
      </c>
    </row>
    <row r="63" spans="1:5" x14ac:dyDescent="0.25">
      <c r="A63" s="44">
        <v>56</v>
      </c>
      <c r="B63" s="45">
        <v>21.79</v>
      </c>
      <c r="C63" s="45">
        <v>3.54</v>
      </c>
      <c r="D63" s="45"/>
      <c r="E63" s="45">
        <v>0</v>
      </c>
    </row>
    <row r="64" spans="1:5" x14ac:dyDescent="0.25">
      <c r="A64" s="44">
        <v>57</v>
      </c>
      <c r="B64" s="45">
        <v>21.25</v>
      </c>
      <c r="C64" s="45">
        <v>3.57</v>
      </c>
      <c r="D64" s="45"/>
      <c r="E64" s="45">
        <v>0</v>
      </c>
    </row>
    <row r="65" spans="1:5" x14ac:dyDescent="0.25">
      <c r="A65" s="44">
        <v>58</v>
      </c>
      <c r="B65" s="45">
        <v>20.72</v>
      </c>
      <c r="C65" s="45">
        <v>3.6</v>
      </c>
      <c r="D65" s="45"/>
      <c r="E65" s="45">
        <v>0</v>
      </c>
    </row>
    <row r="66" spans="1:5" x14ac:dyDescent="0.25">
      <c r="A66" s="44">
        <v>59</v>
      </c>
      <c r="B66" s="45">
        <v>20.170000000000002</v>
      </c>
      <c r="C66" s="45">
        <v>3.63</v>
      </c>
      <c r="D66" s="45"/>
      <c r="E66" s="45">
        <v>0</v>
      </c>
    </row>
    <row r="67" spans="1:5" x14ac:dyDescent="0.25">
      <c r="A67" s="44">
        <v>60</v>
      </c>
      <c r="B67" s="45">
        <v>19.62</v>
      </c>
      <c r="C67" s="45">
        <v>3.65</v>
      </c>
      <c r="D67" s="45"/>
      <c r="E67" s="45">
        <v>0</v>
      </c>
    </row>
    <row r="68" spans="1:5" x14ac:dyDescent="0.25">
      <c r="A68" s="44">
        <v>61</v>
      </c>
      <c r="B68" s="45">
        <v>19.059999999999999</v>
      </c>
      <c r="C68" s="45">
        <v>3.67</v>
      </c>
      <c r="D68" s="45"/>
      <c r="E68" s="45">
        <v>0</v>
      </c>
    </row>
    <row r="69" spans="1:5" x14ac:dyDescent="0.25">
      <c r="A69" s="44">
        <v>62</v>
      </c>
      <c r="B69" s="45">
        <v>18.5</v>
      </c>
      <c r="C69" s="45">
        <v>3.69</v>
      </c>
      <c r="D69" s="45"/>
      <c r="E69" s="45">
        <v>0</v>
      </c>
    </row>
    <row r="70" spans="1:5" x14ac:dyDescent="0.25">
      <c r="A70" s="44">
        <v>63</v>
      </c>
      <c r="B70" s="45">
        <v>17.940000000000001</v>
      </c>
      <c r="C70" s="45">
        <v>3.71</v>
      </c>
      <c r="D70" s="45"/>
      <c r="E70" s="45">
        <v>0</v>
      </c>
    </row>
    <row r="71" spans="1:5" x14ac:dyDescent="0.25">
      <c r="A71" s="44">
        <v>64</v>
      </c>
      <c r="B71" s="45">
        <v>17.37</v>
      </c>
      <c r="C71" s="45">
        <v>3.72</v>
      </c>
      <c r="D71" s="45"/>
      <c r="E71" s="45">
        <v>0</v>
      </c>
    </row>
    <row r="72" spans="1:5" x14ac:dyDescent="0.25">
      <c r="A72" s="44">
        <v>65</v>
      </c>
      <c r="B72" s="45">
        <v>16.8</v>
      </c>
      <c r="C72" s="45">
        <v>3.73</v>
      </c>
      <c r="D72" s="45"/>
      <c r="E72" s="45">
        <v>0</v>
      </c>
    </row>
    <row r="73" spans="1:5" x14ac:dyDescent="0.25">
      <c r="A73" s="44">
        <v>66</v>
      </c>
      <c r="B73" s="45">
        <v>16.22</v>
      </c>
      <c r="C73" s="45">
        <v>3.73</v>
      </c>
      <c r="D73" s="45"/>
      <c r="E73" s="45">
        <v>0</v>
      </c>
    </row>
    <row r="74" spans="1:5" x14ac:dyDescent="0.25">
      <c r="A74" s="44">
        <v>67</v>
      </c>
      <c r="B74" s="45">
        <v>15.64</v>
      </c>
      <c r="C74" s="45">
        <v>3.74</v>
      </c>
      <c r="D74" s="45"/>
      <c r="E74" s="45">
        <v>0</v>
      </c>
    </row>
    <row r="75" spans="1:5" x14ac:dyDescent="0.25">
      <c r="A75" s="44">
        <v>68</v>
      </c>
      <c r="B75" s="45">
        <v>15.05</v>
      </c>
      <c r="C75" s="45">
        <v>3.73</v>
      </c>
      <c r="D75" s="45"/>
      <c r="E75" s="45">
        <v>0</v>
      </c>
    </row>
    <row r="76" spans="1:5" x14ac:dyDescent="0.25">
      <c r="A76" s="44">
        <v>69</v>
      </c>
      <c r="B76" s="45">
        <v>14.46</v>
      </c>
      <c r="C76" s="45">
        <v>3.73</v>
      </c>
      <c r="D76" s="45"/>
      <c r="E76" s="45"/>
    </row>
    <row r="77" spans="1:5" x14ac:dyDescent="0.25">
      <c r="A77" s="44">
        <v>70</v>
      </c>
      <c r="B77" s="45">
        <v>13.86</v>
      </c>
      <c r="C77" s="45">
        <v>3.72</v>
      </c>
      <c r="D77" s="45"/>
      <c r="E77" s="45"/>
    </row>
    <row r="78" spans="1:5" x14ac:dyDescent="0.25">
      <c r="A78" s="44">
        <v>71</v>
      </c>
      <c r="B78" s="45">
        <v>13.26</v>
      </c>
      <c r="C78" s="45">
        <v>3.71</v>
      </c>
      <c r="D78" s="45"/>
      <c r="E78" s="45"/>
    </row>
    <row r="79" spans="1:5" x14ac:dyDescent="0.25">
      <c r="A79" s="44">
        <v>72</v>
      </c>
      <c r="B79" s="45">
        <v>12.66</v>
      </c>
      <c r="C79" s="45">
        <v>3.7</v>
      </c>
      <c r="D79" s="45"/>
      <c r="E79" s="45"/>
    </row>
    <row r="80" spans="1:5" x14ac:dyDescent="0.25">
      <c r="A80" s="44">
        <v>73</v>
      </c>
      <c r="B80" s="45">
        <v>12.07</v>
      </c>
      <c r="C80" s="45">
        <v>3.67</v>
      </c>
      <c r="D80" s="45">
        <v>1.71</v>
      </c>
      <c r="E80" s="45"/>
    </row>
    <row r="81" spans="1:5" x14ac:dyDescent="0.25">
      <c r="A81" s="44">
        <v>74</v>
      </c>
      <c r="B81" s="45">
        <v>11.48</v>
      </c>
      <c r="C81" s="45">
        <v>3.55</v>
      </c>
      <c r="D81" s="45">
        <v>1.56</v>
      </c>
      <c r="E81" s="45"/>
    </row>
    <row r="82" spans="1:5" x14ac:dyDescent="0.25">
      <c r="A82" s="44">
        <v>75</v>
      </c>
      <c r="B82" s="45">
        <v>10.9</v>
      </c>
      <c r="C82" s="45">
        <v>3.41</v>
      </c>
      <c r="D82" s="45">
        <v>1.42</v>
      </c>
      <c r="E82" s="45"/>
    </row>
    <row r="83" spans="1:5" x14ac:dyDescent="0.25">
      <c r="A83" s="44">
        <v>76</v>
      </c>
      <c r="B83" s="45">
        <v>10.34</v>
      </c>
      <c r="C83" s="45">
        <v>3.36</v>
      </c>
      <c r="D83" s="45">
        <v>1.29</v>
      </c>
      <c r="E83" s="45"/>
    </row>
    <row r="84" spans="1:5" x14ac:dyDescent="0.25">
      <c r="A84" s="44">
        <v>77</v>
      </c>
      <c r="B84" s="45">
        <v>9.7899999999999991</v>
      </c>
      <c r="C84" s="45">
        <v>3.3</v>
      </c>
      <c r="D84" s="45">
        <v>1.17</v>
      </c>
      <c r="E84" s="45"/>
    </row>
    <row r="85" spans="1:5" x14ac:dyDescent="0.25">
      <c r="A85" s="44">
        <v>78</v>
      </c>
      <c r="B85" s="45">
        <v>9.25</v>
      </c>
      <c r="C85" s="45">
        <v>3.23</v>
      </c>
      <c r="D85" s="45">
        <v>1.05</v>
      </c>
      <c r="E85" s="45"/>
    </row>
    <row r="86" spans="1:5" x14ac:dyDescent="0.25">
      <c r="A86" s="44">
        <v>79</v>
      </c>
      <c r="B86" s="45">
        <v>8.7200000000000006</v>
      </c>
      <c r="C86" s="45">
        <v>2.99</v>
      </c>
      <c r="D86" s="45">
        <v>0.95</v>
      </c>
      <c r="E86" s="45"/>
    </row>
    <row r="87" spans="1:5" x14ac:dyDescent="0.25">
      <c r="A87" s="44">
        <v>80</v>
      </c>
      <c r="B87" s="45">
        <v>8.19</v>
      </c>
      <c r="C87" s="45">
        <v>2.74</v>
      </c>
      <c r="D87" s="45">
        <v>0.84</v>
      </c>
      <c r="E87" s="45"/>
    </row>
    <row r="88" spans="1:5" x14ac:dyDescent="0.25">
      <c r="A88" s="44">
        <v>81</v>
      </c>
      <c r="B88" s="45">
        <v>7.66</v>
      </c>
      <c r="C88" s="45">
        <v>2.67</v>
      </c>
      <c r="D88" s="45">
        <v>0.75</v>
      </c>
      <c r="E88" s="45"/>
    </row>
    <row r="89" spans="1:5" x14ac:dyDescent="0.25">
      <c r="A89" s="44">
        <v>82</v>
      </c>
      <c r="B89" s="45">
        <v>7.13</v>
      </c>
      <c r="C89" s="45">
        <v>2.6</v>
      </c>
      <c r="D89" s="45">
        <v>0.66</v>
      </c>
      <c r="E89" s="45"/>
    </row>
    <row r="90" spans="1:5" x14ac:dyDescent="0.25">
      <c r="A90" s="44">
        <v>83</v>
      </c>
      <c r="B90" s="45">
        <v>6.61</v>
      </c>
      <c r="C90" s="45">
        <v>2.5299999999999998</v>
      </c>
      <c r="D90" s="45">
        <v>0.56999999999999995</v>
      </c>
      <c r="E90" s="45"/>
    </row>
    <row r="91" spans="1:5" x14ac:dyDescent="0.25">
      <c r="A91" s="44">
        <v>84</v>
      </c>
      <c r="B91" s="45">
        <v>6.11</v>
      </c>
      <c r="C91" s="45">
        <v>2.2200000000000002</v>
      </c>
      <c r="D91" s="45">
        <v>0.5</v>
      </c>
      <c r="E91" s="45"/>
    </row>
    <row r="92" spans="1:5" x14ac:dyDescent="0.25">
      <c r="A92" s="44">
        <v>85</v>
      </c>
      <c r="B92" s="45">
        <v>5.63</v>
      </c>
      <c r="C92" s="45">
        <v>1.91</v>
      </c>
      <c r="D92" s="45">
        <v>0.43</v>
      </c>
      <c r="E92" s="45"/>
    </row>
  </sheetData>
  <sheetProtection algorithmName="SHA-512" hashValue="kLtkB3vo/feFEAfwJhbGQf3GsU2cD5bck5elEfjjaJlD2xjSRnjVcRT6TieNhl8W2NkTSKFFwdPB9zqFsMSvwg==" saltValue="saOx3jpI0Ovsb+MCMPWETg==" spinCount="100000" sheet="1" objects="1" scenarios="1"/>
  <conditionalFormatting sqref="A6:A21">
    <cfRule type="expression" dxfId="531" priority="5" stopIfTrue="1">
      <formula>MOD(ROW(),2)=0</formula>
    </cfRule>
    <cfRule type="expression" dxfId="530" priority="6" stopIfTrue="1">
      <formula>MOD(ROW(),2)&lt;&gt;0</formula>
    </cfRule>
  </conditionalFormatting>
  <conditionalFormatting sqref="A26:A92">
    <cfRule type="expression" dxfId="529" priority="1" stopIfTrue="1">
      <formula>MOD(ROW(),2)=0</formula>
    </cfRule>
    <cfRule type="expression" dxfId="528" priority="2" stopIfTrue="1">
      <formula>MOD(ROW(),2)&lt;&gt;0</formula>
    </cfRule>
  </conditionalFormatting>
  <conditionalFormatting sqref="B6:E21">
    <cfRule type="expression" dxfId="527" priority="7" stopIfTrue="1">
      <formula>MOD(ROW(),2)=0</formula>
    </cfRule>
    <cfRule type="expression" dxfId="526" priority="8" stopIfTrue="1">
      <formula>MOD(ROW(),2)&lt;&gt;0</formula>
    </cfRule>
  </conditionalFormatting>
  <conditionalFormatting sqref="B26:E92">
    <cfRule type="expression" dxfId="525" priority="3" stopIfTrue="1">
      <formula>MOD(ROW(),2)=0</formula>
    </cfRule>
    <cfRule type="expression" dxfId="524" priority="4"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8BD27-638C-4AC9-A3BB-BCA329F117F2}">
  <sheetPr codeName="Sheet29"/>
  <dimension ref="A1:D57"/>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x-305</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2006</v>
      </c>
      <c r="C8" s="52"/>
      <c r="D8" s="52"/>
    </row>
    <row r="9" spans="1:4" customFormat="1" x14ac:dyDescent="0.25">
      <c r="A9" s="46" t="s">
        <v>128</v>
      </c>
      <c r="B9" s="52" t="s">
        <v>188</v>
      </c>
      <c r="C9" s="52"/>
      <c r="D9" s="52"/>
    </row>
    <row r="10" spans="1:4" customFormat="1" ht="25" x14ac:dyDescent="0.25">
      <c r="A10" s="46" t="s">
        <v>6</v>
      </c>
      <c r="B10" s="52" t="s">
        <v>189</v>
      </c>
      <c r="C10" s="52"/>
      <c r="D10" s="52"/>
    </row>
    <row r="11" spans="1:4" customFormat="1" x14ac:dyDescent="0.25">
      <c r="A11" s="46" t="s">
        <v>129</v>
      </c>
      <c r="B11" s="52" t="s">
        <v>142</v>
      </c>
      <c r="C11" s="52"/>
      <c r="D11" s="52"/>
    </row>
    <row r="12" spans="1:4" customFormat="1" x14ac:dyDescent="0.25">
      <c r="A12" s="46" t="s">
        <v>130</v>
      </c>
      <c r="B12" s="52" t="s">
        <v>143</v>
      </c>
      <c r="C12" s="52"/>
      <c r="D12" s="52"/>
    </row>
    <row r="13" spans="1:4" customFormat="1" x14ac:dyDescent="0.25">
      <c r="A13" s="46" t="s">
        <v>387</v>
      </c>
      <c r="B13" s="52">
        <v>1</v>
      </c>
      <c r="C13" s="52"/>
      <c r="D13" s="52"/>
    </row>
    <row r="14" spans="1:4" customFormat="1" x14ac:dyDescent="0.25">
      <c r="A14" s="46" t="s">
        <v>132</v>
      </c>
      <c r="B14" s="52">
        <v>305</v>
      </c>
      <c r="C14" s="52"/>
      <c r="D14" s="52"/>
    </row>
    <row r="15" spans="1:4" customFormat="1" x14ac:dyDescent="0.25">
      <c r="A15" s="46" t="s">
        <v>388</v>
      </c>
      <c r="B15" s="52" t="s">
        <v>199</v>
      </c>
      <c r="C15" s="52"/>
      <c r="D15" s="52"/>
    </row>
    <row r="16" spans="1:4" customFormat="1" x14ac:dyDescent="0.25">
      <c r="A16" s="46" t="s">
        <v>134</v>
      </c>
      <c r="B16" s="52" t="s">
        <v>191</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2.2000000000000002</v>
      </c>
    </row>
    <row r="46" spans="1:4" x14ac:dyDescent="0.25">
      <c r="A46" s="44">
        <v>74</v>
      </c>
      <c r="B46" s="45">
        <v>11.48</v>
      </c>
      <c r="C46" s="45">
        <v>3.67</v>
      </c>
      <c r="D46" s="45">
        <v>2.02</v>
      </c>
    </row>
    <row r="47" spans="1:4" x14ac:dyDescent="0.25">
      <c r="A47" s="44">
        <v>75</v>
      </c>
      <c r="B47" s="45">
        <v>10.9</v>
      </c>
      <c r="C47" s="45">
        <v>3.5</v>
      </c>
      <c r="D47" s="45">
        <v>1.84</v>
      </c>
    </row>
    <row r="48" spans="1:4" x14ac:dyDescent="0.25">
      <c r="A48" s="44">
        <v>76</v>
      </c>
      <c r="B48" s="45">
        <v>10.34</v>
      </c>
      <c r="C48" s="45">
        <v>3.45</v>
      </c>
      <c r="D48" s="45">
        <v>1.69</v>
      </c>
    </row>
    <row r="49" spans="1:4" x14ac:dyDescent="0.25">
      <c r="A49" s="44">
        <v>77</v>
      </c>
      <c r="B49" s="45">
        <v>9.7899999999999991</v>
      </c>
      <c r="C49" s="45">
        <v>3.39</v>
      </c>
      <c r="D49" s="45">
        <v>1.54</v>
      </c>
    </row>
    <row r="50" spans="1:4" x14ac:dyDescent="0.25">
      <c r="A50" s="44">
        <v>78</v>
      </c>
      <c r="B50" s="45">
        <v>9.25</v>
      </c>
      <c r="C50" s="45">
        <v>3.32</v>
      </c>
      <c r="D50" s="45">
        <v>1.4</v>
      </c>
    </row>
    <row r="51" spans="1:4" x14ac:dyDescent="0.25">
      <c r="A51" s="44">
        <v>79</v>
      </c>
      <c r="B51" s="45">
        <v>8.7200000000000006</v>
      </c>
      <c r="C51" s="45">
        <v>3.05</v>
      </c>
      <c r="D51" s="45">
        <v>1.26</v>
      </c>
    </row>
    <row r="52" spans="1:4" x14ac:dyDescent="0.25">
      <c r="A52" s="44">
        <v>80</v>
      </c>
      <c r="B52" s="45">
        <v>8.19</v>
      </c>
      <c r="C52" s="45">
        <v>2.78</v>
      </c>
      <c r="D52" s="45">
        <v>1.1200000000000001</v>
      </c>
    </row>
    <row r="53" spans="1:4" x14ac:dyDescent="0.25">
      <c r="A53" s="44">
        <v>81</v>
      </c>
      <c r="B53" s="45">
        <v>7.66</v>
      </c>
      <c r="C53" s="45">
        <v>2.72</v>
      </c>
      <c r="D53" s="45">
        <v>1</v>
      </c>
    </row>
    <row r="54" spans="1:4" x14ac:dyDescent="0.25">
      <c r="A54" s="44">
        <v>82</v>
      </c>
      <c r="B54" s="45">
        <v>7.13</v>
      </c>
      <c r="C54" s="45">
        <v>2.65</v>
      </c>
      <c r="D54" s="45">
        <v>0.89</v>
      </c>
    </row>
    <row r="55" spans="1:4" x14ac:dyDescent="0.25">
      <c r="A55" s="44">
        <v>83</v>
      </c>
      <c r="B55" s="45">
        <v>6.61</v>
      </c>
      <c r="C55" s="45">
        <v>2.57</v>
      </c>
      <c r="D55" s="45">
        <v>0.79</v>
      </c>
    </row>
    <row r="56" spans="1:4" x14ac:dyDescent="0.25">
      <c r="A56" s="44">
        <v>84</v>
      </c>
      <c r="B56" s="45">
        <v>6.11</v>
      </c>
      <c r="C56" s="45">
        <v>2.2599999999999998</v>
      </c>
      <c r="D56" s="45">
        <v>0.67</v>
      </c>
    </row>
    <row r="57" spans="1:4" x14ac:dyDescent="0.25">
      <c r="A57" s="44">
        <v>85</v>
      </c>
      <c r="B57" s="45">
        <v>5.63</v>
      </c>
      <c r="C57" s="45">
        <v>1.94</v>
      </c>
      <c r="D57" s="45">
        <v>0.56999999999999995</v>
      </c>
    </row>
  </sheetData>
  <sheetProtection algorithmName="SHA-512" hashValue="nxGYgrXW6jrB0ZGRvMAOOsySdvXl+BCCl9g0nmUe0CRZbTQmrGQivpMJRwluzA5X3QGh0joI6eI68k8gaYVItA==" saltValue="RxBxodu8qJVY0Iww4EaVcQ==" spinCount="100000" sheet="1" objects="1" scenarios="1"/>
  <conditionalFormatting sqref="A6:A21">
    <cfRule type="expression" dxfId="523" priority="5" stopIfTrue="1">
      <formula>MOD(ROW(),2)=0</formula>
    </cfRule>
    <cfRule type="expression" dxfId="522" priority="6" stopIfTrue="1">
      <formula>MOD(ROW(),2)&lt;&gt;0</formula>
    </cfRule>
  </conditionalFormatting>
  <conditionalFormatting sqref="A26:A57">
    <cfRule type="expression" dxfId="521" priority="1" stopIfTrue="1">
      <formula>MOD(ROW(),2)=0</formula>
    </cfRule>
    <cfRule type="expression" dxfId="520" priority="2" stopIfTrue="1">
      <formula>MOD(ROW(),2)&lt;&gt;0</formula>
    </cfRule>
  </conditionalFormatting>
  <conditionalFormatting sqref="B6:D21">
    <cfRule type="expression" dxfId="519" priority="7" stopIfTrue="1">
      <formula>MOD(ROW(),2)=0</formula>
    </cfRule>
    <cfRule type="expression" dxfId="518" priority="8" stopIfTrue="1">
      <formula>MOD(ROW(),2)&lt;&gt;0</formula>
    </cfRule>
  </conditionalFormatting>
  <conditionalFormatting sqref="B26:D57">
    <cfRule type="expression" dxfId="517" priority="3" stopIfTrue="1">
      <formula>MOD(ROW(),2)=0</formula>
    </cfRule>
    <cfRule type="expression" dxfId="516" priority="4"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D1350-E27D-48A6-8815-A2DD8140639F}">
  <sheetPr codeName="Sheet30"/>
  <dimension ref="A1:D57"/>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x-306</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2006</v>
      </c>
      <c r="C8" s="52"/>
      <c r="D8" s="52"/>
    </row>
    <row r="9" spans="1:4" customFormat="1" x14ac:dyDescent="0.25">
      <c r="A9" s="46" t="s">
        <v>128</v>
      </c>
      <c r="B9" s="52" t="s">
        <v>188</v>
      </c>
      <c r="C9" s="52"/>
      <c r="D9" s="52"/>
    </row>
    <row r="10" spans="1:4" customFormat="1" ht="25" x14ac:dyDescent="0.25">
      <c r="A10" s="46" t="s">
        <v>6</v>
      </c>
      <c r="B10" s="52" t="s">
        <v>189</v>
      </c>
      <c r="C10" s="52"/>
      <c r="D10" s="52"/>
    </row>
    <row r="11" spans="1:4" customFormat="1" x14ac:dyDescent="0.25">
      <c r="A11" s="46" t="s">
        <v>129</v>
      </c>
      <c r="B11" s="52" t="s">
        <v>147</v>
      </c>
      <c r="C11" s="52"/>
      <c r="D11" s="52"/>
    </row>
    <row r="12" spans="1:4" customFormat="1" x14ac:dyDescent="0.25">
      <c r="A12" s="46" t="s">
        <v>130</v>
      </c>
      <c r="B12" s="52" t="s">
        <v>143</v>
      </c>
      <c r="C12" s="52"/>
      <c r="D12" s="52"/>
    </row>
    <row r="13" spans="1:4" customFormat="1" x14ac:dyDescent="0.25">
      <c r="A13" s="46" t="s">
        <v>387</v>
      </c>
      <c r="B13" s="52">
        <v>1</v>
      </c>
      <c r="C13" s="52"/>
      <c r="D13" s="52"/>
    </row>
    <row r="14" spans="1:4" customFormat="1" x14ac:dyDescent="0.25">
      <c r="A14" s="46" t="s">
        <v>132</v>
      </c>
      <c r="B14" s="52">
        <v>306</v>
      </c>
      <c r="C14" s="52"/>
      <c r="D14" s="52"/>
    </row>
    <row r="15" spans="1:4" customFormat="1" x14ac:dyDescent="0.25">
      <c r="A15" s="46" t="s">
        <v>388</v>
      </c>
      <c r="B15" s="52" t="s">
        <v>200</v>
      </c>
      <c r="C15" s="52"/>
      <c r="D15" s="52"/>
    </row>
    <row r="16" spans="1:4" customFormat="1" x14ac:dyDescent="0.25">
      <c r="A16" s="46" t="s">
        <v>134</v>
      </c>
      <c r="B16" s="52" t="s">
        <v>193</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1.71</v>
      </c>
    </row>
    <row r="46" spans="1:4" x14ac:dyDescent="0.25">
      <c r="A46" s="44">
        <v>74</v>
      </c>
      <c r="B46" s="45">
        <v>11.48</v>
      </c>
      <c r="C46" s="45">
        <v>3.67</v>
      </c>
      <c r="D46" s="45">
        <v>1.56</v>
      </c>
    </row>
    <row r="47" spans="1:4" x14ac:dyDescent="0.25">
      <c r="A47" s="44">
        <v>75</v>
      </c>
      <c r="B47" s="45">
        <v>10.9</v>
      </c>
      <c r="C47" s="45">
        <v>3.5</v>
      </c>
      <c r="D47" s="45">
        <v>1.42</v>
      </c>
    </row>
    <row r="48" spans="1:4" x14ac:dyDescent="0.25">
      <c r="A48" s="44">
        <v>76</v>
      </c>
      <c r="B48" s="45">
        <v>10.34</v>
      </c>
      <c r="C48" s="45">
        <v>3.45</v>
      </c>
      <c r="D48" s="45">
        <v>1.29</v>
      </c>
    </row>
    <row r="49" spans="1:4" x14ac:dyDescent="0.25">
      <c r="A49" s="44">
        <v>77</v>
      </c>
      <c r="B49" s="45">
        <v>9.7899999999999991</v>
      </c>
      <c r="C49" s="45">
        <v>3.39</v>
      </c>
      <c r="D49" s="45">
        <v>1.17</v>
      </c>
    </row>
    <row r="50" spans="1:4" x14ac:dyDescent="0.25">
      <c r="A50" s="44">
        <v>78</v>
      </c>
      <c r="B50" s="45">
        <v>9.25</v>
      </c>
      <c r="C50" s="45">
        <v>3.32</v>
      </c>
      <c r="D50" s="45">
        <v>1.05</v>
      </c>
    </row>
    <row r="51" spans="1:4" x14ac:dyDescent="0.25">
      <c r="A51" s="44">
        <v>79</v>
      </c>
      <c r="B51" s="45">
        <v>8.7200000000000006</v>
      </c>
      <c r="C51" s="45">
        <v>3.05</v>
      </c>
      <c r="D51" s="45">
        <v>0.95</v>
      </c>
    </row>
    <row r="52" spans="1:4" x14ac:dyDescent="0.25">
      <c r="A52" s="44">
        <v>80</v>
      </c>
      <c r="B52" s="45">
        <v>8.19</v>
      </c>
      <c r="C52" s="45">
        <v>2.78</v>
      </c>
      <c r="D52" s="45">
        <v>0.84</v>
      </c>
    </row>
    <row r="53" spans="1:4" x14ac:dyDescent="0.25">
      <c r="A53" s="44">
        <v>81</v>
      </c>
      <c r="B53" s="45">
        <v>7.66</v>
      </c>
      <c r="C53" s="45">
        <v>2.72</v>
      </c>
      <c r="D53" s="45">
        <v>0.75</v>
      </c>
    </row>
    <row r="54" spans="1:4" x14ac:dyDescent="0.25">
      <c r="A54" s="44">
        <v>82</v>
      </c>
      <c r="B54" s="45">
        <v>7.13</v>
      </c>
      <c r="C54" s="45">
        <v>2.65</v>
      </c>
      <c r="D54" s="45">
        <v>0.66</v>
      </c>
    </row>
    <row r="55" spans="1:4" x14ac:dyDescent="0.25">
      <c r="A55" s="44">
        <v>83</v>
      </c>
      <c r="B55" s="45">
        <v>6.61</v>
      </c>
      <c r="C55" s="45">
        <v>2.57</v>
      </c>
      <c r="D55" s="45">
        <v>0.56999999999999995</v>
      </c>
    </row>
    <row r="56" spans="1:4" x14ac:dyDescent="0.25">
      <c r="A56" s="44">
        <v>84</v>
      </c>
      <c r="B56" s="45">
        <v>6.11</v>
      </c>
      <c r="C56" s="45">
        <v>2.2599999999999998</v>
      </c>
      <c r="D56" s="45">
        <v>0.5</v>
      </c>
    </row>
    <row r="57" spans="1:4" x14ac:dyDescent="0.25">
      <c r="A57" s="44">
        <v>85</v>
      </c>
      <c r="B57" s="45">
        <v>5.63</v>
      </c>
      <c r="C57" s="45">
        <v>1.94</v>
      </c>
      <c r="D57" s="45">
        <v>0.43</v>
      </c>
    </row>
  </sheetData>
  <sheetProtection algorithmName="SHA-512" hashValue="yptOZ9zXgOw+NY2zmo/mEu0PcLzRwuucER4AdSgeQXbcQdBi95/AltSNQ+yIlxyVHFx+lPfbJdugoS32ODkTBg==" saltValue="JMPKASsBg0p+EUgrN0DwJA==" spinCount="100000" sheet="1" objects="1" scenarios="1"/>
  <conditionalFormatting sqref="A6:A21">
    <cfRule type="expression" dxfId="515" priority="5" stopIfTrue="1">
      <formula>MOD(ROW(),2)=0</formula>
    </cfRule>
    <cfRule type="expression" dxfId="514" priority="6" stopIfTrue="1">
      <formula>MOD(ROW(),2)&lt;&gt;0</formula>
    </cfRule>
  </conditionalFormatting>
  <conditionalFormatting sqref="A26:A57">
    <cfRule type="expression" dxfId="513" priority="1" stopIfTrue="1">
      <formula>MOD(ROW(),2)=0</formula>
    </cfRule>
    <cfRule type="expression" dxfId="512" priority="2" stopIfTrue="1">
      <formula>MOD(ROW(),2)&lt;&gt;0</formula>
    </cfRule>
  </conditionalFormatting>
  <conditionalFormatting sqref="B6:D21">
    <cfRule type="expression" dxfId="511" priority="7" stopIfTrue="1">
      <formula>MOD(ROW(),2)=0</formula>
    </cfRule>
    <cfRule type="expression" dxfId="510" priority="8" stopIfTrue="1">
      <formula>MOD(ROW(),2)&lt;&gt;0</formula>
    </cfRule>
  </conditionalFormatting>
  <conditionalFormatting sqref="B26:D57">
    <cfRule type="expression" dxfId="509" priority="3" stopIfTrue="1">
      <formula>MOD(ROW(),2)=0</formula>
    </cfRule>
    <cfRule type="expression" dxfId="508" priority="4"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EB49-66F3-456E-9467-E22AA9454AA1}">
  <sheetPr codeName="Sheet31"/>
  <dimension ref="A1:D92"/>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x-307</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2006</v>
      </c>
      <c r="C8" s="52"/>
      <c r="D8" s="52"/>
    </row>
    <row r="9" spans="1:4" customFormat="1" x14ac:dyDescent="0.25">
      <c r="A9" s="46" t="s">
        <v>128</v>
      </c>
      <c r="B9" s="52" t="s">
        <v>188</v>
      </c>
      <c r="C9" s="52"/>
      <c r="D9" s="52"/>
    </row>
    <row r="10" spans="1:4" customFormat="1" ht="25" x14ac:dyDescent="0.25">
      <c r="A10" s="46" t="s">
        <v>6</v>
      </c>
      <c r="B10" s="52" t="s">
        <v>194</v>
      </c>
      <c r="C10" s="52"/>
      <c r="D10" s="52"/>
    </row>
    <row r="11" spans="1:4" customFormat="1" x14ac:dyDescent="0.25">
      <c r="A11" s="46" t="s">
        <v>129</v>
      </c>
      <c r="B11" s="52" t="s">
        <v>142</v>
      </c>
      <c r="C11" s="52"/>
      <c r="D11" s="52"/>
    </row>
    <row r="12" spans="1:4" customFormat="1" x14ac:dyDescent="0.25">
      <c r="A12" s="46" t="s">
        <v>130</v>
      </c>
      <c r="B12" s="52" t="s">
        <v>143</v>
      </c>
      <c r="C12" s="52"/>
      <c r="D12" s="52"/>
    </row>
    <row r="13" spans="1:4" customFormat="1" x14ac:dyDescent="0.25">
      <c r="A13" s="46" t="s">
        <v>387</v>
      </c>
      <c r="B13" s="52">
        <v>1</v>
      </c>
      <c r="C13" s="52"/>
      <c r="D13" s="52"/>
    </row>
    <row r="14" spans="1:4" customFormat="1" x14ac:dyDescent="0.25">
      <c r="A14" s="46" t="s">
        <v>132</v>
      </c>
      <c r="B14" s="52">
        <v>307</v>
      </c>
      <c r="C14" s="52"/>
      <c r="D14" s="52"/>
    </row>
    <row r="15" spans="1:4" customFormat="1" x14ac:dyDescent="0.25">
      <c r="A15" s="46" t="s">
        <v>388</v>
      </c>
      <c r="B15" s="52" t="s">
        <v>201</v>
      </c>
      <c r="C15" s="52"/>
      <c r="D15" s="52"/>
    </row>
    <row r="16" spans="1:4" customFormat="1" x14ac:dyDescent="0.25">
      <c r="A16" s="46" t="s">
        <v>134</v>
      </c>
      <c r="B16" s="52" t="s">
        <v>196</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2.2000000000000002</v>
      </c>
    </row>
    <row r="81" spans="1:4" x14ac:dyDescent="0.25">
      <c r="A81" s="44">
        <v>74</v>
      </c>
      <c r="B81" s="45">
        <v>11.48</v>
      </c>
      <c r="C81" s="45">
        <v>3.67</v>
      </c>
      <c r="D81" s="45">
        <v>2.02</v>
      </c>
    </row>
    <row r="82" spans="1:4" x14ac:dyDescent="0.25">
      <c r="A82" s="44">
        <v>75</v>
      </c>
      <c r="B82" s="45">
        <v>10.9</v>
      </c>
      <c r="C82" s="45">
        <v>3.5</v>
      </c>
      <c r="D82" s="45">
        <v>1.84</v>
      </c>
    </row>
    <row r="83" spans="1:4" x14ac:dyDescent="0.25">
      <c r="A83" s="44">
        <v>76</v>
      </c>
      <c r="B83" s="45">
        <v>10.34</v>
      </c>
      <c r="C83" s="45">
        <v>3.45</v>
      </c>
      <c r="D83" s="45">
        <v>1.69</v>
      </c>
    </row>
    <row r="84" spans="1:4" x14ac:dyDescent="0.25">
      <c r="A84" s="44">
        <v>77</v>
      </c>
      <c r="B84" s="45">
        <v>9.7899999999999991</v>
      </c>
      <c r="C84" s="45">
        <v>3.39</v>
      </c>
      <c r="D84" s="45">
        <v>1.54</v>
      </c>
    </row>
    <row r="85" spans="1:4" x14ac:dyDescent="0.25">
      <c r="A85" s="44">
        <v>78</v>
      </c>
      <c r="B85" s="45">
        <v>9.25</v>
      </c>
      <c r="C85" s="45">
        <v>3.32</v>
      </c>
      <c r="D85" s="45">
        <v>1.4</v>
      </c>
    </row>
    <row r="86" spans="1:4" x14ac:dyDescent="0.25">
      <c r="A86" s="44">
        <v>79</v>
      </c>
      <c r="B86" s="45">
        <v>8.7200000000000006</v>
      </c>
      <c r="C86" s="45">
        <v>3.05</v>
      </c>
      <c r="D86" s="45">
        <v>1.26</v>
      </c>
    </row>
    <row r="87" spans="1:4" x14ac:dyDescent="0.25">
      <c r="A87" s="44">
        <v>80</v>
      </c>
      <c r="B87" s="45">
        <v>8.19</v>
      </c>
      <c r="C87" s="45">
        <v>2.78</v>
      </c>
      <c r="D87" s="45">
        <v>1.1200000000000001</v>
      </c>
    </row>
    <row r="88" spans="1:4" x14ac:dyDescent="0.25">
      <c r="A88" s="44">
        <v>81</v>
      </c>
      <c r="B88" s="45">
        <v>7.66</v>
      </c>
      <c r="C88" s="45">
        <v>2.72</v>
      </c>
      <c r="D88" s="45">
        <v>1</v>
      </c>
    </row>
    <row r="89" spans="1:4" x14ac:dyDescent="0.25">
      <c r="A89" s="44">
        <v>82</v>
      </c>
      <c r="B89" s="45">
        <v>7.13</v>
      </c>
      <c r="C89" s="45">
        <v>2.65</v>
      </c>
      <c r="D89" s="45">
        <v>0.89</v>
      </c>
    </row>
    <row r="90" spans="1:4" x14ac:dyDescent="0.25">
      <c r="A90" s="44">
        <v>83</v>
      </c>
      <c r="B90" s="45">
        <v>6.61</v>
      </c>
      <c r="C90" s="45">
        <v>2.57</v>
      </c>
      <c r="D90" s="45">
        <v>0.79</v>
      </c>
    </row>
    <row r="91" spans="1:4" x14ac:dyDescent="0.25">
      <c r="A91" s="44">
        <v>84</v>
      </c>
      <c r="B91" s="45">
        <v>6.11</v>
      </c>
      <c r="C91" s="45">
        <v>2.2599999999999998</v>
      </c>
      <c r="D91" s="45">
        <v>0.67</v>
      </c>
    </row>
    <row r="92" spans="1:4" x14ac:dyDescent="0.25">
      <c r="A92" s="44">
        <v>85</v>
      </c>
      <c r="B92" s="45">
        <v>5.63</v>
      </c>
      <c r="C92" s="45">
        <v>1.94</v>
      </c>
      <c r="D92" s="45">
        <v>0.56999999999999995</v>
      </c>
    </row>
  </sheetData>
  <sheetProtection algorithmName="SHA-512" hashValue="/wBVXQGTQZQE7oSB5z8h7C4aD5fq0NWh47E1f5TXO0jn4qLL9rY+IpYjj9lavpy739XUOy6xSCVcngGe35gmXA==" saltValue="RLVjLWLf+4ogERQ2kP+jWQ==" spinCount="100000" sheet="1" objects="1" scenarios="1"/>
  <conditionalFormatting sqref="A6:A21">
    <cfRule type="expression" dxfId="507" priority="5" stopIfTrue="1">
      <formula>MOD(ROW(),2)=0</formula>
    </cfRule>
    <cfRule type="expression" dxfId="506" priority="6" stopIfTrue="1">
      <formula>MOD(ROW(),2)&lt;&gt;0</formula>
    </cfRule>
  </conditionalFormatting>
  <conditionalFormatting sqref="A26:A92">
    <cfRule type="expression" dxfId="505" priority="1" stopIfTrue="1">
      <formula>MOD(ROW(),2)=0</formula>
    </cfRule>
    <cfRule type="expression" dxfId="504" priority="2" stopIfTrue="1">
      <formula>MOD(ROW(),2)&lt;&gt;0</formula>
    </cfRule>
  </conditionalFormatting>
  <conditionalFormatting sqref="B6:D21">
    <cfRule type="expression" dxfId="503" priority="7" stopIfTrue="1">
      <formula>MOD(ROW(),2)=0</formula>
    </cfRule>
    <cfRule type="expression" dxfId="502" priority="8" stopIfTrue="1">
      <formula>MOD(ROW(),2)&lt;&gt;0</formula>
    </cfRule>
  </conditionalFormatting>
  <conditionalFormatting sqref="B26:D92">
    <cfRule type="expression" dxfId="501" priority="3" stopIfTrue="1">
      <formula>MOD(ROW(),2)=0</formula>
    </cfRule>
    <cfRule type="expression" dxfId="500" priority="4"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67"/>
  <sheetViews>
    <sheetView showGridLines="0" workbookViewId="0">
      <selection activeCell="A6" sqref="A6"/>
    </sheetView>
  </sheetViews>
  <sheetFormatPr defaultColWidth="9.1796875" defaultRowHeight="12.5" x14ac:dyDescent="0.25"/>
  <cols>
    <col min="1" max="1" width="60.54296875" style="39" customWidth="1"/>
    <col min="2" max="2" width="2.54296875" style="39" customWidth="1"/>
    <col min="3" max="3" width="60.54296875" style="39" customWidth="1"/>
    <col min="4" max="16384" width="9.1796875" style="39"/>
  </cols>
  <sheetData>
    <row r="1" spans="1:3" s="21" customFormat="1" ht="20" x14ac:dyDescent="0.4">
      <c r="A1" s="20" t="s">
        <v>0</v>
      </c>
    </row>
    <row r="2" spans="1:3" s="21" customFormat="1" ht="15.5" x14ac:dyDescent="0.35">
      <c r="A2" s="25" t="s">
        <v>1</v>
      </c>
      <c r="B2" s="22" t="str">
        <f>wb_title</f>
        <v>Fire_E - Consolidated Factor Spreadsheet</v>
      </c>
    </row>
    <row r="3" spans="1:3" s="21" customFormat="1" ht="15.5" x14ac:dyDescent="0.35">
      <c r="A3" s="25" t="s">
        <v>2</v>
      </c>
      <c r="B3" s="22" t="s">
        <v>34</v>
      </c>
    </row>
    <row r="6" spans="1:3" ht="13" x14ac:dyDescent="0.3">
      <c r="A6" s="40" t="s">
        <v>34</v>
      </c>
    </row>
    <row r="8" spans="1:3" x14ac:dyDescent="0.25">
      <c r="A8" s="39" t="str">
        <f>"This sheet is intended to assist " &amp; client_abbr &amp; " in understanding which factors have changed and when."</f>
        <v>This sheet is intended to assist Home Office in understanding which factors have changed and when.</v>
      </c>
    </row>
    <row r="9" spans="1:3" x14ac:dyDescent="0.25">
      <c r="A9" s="39" t="s">
        <v>35</v>
      </c>
    </row>
    <row r="11" spans="1:3" x14ac:dyDescent="0.25">
      <c r="A11" s="54" t="s">
        <v>36</v>
      </c>
      <c r="B11" s="54"/>
      <c r="C11" s="54"/>
    </row>
    <row r="12" spans="1:3" x14ac:dyDescent="0.25">
      <c r="A12" s="54" t="s">
        <v>37</v>
      </c>
      <c r="B12" s="54"/>
      <c r="C12" s="54"/>
    </row>
    <row r="13" spans="1:3" x14ac:dyDescent="0.25">
      <c r="A13" s="54" t="s">
        <v>38</v>
      </c>
      <c r="B13" s="54"/>
      <c r="C13" s="54"/>
    </row>
    <row r="14" spans="1:3" x14ac:dyDescent="0.25">
      <c r="A14" s="54" t="s">
        <v>39</v>
      </c>
      <c r="B14" s="54"/>
      <c r="C14" s="54"/>
    </row>
    <row r="15" spans="1:3" x14ac:dyDescent="0.25">
      <c r="A15" s="54" t="s">
        <v>40</v>
      </c>
      <c r="B15" s="54"/>
      <c r="C15" s="54"/>
    </row>
    <row r="16" spans="1:3" x14ac:dyDescent="0.25">
      <c r="A16" s="54" t="s">
        <v>41</v>
      </c>
      <c r="B16" s="54"/>
      <c r="C16" s="54"/>
    </row>
    <row r="17" spans="1:3" x14ac:dyDescent="0.25">
      <c r="A17" s="54" t="s">
        <v>42</v>
      </c>
      <c r="B17" s="54"/>
      <c r="C17" s="55"/>
    </row>
    <row r="19" spans="1:3" x14ac:dyDescent="0.25">
      <c r="A19" s="54" t="s">
        <v>43</v>
      </c>
      <c r="B19" s="56"/>
      <c r="C19" s="54"/>
    </row>
    <row r="20" spans="1:3" x14ac:dyDescent="0.25">
      <c r="A20" s="54" t="s">
        <v>37</v>
      </c>
      <c r="B20" s="54"/>
      <c r="C20" s="54"/>
    </row>
    <row r="21" spans="1:3" x14ac:dyDescent="0.25">
      <c r="A21" s="54" t="s">
        <v>44</v>
      </c>
      <c r="B21" s="54"/>
      <c r="C21" s="55" t="s">
        <v>45</v>
      </c>
    </row>
    <row r="22" spans="1:3" x14ac:dyDescent="0.25">
      <c r="A22" s="54" t="s">
        <v>41</v>
      </c>
      <c r="B22" s="54"/>
      <c r="C22" s="54"/>
    </row>
    <row r="23" spans="1:3" x14ac:dyDescent="0.25">
      <c r="A23" s="54" t="s">
        <v>46</v>
      </c>
      <c r="B23" s="54"/>
      <c r="C23" s="56">
        <v>45070</v>
      </c>
    </row>
    <row r="24" spans="1:3" x14ac:dyDescent="0.25">
      <c r="A24" s="54"/>
      <c r="B24" s="54"/>
      <c r="C24" s="54"/>
    </row>
    <row r="26" spans="1:3" x14ac:dyDescent="0.25">
      <c r="A26" s="54" t="s">
        <v>47</v>
      </c>
      <c r="B26" s="54"/>
      <c r="C26" s="54"/>
    </row>
    <row r="27" spans="1:3" x14ac:dyDescent="0.25">
      <c r="A27" s="54" t="s">
        <v>37</v>
      </c>
      <c r="B27" s="54"/>
      <c r="C27" s="54"/>
    </row>
    <row r="28" spans="1:3" x14ac:dyDescent="0.25">
      <c r="A28" s="54" t="s">
        <v>44</v>
      </c>
      <c r="B28" s="54"/>
      <c r="C28" s="54" t="s">
        <v>48</v>
      </c>
    </row>
    <row r="29" spans="1:3" x14ac:dyDescent="0.25">
      <c r="A29" s="54" t="s">
        <v>49</v>
      </c>
      <c r="B29" s="54"/>
      <c r="C29" s="54" t="s">
        <v>50</v>
      </c>
    </row>
    <row r="30" spans="1:3" x14ac:dyDescent="0.25">
      <c r="A30" s="54" t="s">
        <v>41</v>
      </c>
      <c r="B30" s="54"/>
      <c r="C30" s="54"/>
    </row>
    <row r="31" spans="1:3" x14ac:dyDescent="0.25">
      <c r="A31" s="54" t="s">
        <v>46</v>
      </c>
      <c r="B31" s="54"/>
      <c r="C31" s="56">
        <v>45106</v>
      </c>
    </row>
    <row r="33" spans="1:3" x14ac:dyDescent="0.25">
      <c r="A33" s="54" t="s">
        <v>51</v>
      </c>
      <c r="B33" s="54"/>
      <c r="C33" s="54"/>
    </row>
    <row r="34" spans="1:3" x14ac:dyDescent="0.25">
      <c r="A34" s="54" t="s">
        <v>37</v>
      </c>
      <c r="B34" s="54"/>
      <c r="C34" s="54"/>
    </row>
    <row r="35" spans="1:3" x14ac:dyDescent="0.25">
      <c r="A35" s="54" t="s">
        <v>44</v>
      </c>
      <c r="B35" s="54"/>
      <c r="C35" s="54" t="s">
        <v>52</v>
      </c>
    </row>
    <row r="36" spans="1:3" x14ac:dyDescent="0.25">
      <c r="A36" s="54" t="s">
        <v>49</v>
      </c>
      <c r="B36" s="54"/>
      <c r="C36" s="54"/>
    </row>
    <row r="37" spans="1:3" x14ac:dyDescent="0.25">
      <c r="A37" s="54" t="s">
        <v>41</v>
      </c>
      <c r="B37" s="54"/>
      <c r="C37" s="54"/>
    </row>
    <row r="38" spans="1:3" x14ac:dyDescent="0.25">
      <c r="A38" s="54" t="s">
        <v>46</v>
      </c>
      <c r="B38" s="54"/>
      <c r="C38" s="56">
        <v>45135</v>
      </c>
    </row>
    <row r="40" spans="1:3" x14ac:dyDescent="0.25">
      <c r="A40" s="54" t="s">
        <v>53</v>
      </c>
      <c r="B40" s="54"/>
      <c r="C40" s="54"/>
    </row>
    <row r="41" spans="1:3" x14ac:dyDescent="0.25">
      <c r="A41" s="54" t="s">
        <v>37</v>
      </c>
      <c r="B41" s="54"/>
      <c r="C41" s="54"/>
    </row>
    <row r="42" spans="1:3" x14ac:dyDescent="0.25">
      <c r="A42" s="54" t="s">
        <v>44</v>
      </c>
      <c r="B42" s="54"/>
      <c r="C42" s="54" t="s">
        <v>54</v>
      </c>
    </row>
    <row r="43" spans="1:3" x14ac:dyDescent="0.25">
      <c r="A43" s="54" t="s">
        <v>49</v>
      </c>
      <c r="B43" s="54"/>
      <c r="C43" s="54" t="s">
        <v>55</v>
      </c>
    </row>
    <row r="44" spans="1:3" x14ac:dyDescent="0.25">
      <c r="A44" s="54" t="s">
        <v>41</v>
      </c>
      <c r="B44" s="54"/>
      <c r="C44" s="54"/>
    </row>
    <row r="45" spans="1:3" x14ac:dyDescent="0.25">
      <c r="A45" s="54" t="s">
        <v>46</v>
      </c>
      <c r="B45" s="54"/>
      <c r="C45" s="56">
        <v>45196</v>
      </c>
    </row>
    <row r="47" spans="1:3" x14ac:dyDescent="0.25">
      <c r="A47" s="54" t="s">
        <v>56</v>
      </c>
      <c r="B47" s="54"/>
      <c r="C47" s="54"/>
    </row>
    <row r="48" spans="1:3" x14ac:dyDescent="0.25">
      <c r="A48" s="54" t="s">
        <v>37</v>
      </c>
      <c r="B48" s="54" t="s">
        <v>57</v>
      </c>
      <c r="C48" s="54"/>
    </row>
    <row r="49" spans="1:3" x14ac:dyDescent="0.25">
      <c r="A49" s="54" t="s">
        <v>44</v>
      </c>
      <c r="B49" s="54"/>
      <c r="C49" s="54"/>
    </row>
    <row r="50" spans="1:3" x14ac:dyDescent="0.25">
      <c r="A50" s="54" t="s">
        <v>49</v>
      </c>
      <c r="B50" s="54" t="s">
        <v>58</v>
      </c>
      <c r="C50" s="54"/>
    </row>
    <row r="51" spans="1:3" x14ac:dyDescent="0.25">
      <c r="A51" s="54" t="s">
        <v>41</v>
      </c>
      <c r="B51" s="54"/>
      <c r="C51" s="54"/>
    </row>
    <row r="52" spans="1:3" x14ac:dyDescent="0.25">
      <c r="A52" s="54" t="s">
        <v>59</v>
      </c>
      <c r="B52" s="54"/>
      <c r="C52" s="54" t="s">
        <v>60</v>
      </c>
    </row>
    <row r="53" spans="1:3" x14ac:dyDescent="0.25">
      <c r="A53" s="54" t="s">
        <v>46</v>
      </c>
      <c r="B53" s="54"/>
      <c r="C53" s="56">
        <v>45688</v>
      </c>
    </row>
    <row r="55" spans="1:3" x14ac:dyDescent="0.25">
      <c r="A55" s="66" t="s">
        <v>61</v>
      </c>
      <c r="B55" s="66"/>
      <c r="C55" s="66"/>
    </row>
    <row r="56" spans="1:3" x14ac:dyDescent="0.25">
      <c r="A56" s="66" t="s">
        <v>37</v>
      </c>
      <c r="B56" s="66"/>
      <c r="C56" s="66"/>
    </row>
    <row r="57" spans="1:3" x14ac:dyDescent="0.25">
      <c r="A57" s="66" t="s">
        <v>44</v>
      </c>
      <c r="B57" s="66"/>
      <c r="C57" s="66" t="s">
        <v>62</v>
      </c>
    </row>
    <row r="58" spans="1:3" x14ac:dyDescent="0.25">
      <c r="A58" s="66" t="s">
        <v>40</v>
      </c>
      <c r="B58" s="66"/>
      <c r="C58" s="66"/>
    </row>
    <row r="59" spans="1:3" x14ac:dyDescent="0.25">
      <c r="A59" s="66" t="s">
        <v>41</v>
      </c>
      <c r="B59" s="66"/>
      <c r="C59" s="66"/>
    </row>
    <row r="60" spans="1:3" x14ac:dyDescent="0.25">
      <c r="A60" s="66" t="s">
        <v>46</v>
      </c>
      <c r="B60" s="66"/>
      <c r="C60" s="67">
        <v>46163</v>
      </c>
    </row>
    <row r="62" spans="1:3" ht="13" x14ac:dyDescent="0.3">
      <c r="A62" s="62" t="s">
        <v>63</v>
      </c>
      <c r="B62" s="63"/>
      <c r="C62" s="63"/>
    </row>
    <row r="63" spans="1:3" x14ac:dyDescent="0.25">
      <c r="A63" s="63" t="s">
        <v>37</v>
      </c>
      <c r="B63" s="63"/>
      <c r="C63" s="64"/>
    </row>
    <row r="64" spans="1:3" x14ac:dyDescent="0.25">
      <c r="A64" s="63" t="s">
        <v>44</v>
      </c>
      <c r="B64" s="63"/>
      <c r="C64" s="64" t="s">
        <v>64</v>
      </c>
    </row>
    <row r="65" spans="1:3" x14ac:dyDescent="0.25">
      <c r="A65" s="63" t="s">
        <v>40</v>
      </c>
      <c r="B65" s="63"/>
      <c r="C65" s="63"/>
    </row>
    <row r="66" spans="1:3" x14ac:dyDescent="0.25">
      <c r="A66" s="63" t="s">
        <v>41</v>
      </c>
      <c r="B66" s="63"/>
      <c r="C66" s="63"/>
    </row>
    <row r="67" spans="1:3" x14ac:dyDescent="0.25">
      <c r="A67" s="63" t="s">
        <v>46</v>
      </c>
      <c r="B67" s="63"/>
      <c r="C67" s="68">
        <v>46213</v>
      </c>
    </row>
  </sheetData>
  <sheetProtection algorithmName="SHA-512" hashValue="eFBFkzzY0PSmA+yDKhtHlW1o6acUnvys2sVWCHtlxMlDHabdl8GM7NWNR2WnE1bQWCbxDCLjUfIzZ9l0FLQr2A==" saltValue="D/MCFeIq/5em05ImuXrIrQ==" spinCount="100000" sheet="1" objects="1" scenarios="1"/>
  <conditionalFormatting sqref="A11:A17">
    <cfRule type="expression" dxfId="723" priority="33" stopIfTrue="1">
      <formula>MOD(ROW(),2)=0</formula>
    </cfRule>
    <cfRule type="expression" dxfId="722" priority="34" stopIfTrue="1">
      <formula>MOD(ROW(),2)&lt;&gt;0</formula>
    </cfRule>
  </conditionalFormatting>
  <conditionalFormatting sqref="A19:A24">
    <cfRule type="expression" dxfId="721" priority="41" stopIfTrue="1">
      <formula>MOD(ROW(),2)=0</formula>
    </cfRule>
    <cfRule type="expression" dxfId="720" priority="42" stopIfTrue="1">
      <formula>MOD(ROW(),2)&lt;&gt;0</formula>
    </cfRule>
  </conditionalFormatting>
  <conditionalFormatting sqref="A26:A31">
    <cfRule type="expression" dxfId="719" priority="45" stopIfTrue="1">
      <formula>MOD(ROW(),2)=0</formula>
    </cfRule>
    <cfRule type="expression" dxfId="718" priority="46" stopIfTrue="1">
      <formula>MOD(ROW(),2)&lt;&gt;0</formula>
    </cfRule>
  </conditionalFormatting>
  <conditionalFormatting sqref="A33:A38">
    <cfRule type="expression" dxfId="717" priority="49" stopIfTrue="1">
      <formula>MOD(ROW(),2)=0</formula>
    </cfRule>
    <cfRule type="expression" dxfId="716" priority="50" stopIfTrue="1">
      <formula>MOD(ROW(),2)&lt;&gt;0</formula>
    </cfRule>
  </conditionalFormatting>
  <conditionalFormatting sqref="A40:A45">
    <cfRule type="expression" dxfId="715" priority="53" stopIfTrue="1">
      <formula>MOD(ROW(),2)=0</formula>
    </cfRule>
    <cfRule type="expression" dxfId="714" priority="54" stopIfTrue="1">
      <formula>MOD(ROW(),2)&lt;&gt;0</formula>
    </cfRule>
  </conditionalFormatting>
  <conditionalFormatting sqref="A47:A53">
    <cfRule type="expression" dxfId="713" priority="57" stopIfTrue="1">
      <formula>MOD(ROW(),2)=0</formula>
    </cfRule>
    <cfRule type="expression" dxfId="712" priority="58" stopIfTrue="1">
      <formula>MOD(ROW(),2)&lt;&gt;0</formula>
    </cfRule>
  </conditionalFormatting>
  <conditionalFormatting sqref="A55:A60">
    <cfRule type="expression" dxfId="711" priority="61" stopIfTrue="1">
      <formula>MOD(ROW(),2)=0</formula>
    </cfRule>
    <cfRule type="expression" dxfId="710" priority="62" stopIfTrue="1">
      <formula>MOD(ROW(),2)&lt;&gt;0</formula>
    </cfRule>
  </conditionalFormatting>
  <conditionalFormatting sqref="A62:A67">
    <cfRule type="expression" dxfId="709" priority="65" stopIfTrue="1">
      <formula>MOD(ROW(),2)=0</formula>
    </cfRule>
    <cfRule type="expression" dxfId="708" priority="66" stopIfTrue="1">
      <formula>MOD(ROW(),2)&lt;&gt;0</formula>
    </cfRule>
  </conditionalFormatting>
  <conditionalFormatting sqref="B11:C17">
    <cfRule type="expression" dxfId="707" priority="35" stopIfTrue="1">
      <formula>MOD(ROW(),2)=0</formula>
    </cfRule>
    <cfRule type="expression" dxfId="706" priority="36" stopIfTrue="1">
      <formula>MOD(ROW(),2)&lt;&gt;0</formula>
    </cfRule>
  </conditionalFormatting>
  <conditionalFormatting sqref="B19:C24">
    <cfRule type="expression" dxfId="705" priority="43" stopIfTrue="1">
      <formula>MOD(ROW(),2)=0</formula>
    </cfRule>
    <cfRule type="expression" dxfId="704" priority="44" stopIfTrue="1">
      <formula>MOD(ROW(),2)&lt;&gt;0</formula>
    </cfRule>
  </conditionalFormatting>
  <conditionalFormatting sqref="B26:C31">
    <cfRule type="expression" dxfId="703" priority="47" stopIfTrue="1">
      <formula>MOD(ROW(),2)=0</formula>
    </cfRule>
    <cfRule type="expression" dxfId="702" priority="48" stopIfTrue="1">
      <formula>MOD(ROW(),2)&lt;&gt;0</formula>
    </cfRule>
  </conditionalFormatting>
  <conditionalFormatting sqref="B33:C38">
    <cfRule type="expression" dxfId="701" priority="51" stopIfTrue="1">
      <formula>MOD(ROW(),2)=0</formula>
    </cfRule>
    <cfRule type="expression" dxfId="700" priority="52" stopIfTrue="1">
      <formula>MOD(ROW(),2)&lt;&gt;0</formula>
    </cfRule>
  </conditionalFormatting>
  <conditionalFormatting sqref="B40:C45">
    <cfRule type="expression" dxfId="699" priority="55" stopIfTrue="1">
      <formula>MOD(ROW(),2)=0</formula>
    </cfRule>
    <cfRule type="expression" dxfId="698" priority="56" stopIfTrue="1">
      <formula>MOD(ROW(),2)&lt;&gt;0</formula>
    </cfRule>
  </conditionalFormatting>
  <conditionalFormatting sqref="B47:C53">
    <cfRule type="expression" dxfId="697" priority="59" stopIfTrue="1">
      <formula>MOD(ROW(),2)=0</formula>
    </cfRule>
    <cfRule type="expression" dxfId="696" priority="60" stopIfTrue="1">
      <formula>MOD(ROW(),2)&lt;&gt;0</formula>
    </cfRule>
  </conditionalFormatting>
  <conditionalFormatting sqref="B55:C60">
    <cfRule type="expression" dxfId="695" priority="63" stopIfTrue="1">
      <formula>MOD(ROW(),2)=0</formula>
    </cfRule>
    <cfRule type="expression" dxfId="694" priority="64" stopIfTrue="1">
      <formula>MOD(ROW(),2)&lt;&gt;0</formula>
    </cfRule>
  </conditionalFormatting>
  <conditionalFormatting sqref="B62:C67">
    <cfRule type="expression" dxfId="693" priority="67" stopIfTrue="1">
      <formula>MOD(ROW(),2)=0</formula>
    </cfRule>
    <cfRule type="expression" dxfId="692" priority="68"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40D88-C4BE-4E04-9769-9EF7C96AAC00}">
  <sheetPr codeName="Sheet32"/>
  <dimension ref="A1:D92"/>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x-308</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2006</v>
      </c>
      <c r="C8" s="52"/>
      <c r="D8" s="52"/>
    </row>
    <row r="9" spans="1:4" customFormat="1" x14ac:dyDescent="0.25">
      <c r="A9" s="46" t="s">
        <v>128</v>
      </c>
      <c r="B9" s="52" t="s">
        <v>188</v>
      </c>
      <c r="C9" s="52"/>
      <c r="D9" s="52"/>
    </row>
    <row r="10" spans="1:4" customFormat="1" ht="25" x14ac:dyDescent="0.25">
      <c r="A10" s="46" t="s">
        <v>6</v>
      </c>
      <c r="B10" s="52" t="s">
        <v>194</v>
      </c>
      <c r="C10" s="52"/>
      <c r="D10" s="52"/>
    </row>
    <row r="11" spans="1:4" customFormat="1" x14ac:dyDescent="0.25">
      <c r="A11" s="46" t="s">
        <v>129</v>
      </c>
      <c r="B11" s="52" t="s">
        <v>147</v>
      </c>
      <c r="C11" s="52"/>
      <c r="D11" s="52"/>
    </row>
    <row r="12" spans="1:4" customFormat="1" x14ac:dyDescent="0.25">
      <c r="A12" s="46" t="s">
        <v>130</v>
      </c>
      <c r="B12" s="52" t="s">
        <v>143</v>
      </c>
      <c r="C12" s="52"/>
      <c r="D12" s="52"/>
    </row>
    <row r="13" spans="1:4" customFormat="1" x14ac:dyDescent="0.25">
      <c r="A13" s="46" t="s">
        <v>387</v>
      </c>
      <c r="B13" s="52">
        <v>1</v>
      </c>
      <c r="C13" s="52"/>
      <c r="D13" s="52"/>
    </row>
    <row r="14" spans="1:4" customFormat="1" x14ac:dyDescent="0.25">
      <c r="A14" s="46" t="s">
        <v>132</v>
      </c>
      <c r="B14" s="52">
        <v>308</v>
      </c>
      <c r="C14" s="52"/>
      <c r="D14" s="52"/>
    </row>
    <row r="15" spans="1:4" customFormat="1" x14ac:dyDescent="0.25">
      <c r="A15" s="46" t="s">
        <v>388</v>
      </c>
      <c r="B15" s="52" t="s">
        <v>202</v>
      </c>
      <c r="C15" s="52"/>
      <c r="D15" s="52"/>
    </row>
    <row r="16" spans="1:4" customFormat="1" x14ac:dyDescent="0.25">
      <c r="A16" s="46" t="s">
        <v>134</v>
      </c>
      <c r="B16" s="52" t="s">
        <v>198</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1.71</v>
      </c>
    </row>
    <row r="81" spans="1:4" x14ac:dyDescent="0.25">
      <c r="A81" s="44">
        <v>74</v>
      </c>
      <c r="B81" s="45">
        <v>11.48</v>
      </c>
      <c r="C81" s="45">
        <v>3.67</v>
      </c>
      <c r="D81" s="45">
        <v>1.56</v>
      </c>
    </row>
    <row r="82" spans="1:4" x14ac:dyDescent="0.25">
      <c r="A82" s="44">
        <v>75</v>
      </c>
      <c r="B82" s="45">
        <v>10.9</v>
      </c>
      <c r="C82" s="45">
        <v>3.5</v>
      </c>
      <c r="D82" s="45">
        <v>1.42</v>
      </c>
    </row>
    <row r="83" spans="1:4" x14ac:dyDescent="0.25">
      <c r="A83" s="44">
        <v>76</v>
      </c>
      <c r="B83" s="45">
        <v>10.34</v>
      </c>
      <c r="C83" s="45">
        <v>3.45</v>
      </c>
      <c r="D83" s="45">
        <v>1.29</v>
      </c>
    </row>
    <row r="84" spans="1:4" x14ac:dyDescent="0.25">
      <c r="A84" s="44">
        <v>77</v>
      </c>
      <c r="B84" s="45">
        <v>9.7899999999999991</v>
      </c>
      <c r="C84" s="45">
        <v>3.39</v>
      </c>
      <c r="D84" s="45">
        <v>1.17</v>
      </c>
    </row>
    <row r="85" spans="1:4" x14ac:dyDescent="0.25">
      <c r="A85" s="44">
        <v>78</v>
      </c>
      <c r="B85" s="45">
        <v>9.25</v>
      </c>
      <c r="C85" s="45">
        <v>3.32</v>
      </c>
      <c r="D85" s="45">
        <v>1.05</v>
      </c>
    </row>
    <row r="86" spans="1:4" x14ac:dyDescent="0.25">
      <c r="A86" s="44">
        <v>79</v>
      </c>
      <c r="B86" s="45">
        <v>8.7200000000000006</v>
      </c>
      <c r="C86" s="45">
        <v>3.05</v>
      </c>
      <c r="D86" s="45">
        <v>0.95</v>
      </c>
    </row>
    <row r="87" spans="1:4" x14ac:dyDescent="0.25">
      <c r="A87" s="44">
        <v>80</v>
      </c>
      <c r="B87" s="45">
        <v>8.19</v>
      </c>
      <c r="C87" s="45">
        <v>2.78</v>
      </c>
      <c r="D87" s="45">
        <v>0.84</v>
      </c>
    </row>
    <row r="88" spans="1:4" x14ac:dyDescent="0.25">
      <c r="A88" s="44">
        <v>81</v>
      </c>
      <c r="B88" s="45">
        <v>7.66</v>
      </c>
      <c r="C88" s="45">
        <v>2.72</v>
      </c>
      <c r="D88" s="45">
        <v>0.75</v>
      </c>
    </row>
    <row r="89" spans="1:4" x14ac:dyDescent="0.25">
      <c r="A89" s="44">
        <v>82</v>
      </c>
      <c r="B89" s="45">
        <v>7.13</v>
      </c>
      <c r="C89" s="45">
        <v>2.65</v>
      </c>
      <c r="D89" s="45">
        <v>0.66</v>
      </c>
    </row>
    <row r="90" spans="1:4" x14ac:dyDescent="0.25">
      <c r="A90" s="44">
        <v>83</v>
      </c>
      <c r="B90" s="45">
        <v>6.61</v>
      </c>
      <c r="C90" s="45">
        <v>2.57</v>
      </c>
      <c r="D90" s="45">
        <v>0.56999999999999995</v>
      </c>
    </row>
    <row r="91" spans="1:4" x14ac:dyDescent="0.25">
      <c r="A91" s="44">
        <v>84</v>
      </c>
      <c r="B91" s="45">
        <v>6.11</v>
      </c>
      <c r="C91" s="45">
        <v>2.2599999999999998</v>
      </c>
      <c r="D91" s="45">
        <v>0.5</v>
      </c>
    </row>
    <row r="92" spans="1:4" x14ac:dyDescent="0.25">
      <c r="A92" s="44">
        <v>85</v>
      </c>
      <c r="B92" s="45">
        <v>5.63</v>
      </c>
      <c r="C92" s="45">
        <v>1.94</v>
      </c>
      <c r="D92" s="45">
        <v>0.43</v>
      </c>
    </row>
  </sheetData>
  <sheetProtection algorithmName="SHA-512" hashValue="ysypHudTQUDyQOMGJwmtiKZ4ylbblqUBqXF1d/iEqwq3A7zgADM0iK0zdt9Y8rzSI6/JYJGyTD/dWLuQrHZKJA==" saltValue="mZfkgGzidFYyGpb2iWRZfg==" spinCount="100000" sheet="1" objects="1" scenarios="1"/>
  <conditionalFormatting sqref="A6:A21">
    <cfRule type="expression" dxfId="499" priority="5" stopIfTrue="1">
      <formula>MOD(ROW(),2)=0</formula>
    </cfRule>
    <cfRule type="expression" dxfId="498" priority="6" stopIfTrue="1">
      <formula>MOD(ROW(),2)&lt;&gt;0</formula>
    </cfRule>
  </conditionalFormatting>
  <conditionalFormatting sqref="A26:A92">
    <cfRule type="expression" dxfId="497" priority="1" stopIfTrue="1">
      <formula>MOD(ROW(),2)=0</formula>
    </cfRule>
    <cfRule type="expression" dxfId="496" priority="2" stopIfTrue="1">
      <formula>MOD(ROW(),2)&lt;&gt;0</formula>
    </cfRule>
  </conditionalFormatting>
  <conditionalFormatting sqref="B6:D21">
    <cfRule type="expression" dxfId="495" priority="7" stopIfTrue="1">
      <formula>MOD(ROW(),2)=0</formula>
    </cfRule>
    <cfRule type="expression" dxfId="494" priority="8" stopIfTrue="1">
      <formula>MOD(ROW(),2)&lt;&gt;0</formula>
    </cfRule>
  </conditionalFormatting>
  <conditionalFormatting sqref="B26:D92">
    <cfRule type="expression" dxfId="493" priority="3" stopIfTrue="1">
      <formula>MOD(ROW(),2)=0</formula>
    </cfRule>
    <cfRule type="expression" dxfId="492" priority="4"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CE09-F1B5-4CA0-9070-72C9380AACA5}">
  <sheetPr codeName="Sheet33"/>
  <dimension ref="A1:D57"/>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x-309</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2015</v>
      </c>
      <c r="C8" s="52"/>
      <c r="D8" s="52"/>
    </row>
    <row r="9" spans="1:4" customFormat="1" x14ac:dyDescent="0.25">
      <c r="A9" s="46" t="s">
        <v>128</v>
      </c>
      <c r="B9" s="52" t="s">
        <v>188</v>
      </c>
      <c r="C9" s="52"/>
      <c r="D9" s="52"/>
    </row>
    <row r="10" spans="1:4" customFormat="1" ht="25" x14ac:dyDescent="0.25">
      <c r="A10" s="46" t="s">
        <v>6</v>
      </c>
      <c r="B10" s="52" t="s">
        <v>189</v>
      </c>
      <c r="C10" s="52"/>
      <c r="D10" s="52"/>
    </row>
    <row r="11" spans="1:4" customFormat="1" x14ac:dyDescent="0.25">
      <c r="A11" s="46" t="s">
        <v>129</v>
      </c>
      <c r="B11" s="52" t="s">
        <v>142</v>
      </c>
      <c r="C11" s="52"/>
      <c r="D11" s="52"/>
    </row>
    <row r="12" spans="1:4" customFormat="1" x14ac:dyDescent="0.25">
      <c r="A12" s="46" t="s">
        <v>130</v>
      </c>
      <c r="B12" s="52" t="s">
        <v>143</v>
      </c>
      <c r="C12" s="52"/>
      <c r="D12" s="52"/>
    </row>
    <row r="13" spans="1:4" customFormat="1" x14ac:dyDescent="0.25">
      <c r="A13" s="46" t="s">
        <v>387</v>
      </c>
      <c r="B13" s="52">
        <v>0</v>
      </c>
      <c r="C13" s="52"/>
      <c r="D13" s="52"/>
    </row>
    <row r="14" spans="1:4" customFormat="1" x14ac:dyDescent="0.25">
      <c r="A14" s="46" t="s">
        <v>132</v>
      </c>
      <c r="B14" s="52">
        <v>309</v>
      </c>
      <c r="C14" s="52"/>
      <c r="D14" s="52"/>
    </row>
    <row r="15" spans="1:4" customFormat="1" x14ac:dyDescent="0.25">
      <c r="A15" s="46" t="s">
        <v>388</v>
      </c>
      <c r="B15" s="52" t="s">
        <v>203</v>
      </c>
      <c r="C15" s="52"/>
      <c r="D15" s="52"/>
    </row>
    <row r="16" spans="1:4" customFormat="1" x14ac:dyDescent="0.25">
      <c r="A16" s="46" t="s">
        <v>134</v>
      </c>
      <c r="B16" s="52" t="s">
        <v>145</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2.2000000000000002</v>
      </c>
    </row>
    <row r="46" spans="1:4" x14ac:dyDescent="0.25">
      <c r="A46" s="44">
        <v>74</v>
      </c>
      <c r="B46" s="45">
        <v>11.48</v>
      </c>
      <c r="C46" s="45">
        <v>3.67</v>
      </c>
      <c r="D46" s="45">
        <v>2.02</v>
      </c>
    </row>
    <row r="47" spans="1:4" x14ac:dyDescent="0.25">
      <c r="A47" s="44">
        <v>75</v>
      </c>
      <c r="B47" s="45">
        <v>10.9</v>
      </c>
      <c r="C47" s="45">
        <v>3.5</v>
      </c>
      <c r="D47" s="45">
        <v>1.84</v>
      </c>
    </row>
    <row r="48" spans="1:4" x14ac:dyDescent="0.25">
      <c r="A48" s="44">
        <v>76</v>
      </c>
      <c r="B48" s="45">
        <v>10.34</v>
      </c>
      <c r="C48" s="45">
        <v>3.45</v>
      </c>
      <c r="D48" s="45">
        <v>1.69</v>
      </c>
    </row>
    <row r="49" spans="1:4" x14ac:dyDescent="0.25">
      <c r="A49" s="44">
        <v>77</v>
      </c>
      <c r="B49" s="45">
        <v>9.7899999999999991</v>
      </c>
      <c r="C49" s="45">
        <v>3.39</v>
      </c>
      <c r="D49" s="45">
        <v>1.54</v>
      </c>
    </row>
    <row r="50" spans="1:4" x14ac:dyDescent="0.25">
      <c r="A50" s="44">
        <v>78</v>
      </c>
      <c r="B50" s="45">
        <v>9.25</v>
      </c>
      <c r="C50" s="45">
        <v>3.32</v>
      </c>
      <c r="D50" s="45">
        <v>1.4</v>
      </c>
    </row>
    <row r="51" spans="1:4" x14ac:dyDescent="0.25">
      <c r="A51" s="44">
        <v>79</v>
      </c>
      <c r="B51" s="45">
        <v>8.7200000000000006</v>
      </c>
      <c r="C51" s="45">
        <v>3.05</v>
      </c>
      <c r="D51" s="45">
        <v>1.26</v>
      </c>
    </row>
    <row r="52" spans="1:4" x14ac:dyDescent="0.25">
      <c r="A52" s="44">
        <v>80</v>
      </c>
      <c r="B52" s="45">
        <v>8.19</v>
      </c>
      <c r="C52" s="45">
        <v>2.78</v>
      </c>
      <c r="D52" s="45">
        <v>1.1200000000000001</v>
      </c>
    </row>
    <row r="53" spans="1:4" x14ac:dyDescent="0.25">
      <c r="A53" s="44">
        <v>81</v>
      </c>
      <c r="B53" s="45">
        <v>7.66</v>
      </c>
      <c r="C53" s="45">
        <v>2.72</v>
      </c>
      <c r="D53" s="45">
        <v>1</v>
      </c>
    </row>
    <row r="54" spans="1:4" x14ac:dyDescent="0.25">
      <c r="A54" s="44">
        <v>82</v>
      </c>
      <c r="B54" s="45">
        <v>7.13</v>
      </c>
      <c r="C54" s="45">
        <v>2.65</v>
      </c>
      <c r="D54" s="45">
        <v>0.89</v>
      </c>
    </row>
    <row r="55" spans="1:4" x14ac:dyDescent="0.25">
      <c r="A55" s="44">
        <v>83</v>
      </c>
      <c r="B55" s="45">
        <v>6.61</v>
      </c>
      <c r="C55" s="45">
        <v>2.57</v>
      </c>
      <c r="D55" s="45">
        <v>0.79</v>
      </c>
    </row>
    <row r="56" spans="1:4" x14ac:dyDescent="0.25">
      <c r="A56" s="44">
        <v>84</v>
      </c>
      <c r="B56" s="45">
        <v>6.11</v>
      </c>
      <c r="C56" s="45">
        <v>2.2599999999999998</v>
      </c>
      <c r="D56" s="45">
        <v>0.67</v>
      </c>
    </row>
    <row r="57" spans="1:4" x14ac:dyDescent="0.25">
      <c r="A57" s="44">
        <v>85</v>
      </c>
      <c r="B57" s="45">
        <v>5.63</v>
      </c>
      <c r="C57" s="45">
        <v>1.94</v>
      </c>
      <c r="D57" s="45">
        <v>0.56999999999999995</v>
      </c>
    </row>
  </sheetData>
  <sheetProtection algorithmName="SHA-512" hashValue="Tf9gadM3870UWdJdJUTHRGAezndfgRgm/5jvRnUDxvgCuK+HMxHnF9X3bGDyrPcCOsD/76WdqEbymI5L0Dv6ag==" saltValue="dtyN67HzSL3MBNVmz8VKsg==" spinCount="100000" sheet="1" objects="1" scenarios="1"/>
  <conditionalFormatting sqref="A6:A21">
    <cfRule type="expression" dxfId="491" priority="5" stopIfTrue="1">
      <formula>MOD(ROW(),2)=0</formula>
    </cfRule>
    <cfRule type="expression" dxfId="490" priority="6" stopIfTrue="1">
      <formula>MOD(ROW(),2)&lt;&gt;0</formula>
    </cfRule>
  </conditionalFormatting>
  <conditionalFormatting sqref="A26:A57">
    <cfRule type="expression" dxfId="489" priority="1" stopIfTrue="1">
      <formula>MOD(ROW(),2)=0</formula>
    </cfRule>
    <cfRule type="expression" dxfId="488" priority="2" stopIfTrue="1">
      <formula>MOD(ROW(),2)&lt;&gt;0</formula>
    </cfRule>
  </conditionalFormatting>
  <conditionalFormatting sqref="B6:D21">
    <cfRule type="expression" dxfId="487" priority="7" stopIfTrue="1">
      <formula>MOD(ROW(),2)=0</formula>
    </cfRule>
    <cfRule type="expression" dxfId="486" priority="8" stopIfTrue="1">
      <formula>MOD(ROW(),2)&lt;&gt;0</formula>
    </cfRule>
  </conditionalFormatting>
  <conditionalFormatting sqref="B26:D57">
    <cfRule type="expression" dxfId="485" priority="3" stopIfTrue="1">
      <formula>MOD(ROW(),2)=0</formula>
    </cfRule>
    <cfRule type="expression" dxfId="484" priority="4"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F8FD1-1BED-423C-AB3F-B46245FA3BB3}">
  <sheetPr codeName="Sheet34"/>
  <dimension ref="A1:D57"/>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x-310</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2015</v>
      </c>
      <c r="C8" s="52"/>
      <c r="D8" s="52"/>
    </row>
    <row r="9" spans="1:4" customFormat="1" x14ac:dyDescent="0.25">
      <c r="A9" s="46" t="s">
        <v>128</v>
      </c>
      <c r="B9" s="52" t="s">
        <v>188</v>
      </c>
      <c r="C9" s="52"/>
      <c r="D9" s="52"/>
    </row>
    <row r="10" spans="1:4" customFormat="1" ht="25" x14ac:dyDescent="0.25">
      <c r="A10" s="46" t="s">
        <v>6</v>
      </c>
      <c r="B10" s="52" t="s">
        <v>189</v>
      </c>
      <c r="C10" s="52"/>
      <c r="D10" s="52"/>
    </row>
    <row r="11" spans="1:4" customFormat="1" x14ac:dyDescent="0.25">
      <c r="A11" s="46" t="s">
        <v>129</v>
      </c>
      <c r="B11" s="52" t="s">
        <v>147</v>
      </c>
      <c r="C11" s="52"/>
      <c r="D11" s="52"/>
    </row>
    <row r="12" spans="1:4" customFormat="1" x14ac:dyDescent="0.25">
      <c r="A12" s="46" t="s">
        <v>130</v>
      </c>
      <c r="B12" s="52" t="s">
        <v>143</v>
      </c>
      <c r="C12" s="52"/>
      <c r="D12" s="52"/>
    </row>
    <row r="13" spans="1:4" customFormat="1" x14ac:dyDescent="0.25">
      <c r="A13" s="46" t="s">
        <v>387</v>
      </c>
      <c r="B13" s="52">
        <v>0</v>
      </c>
      <c r="C13" s="52"/>
      <c r="D13" s="52"/>
    </row>
    <row r="14" spans="1:4" customFormat="1" x14ac:dyDescent="0.25">
      <c r="A14" s="46" t="s">
        <v>132</v>
      </c>
      <c r="B14" s="52">
        <v>310</v>
      </c>
      <c r="C14" s="52"/>
      <c r="D14" s="52"/>
    </row>
    <row r="15" spans="1:4" customFormat="1" x14ac:dyDescent="0.25">
      <c r="A15" s="46" t="s">
        <v>388</v>
      </c>
      <c r="B15" s="52" t="s">
        <v>204</v>
      </c>
      <c r="C15" s="52"/>
      <c r="D15" s="52"/>
    </row>
    <row r="16" spans="1:4" customFormat="1" x14ac:dyDescent="0.25">
      <c r="A16" s="46" t="s">
        <v>134</v>
      </c>
      <c r="B16" s="52" t="s">
        <v>149</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55</v>
      </c>
      <c r="B27" s="45">
        <v>22.36</v>
      </c>
      <c r="C27" s="45">
        <v>3.75</v>
      </c>
      <c r="D27" s="45"/>
    </row>
    <row r="28" spans="1:4" x14ac:dyDescent="0.25">
      <c r="A28" s="44">
        <v>56</v>
      </c>
      <c r="B28" s="45">
        <v>21.84</v>
      </c>
      <c r="C28" s="45">
        <v>3.78</v>
      </c>
      <c r="D28" s="45"/>
    </row>
    <row r="29" spans="1:4" x14ac:dyDescent="0.25">
      <c r="A29" s="44">
        <v>57</v>
      </c>
      <c r="B29" s="45">
        <v>21.31</v>
      </c>
      <c r="C29" s="45">
        <v>3.81</v>
      </c>
      <c r="D29" s="45"/>
    </row>
    <row r="30" spans="1:4" x14ac:dyDescent="0.25">
      <c r="A30" s="44">
        <v>58</v>
      </c>
      <c r="B30" s="45">
        <v>20.77</v>
      </c>
      <c r="C30" s="45">
        <v>3.84</v>
      </c>
      <c r="D30" s="45"/>
    </row>
    <row r="31" spans="1:4" x14ac:dyDescent="0.25">
      <c r="A31" s="44">
        <v>59</v>
      </c>
      <c r="B31" s="45">
        <v>20.23</v>
      </c>
      <c r="C31" s="45">
        <v>3.87</v>
      </c>
      <c r="D31" s="45"/>
    </row>
    <row r="32" spans="1:4" x14ac:dyDescent="0.25">
      <c r="A32" s="44">
        <v>60</v>
      </c>
      <c r="B32" s="45">
        <v>19.670000000000002</v>
      </c>
      <c r="C32" s="45">
        <v>3.89</v>
      </c>
      <c r="D32" s="45"/>
    </row>
    <row r="33" spans="1:4" x14ac:dyDescent="0.25">
      <c r="A33" s="44">
        <v>61</v>
      </c>
      <c r="B33" s="45">
        <v>19.100000000000001</v>
      </c>
      <c r="C33" s="45">
        <v>3.92</v>
      </c>
      <c r="D33" s="45"/>
    </row>
    <row r="34" spans="1:4" x14ac:dyDescent="0.25">
      <c r="A34" s="44">
        <v>62</v>
      </c>
      <c r="B34" s="45">
        <v>18.52</v>
      </c>
      <c r="C34" s="45">
        <v>3.94</v>
      </c>
      <c r="D34" s="45"/>
    </row>
    <row r="35" spans="1:4" x14ac:dyDescent="0.25">
      <c r="A35" s="44">
        <v>63</v>
      </c>
      <c r="B35" s="45">
        <v>17.95</v>
      </c>
      <c r="C35" s="45">
        <v>3.95</v>
      </c>
      <c r="D35" s="45"/>
    </row>
    <row r="36" spans="1:4" x14ac:dyDescent="0.25">
      <c r="A36" s="44">
        <v>64</v>
      </c>
      <c r="B36" s="45">
        <v>17.37</v>
      </c>
      <c r="C36" s="45">
        <v>3.97</v>
      </c>
      <c r="D36" s="45"/>
    </row>
    <row r="37" spans="1:4" x14ac:dyDescent="0.25">
      <c r="A37" s="44">
        <v>65</v>
      </c>
      <c r="B37" s="45">
        <v>16.8</v>
      </c>
      <c r="C37" s="45">
        <v>3.98</v>
      </c>
      <c r="D37" s="45"/>
    </row>
    <row r="38" spans="1:4" x14ac:dyDescent="0.25">
      <c r="A38" s="44">
        <v>66</v>
      </c>
      <c r="B38" s="45">
        <v>16.22</v>
      </c>
      <c r="C38" s="45">
        <v>3.98</v>
      </c>
      <c r="D38" s="45"/>
    </row>
    <row r="39" spans="1:4" x14ac:dyDescent="0.25">
      <c r="A39" s="44">
        <v>67</v>
      </c>
      <c r="B39" s="45">
        <v>15.64</v>
      </c>
      <c r="C39" s="45">
        <v>3.98</v>
      </c>
      <c r="D39" s="45"/>
    </row>
    <row r="40" spans="1:4" x14ac:dyDescent="0.25">
      <c r="A40" s="44">
        <v>68</v>
      </c>
      <c r="B40" s="45">
        <v>15.05</v>
      </c>
      <c r="C40" s="45">
        <v>3.98</v>
      </c>
      <c r="D40" s="45"/>
    </row>
    <row r="41" spans="1:4" x14ac:dyDescent="0.25">
      <c r="A41" s="44">
        <v>69</v>
      </c>
      <c r="B41" s="45">
        <v>14.46</v>
      </c>
      <c r="C41" s="45">
        <v>3.93</v>
      </c>
      <c r="D41" s="45"/>
    </row>
    <row r="42" spans="1:4" x14ac:dyDescent="0.25">
      <c r="A42" s="44">
        <v>70</v>
      </c>
      <c r="B42" s="45">
        <v>13.86</v>
      </c>
      <c r="C42" s="45">
        <v>3.87</v>
      </c>
      <c r="D42" s="45"/>
    </row>
    <row r="43" spans="1:4" x14ac:dyDescent="0.25">
      <c r="A43" s="44">
        <v>71</v>
      </c>
      <c r="B43" s="45">
        <v>13.26</v>
      </c>
      <c r="C43" s="45">
        <v>3.86</v>
      </c>
      <c r="D43" s="45"/>
    </row>
    <row r="44" spans="1:4" x14ac:dyDescent="0.25">
      <c r="A44" s="44">
        <v>72</v>
      </c>
      <c r="B44" s="45">
        <v>12.66</v>
      </c>
      <c r="C44" s="45">
        <v>3.84</v>
      </c>
      <c r="D44" s="45"/>
    </row>
    <row r="45" spans="1:4" x14ac:dyDescent="0.25">
      <c r="A45" s="44">
        <v>73</v>
      </c>
      <c r="B45" s="45">
        <v>12.07</v>
      </c>
      <c r="C45" s="45">
        <v>3.82</v>
      </c>
      <c r="D45" s="45">
        <v>1.71</v>
      </c>
    </row>
    <row r="46" spans="1:4" x14ac:dyDescent="0.25">
      <c r="A46" s="44">
        <v>74</v>
      </c>
      <c r="B46" s="45">
        <v>11.48</v>
      </c>
      <c r="C46" s="45">
        <v>3.67</v>
      </c>
      <c r="D46" s="45">
        <v>1.56</v>
      </c>
    </row>
    <row r="47" spans="1:4" x14ac:dyDescent="0.25">
      <c r="A47" s="44">
        <v>75</v>
      </c>
      <c r="B47" s="45">
        <v>10.9</v>
      </c>
      <c r="C47" s="45">
        <v>3.5</v>
      </c>
      <c r="D47" s="45">
        <v>1.42</v>
      </c>
    </row>
    <row r="48" spans="1:4" x14ac:dyDescent="0.25">
      <c r="A48" s="44">
        <v>76</v>
      </c>
      <c r="B48" s="45">
        <v>10.34</v>
      </c>
      <c r="C48" s="45">
        <v>3.45</v>
      </c>
      <c r="D48" s="45">
        <v>1.29</v>
      </c>
    </row>
    <row r="49" spans="1:4" x14ac:dyDescent="0.25">
      <c r="A49" s="44">
        <v>77</v>
      </c>
      <c r="B49" s="45">
        <v>9.7899999999999991</v>
      </c>
      <c r="C49" s="45">
        <v>3.39</v>
      </c>
      <c r="D49" s="45">
        <v>1.17</v>
      </c>
    </row>
    <row r="50" spans="1:4" x14ac:dyDescent="0.25">
      <c r="A50" s="44">
        <v>78</v>
      </c>
      <c r="B50" s="45">
        <v>9.25</v>
      </c>
      <c r="C50" s="45">
        <v>3.32</v>
      </c>
      <c r="D50" s="45">
        <v>1.05</v>
      </c>
    </row>
    <row r="51" spans="1:4" x14ac:dyDescent="0.25">
      <c r="A51" s="44">
        <v>79</v>
      </c>
      <c r="B51" s="45">
        <v>8.7200000000000006</v>
      </c>
      <c r="C51" s="45">
        <v>3.05</v>
      </c>
      <c r="D51" s="45">
        <v>0.95</v>
      </c>
    </row>
    <row r="52" spans="1:4" x14ac:dyDescent="0.25">
      <c r="A52" s="44">
        <v>80</v>
      </c>
      <c r="B52" s="45">
        <v>8.19</v>
      </c>
      <c r="C52" s="45">
        <v>2.78</v>
      </c>
      <c r="D52" s="45">
        <v>0.84</v>
      </c>
    </row>
    <row r="53" spans="1:4" x14ac:dyDescent="0.25">
      <c r="A53" s="44">
        <v>81</v>
      </c>
      <c r="B53" s="45">
        <v>7.66</v>
      </c>
      <c r="C53" s="45">
        <v>2.72</v>
      </c>
      <c r="D53" s="45">
        <v>0.75</v>
      </c>
    </row>
    <row r="54" spans="1:4" x14ac:dyDescent="0.25">
      <c r="A54" s="44">
        <v>82</v>
      </c>
      <c r="B54" s="45">
        <v>7.13</v>
      </c>
      <c r="C54" s="45">
        <v>2.65</v>
      </c>
      <c r="D54" s="45">
        <v>0.66</v>
      </c>
    </row>
    <row r="55" spans="1:4" x14ac:dyDescent="0.25">
      <c r="A55" s="44">
        <v>83</v>
      </c>
      <c r="B55" s="45">
        <v>6.61</v>
      </c>
      <c r="C55" s="45">
        <v>2.57</v>
      </c>
      <c r="D55" s="45">
        <v>0.56999999999999995</v>
      </c>
    </row>
    <row r="56" spans="1:4" x14ac:dyDescent="0.25">
      <c r="A56" s="44">
        <v>84</v>
      </c>
      <c r="B56" s="45">
        <v>6.11</v>
      </c>
      <c r="C56" s="45">
        <v>2.2599999999999998</v>
      </c>
      <c r="D56" s="45">
        <v>0.5</v>
      </c>
    </row>
    <row r="57" spans="1:4" x14ac:dyDescent="0.25">
      <c r="A57" s="44">
        <v>85</v>
      </c>
      <c r="B57" s="45">
        <v>5.63</v>
      </c>
      <c r="C57" s="45">
        <v>1.94</v>
      </c>
      <c r="D57" s="45">
        <v>0.43</v>
      </c>
    </row>
  </sheetData>
  <sheetProtection algorithmName="SHA-512" hashValue="bionzPCOrHNd1hO/dLEduRU3R08t9jwCC6WcngUlhJ9XowfJB7G1Bnr1ns0D8K01hi3ozLvc0uHEa8STm6Enhg==" saltValue="0L7Ra6R3Qh0Lt3mnul825g==" spinCount="100000" sheet="1" objects="1" scenarios="1"/>
  <conditionalFormatting sqref="A6:A21">
    <cfRule type="expression" dxfId="483" priority="5" stopIfTrue="1">
      <formula>MOD(ROW(),2)=0</formula>
    </cfRule>
    <cfRule type="expression" dxfId="482" priority="6" stopIfTrue="1">
      <formula>MOD(ROW(),2)&lt;&gt;0</formula>
    </cfRule>
  </conditionalFormatting>
  <conditionalFormatting sqref="A26:A57">
    <cfRule type="expression" dxfId="481" priority="1" stopIfTrue="1">
      <formula>MOD(ROW(),2)=0</formula>
    </cfRule>
    <cfRule type="expression" dxfId="480" priority="2" stopIfTrue="1">
      <formula>MOD(ROW(),2)&lt;&gt;0</formula>
    </cfRule>
  </conditionalFormatting>
  <conditionalFormatting sqref="B6:D21">
    <cfRule type="expression" dxfId="479" priority="7" stopIfTrue="1">
      <formula>MOD(ROW(),2)=0</formula>
    </cfRule>
    <cfRule type="expression" dxfId="478" priority="8" stopIfTrue="1">
      <formula>MOD(ROW(),2)&lt;&gt;0</formula>
    </cfRule>
  </conditionalFormatting>
  <conditionalFormatting sqref="B26:D57">
    <cfRule type="expression" dxfId="477" priority="3" stopIfTrue="1">
      <formula>MOD(ROW(),2)=0</formula>
    </cfRule>
    <cfRule type="expression" dxfId="476" priority="4"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80BD-4AE7-4387-9E4D-E7D15D36E329}">
  <sheetPr codeName="Sheet35"/>
  <dimension ref="A1:D92"/>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x-311</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2015</v>
      </c>
      <c r="C8" s="52"/>
      <c r="D8" s="52"/>
    </row>
    <row r="9" spans="1:4" customFormat="1" x14ac:dyDescent="0.25">
      <c r="A9" s="46" t="s">
        <v>128</v>
      </c>
      <c r="B9" s="52" t="s">
        <v>188</v>
      </c>
      <c r="C9" s="52"/>
      <c r="D9" s="52"/>
    </row>
    <row r="10" spans="1:4" customFormat="1" ht="25" x14ac:dyDescent="0.25">
      <c r="A10" s="46" t="s">
        <v>6</v>
      </c>
      <c r="B10" s="52" t="s">
        <v>194</v>
      </c>
      <c r="C10" s="52"/>
      <c r="D10" s="52"/>
    </row>
    <row r="11" spans="1:4" customFormat="1" x14ac:dyDescent="0.25">
      <c r="A11" s="46" t="s">
        <v>129</v>
      </c>
      <c r="B11" s="52" t="s">
        <v>142</v>
      </c>
      <c r="C11" s="52"/>
      <c r="D11" s="52"/>
    </row>
    <row r="12" spans="1:4" customFormat="1" x14ac:dyDescent="0.25">
      <c r="A12" s="46" t="s">
        <v>130</v>
      </c>
      <c r="B12" s="52" t="s">
        <v>143</v>
      </c>
      <c r="C12" s="52"/>
      <c r="D12" s="52"/>
    </row>
    <row r="13" spans="1:4" customFormat="1" x14ac:dyDescent="0.25">
      <c r="A13" s="46" t="s">
        <v>387</v>
      </c>
      <c r="B13" s="52">
        <v>0</v>
      </c>
      <c r="C13" s="52"/>
      <c r="D13" s="52"/>
    </row>
    <row r="14" spans="1:4" customFormat="1" x14ac:dyDescent="0.25">
      <c r="A14" s="46" t="s">
        <v>132</v>
      </c>
      <c r="B14" s="52">
        <v>311</v>
      </c>
      <c r="C14" s="52"/>
      <c r="D14" s="52"/>
    </row>
    <row r="15" spans="1:4" customFormat="1" x14ac:dyDescent="0.25">
      <c r="A15" s="46" t="s">
        <v>388</v>
      </c>
      <c r="B15" s="52" t="s">
        <v>205</v>
      </c>
      <c r="C15" s="52"/>
      <c r="D15" s="52"/>
    </row>
    <row r="16" spans="1:4" customFormat="1" x14ac:dyDescent="0.25">
      <c r="A16" s="46" t="s">
        <v>134</v>
      </c>
      <c r="B16" s="52" t="s">
        <v>158</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2.2000000000000002</v>
      </c>
    </row>
    <row r="81" spans="1:4" x14ac:dyDescent="0.25">
      <c r="A81" s="44">
        <v>74</v>
      </c>
      <c r="B81" s="45">
        <v>11.48</v>
      </c>
      <c r="C81" s="45">
        <v>3.67</v>
      </c>
      <c r="D81" s="45">
        <v>2.02</v>
      </c>
    </row>
    <row r="82" spans="1:4" x14ac:dyDescent="0.25">
      <c r="A82" s="44">
        <v>75</v>
      </c>
      <c r="B82" s="45">
        <v>10.9</v>
      </c>
      <c r="C82" s="45">
        <v>3.5</v>
      </c>
      <c r="D82" s="45">
        <v>1.84</v>
      </c>
    </row>
    <row r="83" spans="1:4" x14ac:dyDescent="0.25">
      <c r="A83" s="44">
        <v>76</v>
      </c>
      <c r="B83" s="45">
        <v>10.34</v>
      </c>
      <c r="C83" s="45">
        <v>3.45</v>
      </c>
      <c r="D83" s="45">
        <v>1.69</v>
      </c>
    </row>
    <row r="84" spans="1:4" x14ac:dyDescent="0.25">
      <c r="A84" s="44">
        <v>77</v>
      </c>
      <c r="B84" s="45">
        <v>9.7899999999999991</v>
      </c>
      <c r="C84" s="45">
        <v>3.39</v>
      </c>
      <c r="D84" s="45">
        <v>1.54</v>
      </c>
    </row>
    <row r="85" spans="1:4" x14ac:dyDescent="0.25">
      <c r="A85" s="44">
        <v>78</v>
      </c>
      <c r="B85" s="45">
        <v>9.25</v>
      </c>
      <c r="C85" s="45">
        <v>3.32</v>
      </c>
      <c r="D85" s="45">
        <v>1.4</v>
      </c>
    </row>
    <row r="86" spans="1:4" x14ac:dyDescent="0.25">
      <c r="A86" s="44">
        <v>79</v>
      </c>
      <c r="B86" s="45">
        <v>8.7200000000000006</v>
      </c>
      <c r="C86" s="45">
        <v>3.05</v>
      </c>
      <c r="D86" s="45">
        <v>1.26</v>
      </c>
    </row>
    <row r="87" spans="1:4" x14ac:dyDescent="0.25">
      <c r="A87" s="44">
        <v>80</v>
      </c>
      <c r="B87" s="45">
        <v>8.19</v>
      </c>
      <c r="C87" s="45">
        <v>2.78</v>
      </c>
      <c r="D87" s="45">
        <v>1.1200000000000001</v>
      </c>
    </row>
    <row r="88" spans="1:4" x14ac:dyDescent="0.25">
      <c r="A88" s="44">
        <v>81</v>
      </c>
      <c r="B88" s="45">
        <v>7.66</v>
      </c>
      <c r="C88" s="45">
        <v>2.72</v>
      </c>
      <c r="D88" s="45">
        <v>1</v>
      </c>
    </row>
    <row r="89" spans="1:4" x14ac:dyDescent="0.25">
      <c r="A89" s="44">
        <v>82</v>
      </c>
      <c r="B89" s="45">
        <v>7.13</v>
      </c>
      <c r="C89" s="45">
        <v>2.65</v>
      </c>
      <c r="D89" s="45">
        <v>0.89</v>
      </c>
    </row>
    <row r="90" spans="1:4" x14ac:dyDescent="0.25">
      <c r="A90" s="44">
        <v>83</v>
      </c>
      <c r="B90" s="45">
        <v>6.61</v>
      </c>
      <c r="C90" s="45">
        <v>2.57</v>
      </c>
      <c r="D90" s="45">
        <v>0.79</v>
      </c>
    </row>
    <row r="91" spans="1:4" x14ac:dyDescent="0.25">
      <c r="A91" s="44">
        <v>84</v>
      </c>
      <c r="B91" s="45">
        <v>6.11</v>
      </c>
      <c r="C91" s="45">
        <v>2.2599999999999998</v>
      </c>
      <c r="D91" s="45">
        <v>0.67</v>
      </c>
    </row>
    <row r="92" spans="1:4" x14ac:dyDescent="0.25">
      <c r="A92" s="44">
        <v>85</v>
      </c>
      <c r="B92" s="45">
        <v>5.63</v>
      </c>
      <c r="C92" s="45">
        <v>1.94</v>
      </c>
      <c r="D92" s="45">
        <v>0.56999999999999995</v>
      </c>
    </row>
  </sheetData>
  <sheetProtection algorithmName="SHA-512" hashValue="fvwldLTm2CyvE/lVD/5RjAwc/Np1nYRcPaEtz543bFrWd+sldpELfH5tgMXgIwiHuIt6zNVC5QOFAoM1GgaN4A==" saltValue="J5Zbb4l7/Thsusqev8pJMg==" spinCount="100000" sheet="1" objects="1" scenarios="1"/>
  <conditionalFormatting sqref="A6:A21">
    <cfRule type="expression" dxfId="475" priority="5" stopIfTrue="1">
      <formula>MOD(ROW(),2)=0</formula>
    </cfRule>
    <cfRule type="expression" dxfId="474" priority="6" stopIfTrue="1">
      <formula>MOD(ROW(),2)&lt;&gt;0</formula>
    </cfRule>
  </conditionalFormatting>
  <conditionalFormatting sqref="A26:A92">
    <cfRule type="expression" dxfId="473" priority="1" stopIfTrue="1">
      <formula>MOD(ROW(),2)=0</formula>
    </cfRule>
    <cfRule type="expression" dxfId="472" priority="2" stopIfTrue="1">
      <formula>MOD(ROW(),2)&lt;&gt;0</formula>
    </cfRule>
  </conditionalFormatting>
  <conditionalFormatting sqref="B6:D21">
    <cfRule type="expression" dxfId="471" priority="7" stopIfTrue="1">
      <formula>MOD(ROW(),2)=0</formula>
    </cfRule>
    <cfRule type="expression" dxfId="470" priority="8" stopIfTrue="1">
      <formula>MOD(ROW(),2)&lt;&gt;0</formula>
    </cfRule>
  </conditionalFormatting>
  <conditionalFormatting sqref="B26:D92">
    <cfRule type="expression" dxfId="469" priority="3" stopIfTrue="1">
      <formula>MOD(ROW(),2)=0</formula>
    </cfRule>
    <cfRule type="expression" dxfId="468" priority="4"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BC7C-425D-474F-9EA7-1A79600CCACF}">
  <sheetPr codeName="Sheet36"/>
  <dimension ref="A1:D92"/>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Pensioner Cash Equivalent - x-312</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2015</v>
      </c>
      <c r="C8" s="52"/>
      <c r="D8" s="52"/>
    </row>
    <row r="9" spans="1:4" customFormat="1" x14ac:dyDescent="0.25">
      <c r="A9" s="46" t="s">
        <v>128</v>
      </c>
      <c r="B9" s="52" t="s">
        <v>188</v>
      </c>
      <c r="C9" s="52"/>
      <c r="D9" s="52"/>
    </row>
    <row r="10" spans="1:4" customFormat="1" ht="25" x14ac:dyDescent="0.25">
      <c r="A10" s="46" t="s">
        <v>6</v>
      </c>
      <c r="B10" s="52" t="s">
        <v>194</v>
      </c>
      <c r="C10" s="52"/>
      <c r="D10" s="52"/>
    </row>
    <row r="11" spans="1:4" customFormat="1" x14ac:dyDescent="0.25">
      <c r="A11" s="46" t="s">
        <v>129</v>
      </c>
      <c r="B11" s="52" t="s">
        <v>147</v>
      </c>
      <c r="C11" s="52"/>
      <c r="D11" s="52"/>
    </row>
    <row r="12" spans="1:4" customFormat="1" x14ac:dyDescent="0.25">
      <c r="A12" s="46" t="s">
        <v>130</v>
      </c>
      <c r="B12" s="52" t="s">
        <v>143</v>
      </c>
      <c r="C12" s="52"/>
      <c r="D12" s="52"/>
    </row>
    <row r="13" spans="1:4" customFormat="1" x14ac:dyDescent="0.25">
      <c r="A13" s="46" t="s">
        <v>387</v>
      </c>
      <c r="B13" s="52">
        <v>0</v>
      </c>
      <c r="C13" s="52"/>
      <c r="D13" s="52"/>
    </row>
    <row r="14" spans="1:4" customFormat="1" x14ac:dyDescent="0.25">
      <c r="A14" s="46" t="s">
        <v>132</v>
      </c>
      <c r="B14" s="52">
        <v>312</v>
      </c>
      <c r="C14" s="52"/>
      <c r="D14" s="52"/>
    </row>
    <row r="15" spans="1:4" customFormat="1" x14ac:dyDescent="0.25">
      <c r="A15" s="46" t="s">
        <v>388</v>
      </c>
      <c r="B15" s="52" t="s">
        <v>206</v>
      </c>
      <c r="C15" s="52"/>
      <c r="D15" s="52"/>
    </row>
    <row r="16" spans="1:4" customFormat="1" x14ac:dyDescent="0.25">
      <c r="A16" s="46" t="s">
        <v>134</v>
      </c>
      <c r="B16" s="52" t="s">
        <v>160</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401</v>
      </c>
      <c r="C26" s="60" t="s">
        <v>409</v>
      </c>
      <c r="D26" s="60" t="s">
        <v>404</v>
      </c>
    </row>
    <row r="27" spans="1:4" x14ac:dyDescent="0.25">
      <c r="A27" s="44">
        <v>20</v>
      </c>
      <c r="B27" s="45">
        <v>36.54</v>
      </c>
      <c r="C27" s="45">
        <v>2.1800000000000002</v>
      </c>
      <c r="D27" s="45"/>
    </row>
    <row r="28" spans="1:4" x14ac:dyDescent="0.25">
      <c r="A28" s="44">
        <v>21</v>
      </c>
      <c r="B28" s="45">
        <v>36.25</v>
      </c>
      <c r="C28" s="45">
        <v>2.2200000000000002</v>
      </c>
      <c r="D28" s="45"/>
    </row>
    <row r="29" spans="1:4" x14ac:dyDescent="0.25">
      <c r="A29" s="44">
        <v>22</v>
      </c>
      <c r="B29" s="45">
        <v>35.96</v>
      </c>
      <c r="C29" s="45">
        <v>2.2599999999999998</v>
      </c>
      <c r="D29" s="45"/>
    </row>
    <row r="30" spans="1:4" x14ac:dyDescent="0.25">
      <c r="A30" s="44">
        <v>23</v>
      </c>
      <c r="B30" s="45">
        <v>35.659999999999997</v>
      </c>
      <c r="C30" s="45">
        <v>2.29</v>
      </c>
      <c r="D30" s="45"/>
    </row>
    <row r="31" spans="1:4" x14ac:dyDescent="0.25">
      <c r="A31" s="44">
        <v>24</v>
      </c>
      <c r="B31" s="45">
        <v>35.35</v>
      </c>
      <c r="C31" s="45">
        <v>2.33</v>
      </c>
      <c r="D31" s="45"/>
    </row>
    <row r="32" spans="1:4" x14ac:dyDescent="0.25">
      <c r="A32" s="44">
        <v>25</v>
      </c>
      <c r="B32" s="45">
        <v>35.04</v>
      </c>
      <c r="C32" s="45">
        <v>2.37</v>
      </c>
      <c r="D32" s="45"/>
    </row>
    <row r="33" spans="1:4" x14ac:dyDescent="0.25">
      <c r="A33" s="44">
        <v>26</v>
      </c>
      <c r="B33" s="45">
        <v>34.72</v>
      </c>
      <c r="C33" s="45">
        <v>2.42</v>
      </c>
      <c r="D33" s="45"/>
    </row>
    <row r="34" spans="1:4" x14ac:dyDescent="0.25">
      <c r="A34" s="44">
        <v>27</v>
      </c>
      <c r="B34" s="45">
        <v>34.39</v>
      </c>
      <c r="C34" s="45">
        <v>2.46</v>
      </c>
      <c r="D34" s="45"/>
    </row>
    <row r="35" spans="1:4" x14ac:dyDescent="0.25">
      <c r="A35" s="44">
        <v>28</v>
      </c>
      <c r="B35" s="45">
        <v>34.06</v>
      </c>
      <c r="C35" s="45">
        <v>2.5</v>
      </c>
      <c r="D35" s="45"/>
    </row>
    <row r="36" spans="1:4" x14ac:dyDescent="0.25">
      <c r="A36" s="44">
        <v>29</v>
      </c>
      <c r="B36" s="45">
        <v>33.72</v>
      </c>
      <c r="C36" s="45">
        <v>2.54</v>
      </c>
      <c r="D36" s="45"/>
    </row>
    <row r="37" spans="1:4" x14ac:dyDescent="0.25">
      <c r="A37" s="44">
        <v>30</v>
      </c>
      <c r="B37" s="45">
        <v>33.380000000000003</v>
      </c>
      <c r="C37" s="45">
        <v>2.59</v>
      </c>
      <c r="D37" s="45"/>
    </row>
    <row r="38" spans="1:4" x14ac:dyDescent="0.25">
      <c r="A38" s="44">
        <v>31</v>
      </c>
      <c r="B38" s="45">
        <v>33.020000000000003</v>
      </c>
      <c r="C38" s="45">
        <v>2.63</v>
      </c>
      <c r="D38" s="45"/>
    </row>
    <row r="39" spans="1:4" x14ac:dyDescent="0.25">
      <c r="A39" s="44">
        <v>32</v>
      </c>
      <c r="B39" s="45">
        <v>32.659999999999997</v>
      </c>
      <c r="C39" s="45">
        <v>2.68</v>
      </c>
      <c r="D39" s="45"/>
    </row>
    <row r="40" spans="1:4" x14ac:dyDescent="0.25">
      <c r="A40" s="44">
        <v>33</v>
      </c>
      <c r="B40" s="45">
        <v>32.29</v>
      </c>
      <c r="C40" s="45">
        <v>2.72</v>
      </c>
      <c r="D40" s="45"/>
    </row>
    <row r="41" spans="1:4" x14ac:dyDescent="0.25">
      <c r="A41" s="44">
        <v>34</v>
      </c>
      <c r="B41" s="45">
        <v>31.91</v>
      </c>
      <c r="C41" s="45">
        <v>2.77</v>
      </c>
      <c r="D41" s="45"/>
    </row>
    <row r="42" spans="1:4" x14ac:dyDescent="0.25">
      <c r="A42" s="44">
        <v>35</v>
      </c>
      <c r="B42" s="45">
        <v>31.53</v>
      </c>
      <c r="C42" s="45">
        <v>2.82</v>
      </c>
      <c r="D42" s="45"/>
    </row>
    <row r="43" spans="1:4" x14ac:dyDescent="0.25">
      <c r="A43" s="44">
        <v>36</v>
      </c>
      <c r="B43" s="45">
        <v>31.14</v>
      </c>
      <c r="C43" s="45">
        <v>2.86</v>
      </c>
      <c r="D43" s="45"/>
    </row>
    <row r="44" spans="1:4" x14ac:dyDescent="0.25">
      <c r="A44" s="44">
        <v>37</v>
      </c>
      <c r="B44" s="45">
        <v>30.74</v>
      </c>
      <c r="C44" s="45">
        <v>2.91</v>
      </c>
      <c r="D44" s="45"/>
    </row>
    <row r="45" spans="1:4" x14ac:dyDescent="0.25">
      <c r="A45" s="44">
        <v>38</v>
      </c>
      <c r="B45" s="45">
        <v>30.33</v>
      </c>
      <c r="C45" s="45">
        <v>2.96</v>
      </c>
      <c r="D45" s="45"/>
    </row>
    <row r="46" spans="1:4" x14ac:dyDescent="0.25">
      <c r="A46" s="44">
        <v>39</v>
      </c>
      <c r="B46" s="45">
        <v>29.92</v>
      </c>
      <c r="C46" s="45">
        <v>3.01</v>
      </c>
      <c r="D46" s="45"/>
    </row>
    <row r="47" spans="1:4" x14ac:dyDescent="0.25">
      <c r="A47" s="44">
        <v>40</v>
      </c>
      <c r="B47" s="45">
        <v>29.5</v>
      </c>
      <c r="C47" s="45">
        <v>3.06</v>
      </c>
      <c r="D47" s="45"/>
    </row>
    <row r="48" spans="1:4" x14ac:dyDescent="0.25">
      <c r="A48" s="44">
        <v>41</v>
      </c>
      <c r="B48" s="45">
        <v>29.07</v>
      </c>
      <c r="C48" s="45">
        <v>3.11</v>
      </c>
      <c r="D48" s="45"/>
    </row>
    <row r="49" spans="1:4" x14ac:dyDescent="0.25">
      <c r="A49" s="44">
        <v>42</v>
      </c>
      <c r="B49" s="45">
        <v>28.63</v>
      </c>
      <c r="C49" s="45">
        <v>3.16</v>
      </c>
      <c r="D49" s="45"/>
    </row>
    <row r="50" spans="1:4" x14ac:dyDescent="0.25">
      <c r="A50" s="44">
        <v>43</v>
      </c>
      <c r="B50" s="45">
        <v>28.19</v>
      </c>
      <c r="C50" s="45">
        <v>3.21</v>
      </c>
      <c r="D50" s="45"/>
    </row>
    <row r="51" spans="1:4" x14ac:dyDescent="0.25">
      <c r="A51" s="44">
        <v>44</v>
      </c>
      <c r="B51" s="45">
        <v>27.74</v>
      </c>
      <c r="C51" s="45">
        <v>3.25</v>
      </c>
      <c r="D51" s="45"/>
    </row>
    <row r="52" spans="1:4" x14ac:dyDescent="0.25">
      <c r="A52" s="44">
        <v>45</v>
      </c>
      <c r="B52" s="45">
        <v>27.28</v>
      </c>
      <c r="C52" s="45">
        <v>3.3</v>
      </c>
      <c r="D52" s="45"/>
    </row>
    <row r="53" spans="1:4" x14ac:dyDescent="0.25">
      <c r="A53" s="44">
        <v>46</v>
      </c>
      <c r="B53" s="45">
        <v>26.81</v>
      </c>
      <c r="C53" s="45">
        <v>3.35</v>
      </c>
      <c r="D53" s="45"/>
    </row>
    <row r="54" spans="1:4" x14ac:dyDescent="0.25">
      <c r="A54" s="44">
        <v>47</v>
      </c>
      <c r="B54" s="45">
        <v>26.34</v>
      </c>
      <c r="C54" s="45">
        <v>3.4</v>
      </c>
      <c r="D54" s="45"/>
    </row>
    <row r="55" spans="1:4" x14ac:dyDescent="0.25">
      <c r="A55" s="44">
        <v>48</v>
      </c>
      <c r="B55" s="45">
        <v>25.86</v>
      </c>
      <c r="C55" s="45">
        <v>3.44</v>
      </c>
      <c r="D55" s="45"/>
    </row>
    <row r="56" spans="1:4" x14ac:dyDescent="0.25">
      <c r="A56" s="44">
        <v>49</v>
      </c>
      <c r="B56" s="45">
        <v>25.37</v>
      </c>
      <c r="C56" s="45">
        <v>3.49</v>
      </c>
      <c r="D56" s="45"/>
    </row>
    <row r="57" spans="1:4" x14ac:dyDescent="0.25">
      <c r="A57" s="44">
        <v>50</v>
      </c>
      <c r="B57" s="45">
        <v>24.88</v>
      </c>
      <c r="C57" s="45">
        <v>3.54</v>
      </c>
      <c r="D57" s="45"/>
    </row>
    <row r="58" spans="1:4" x14ac:dyDescent="0.25">
      <c r="A58" s="44">
        <v>51</v>
      </c>
      <c r="B58" s="45">
        <v>24.38</v>
      </c>
      <c r="C58" s="45">
        <v>3.58</v>
      </c>
      <c r="D58" s="45"/>
    </row>
    <row r="59" spans="1:4" x14ac:dyDescent="0.25">
      <c r="A59" s="44">
        <v>52</v>
      </c>
      <c r="B59" s="45">
        <v>23.87</v>
      </c>
      <c r="C59" s="45">
        <v>3.63</v>
      </c>
      <c r="D59" s="45"/>
    </row>
    <row r="60" spans="1:4" x14ac:dyDescent="0.25">
      <c r="A60" s="44">
        <v>53</v>
      </c>
      <c r="B60" s="45">
        <v>23.35</v>
      </c>
      <c r="C60" s="45">
        <v>3.67</v>
      </c>
      <c r="D60" s="45"/>
    </row>
    <row r="61" spans="1:4" x14ac:dyDescent="0.25">
      <c r="A61" s="44">
        <v>54</v>
      </c>
      <c r="B61" s="45">
        <v>22.83</v>
      </c>
      <c r="C61" s="45">
        <v>3.71</v>
      </c>
      <c r="D61" s="45"/>
    </row>
    <row r="62" spans="1:4" x14ac:dyDescent="0.25">
      <c r="A62" s="44">
        <v>55</v>
      </c>
      <c r="B62" s="45">
        <v>22.31</v>
      </c>
      <c r="C62" s="45">
        <v>3.75</v>
      </c>
      <c r="D62" s="45"/>
    </row>
    <row r="63" spans="1:4" x14ac:dyDescent="0.25">
      <c r="A63" s="44">
        <v>56</v>
      </c>
      <c r="B63" s="45">
        <v>21.79</v>
      </c>
      <c r="C63" s="45">
        <v>3.78</v>
      </c>
      <c r="D63" s="45"/>
    </row>
    <row r="64" spans="1:4" x14ac:dyDescent="0.25">
      <c r="A64" s="44">
        <v>57</v>
      </c>
      <c r="B64" s="45">
        <v>21.25</v>
      </c>
      <c r="C64" s="45">
        <v>3.81</v>
      </c>
      <c r="D64" s="45"/>
    </row>
    <row r="65" spans="1:4" x14ac:dyDescent="0.25">
      <c r="A65" s="44">
        <v>58</v>
      </c>
      <c r="B65" s="45">
        <v>20.72</v>
      </c>
      <c r="C65" s="45">
        <v>3.84</v>
      </c>
      <c r="D65" s="45"/>
    </row>
    <row r="66" spans="1:4" x14ac:dyDescent="0.25">
      <c r="A66" s="44">
        <v>59</v>
      </c>
      <c r="B66" s="45">
        <v>20.170000000000002</v>
      </c>
      <c r="C66" s="45">
        <v>3.87</v>
      </c>
      <c r="D66" s="45"/>
    </row>
    <row r="67" spans="1:4" x14ac:dyDescent="0.25">
      <c r="A67" s="44">
        <v>60</v>
      </c>
      <c r="B67" s="45">
        <v>19.62</v>
      </c>
      <c r="C67" s="45">
        <v>3.89</v>
      </c>
      <c r="D67" s="45"/>
    </row>
    <row r="68" spans="1:4" x14ac:dyDescent="0.25">
      <c r="A68" s="44">
        <v>61</v>
      </c>
      <c r="B68" s="45">
        <v>19.059999999999999</v>
      </c>
      <c r="C68" s="45">
        <v>3.92</v>
      </c>
      <c r="D68" s="45"/>
    </row>
    <row r="69" spans="1:4" x14ac:dyDescent="0.25">
      <c r="A69" s="44">
        <v>62</v>
      </c>
      <c r="B69" s="45">
        <v>18.5</v>
      </c>
      <c r="C69" s="45">
        <v>3.94</v>
      </c>
      <c r="D69" s="45"/>
    </row>
    <row r="70" spans="1:4" x14ac:dyDescent="0.25">
      <c r="A70" s="44">
        <v>63</v>
      </c>
      <c r="B70" s="45">
        <v>17.940000000000001</v>
      </c>
      <c r="C70" s="45">
        <v>3.95</v>
      </c>
      <c r="D70" s="45"/>
    </row>
    <row r="71" spans="1:4" x14ac:dyDescent="0.25">
      <c r="A71" s="44">
        <v>64</v>
      </c>
      <c r="B71" s="45">
        <v>17.37</v>
      </c>
      <c r="C71" s="45">
        <v>3.97</v>
      </c>
      <c r="D71" s="45"/>
    </row>
    <row r="72" spans="1:4" x14ac:dyDescent="0.25">
      <c r="A72" s="44">
        <v>65</v>
      </c>
      <c r="B72" s="45">
        <v>16.8</v>
      </c>
      <c r="C72" s="45">
        <v>3.98</v>
      </c>
      <c r="D72" s="45"/>
    </row>
    <row r="73" spans="1:4" x14ac:dyDescent="0.25">
      <c r="A73" s="44">
        <v>66</v>
      </c>
      <c r="B73" s="45">
        <v>16.22</v>
      </c>
      <c r="C73" s="45">
        <v>3.98</v>
      </c>
      <c r="D73" s="45"/>
    </row>
    <row r="74" spans="1:4" x14ac:dyDescent="0.25">
      <c r="A74" s="44">
        <v>67</v>
      </c>
      <c r="B74" s="45">
        <v>15.64</v>
      </c>
      <c r="C74" s="45">
        <v>3.98</v>
      </c>
      <c r="D74" s="45"/>
    </row>
    <row r="75" spans="1:4" x14ac:dyDescent="0.25">
      <c r="A75" s="44">
        <v>68</v>
      </c>
      <c r="B75" s="45">
        <v>15.05</v>
      </c>
      <c r="C75" s="45">
        <v>3.98</v>
      </c>
      <c r="D75" s="45"/>
    </row>
    <row r="76" spans="1:4" x14ac:dyDescent="0.25">
      <c r="A76" s="44">
        <v>69</v>
      </c>
      <c r="B76" s="45">
        <v>14.46</v>
      </c>
      <c r="C76" s="45">
        <v>3.93</v>
      </c>
      <c r="D76" s="45"/>
    </row>
    <row r="77" spans="1:4" x14ac:dyDescent="0.25">
      <c r="A77" s="44">
        <v>70</v>
      </c>
      <c r="B77" s="45">
        <v>13.86</v>
      </c>
      <c r="C77" s="45">
        <v>3.87</v>
      </c>
      <c r="D77" s="45"/>
    </row>
    <row r="78" spans="1:4" x14ac:dyDescent="0.25">
      <c r="A78" s="44">
        <v>71</v>
      </c>
      <c r="B78" s="45">
        <v>13.26</v>
      </c>
      <c r="C78" s="45">
        <v>3.86</v>
      </c>
      <c r="D78" s="45"/>
    </row>
    <row r="79" spans="1:4" x14ac:dyDescent="0.25">
      <c r="A79" s="44">
        <v>72</v>
      </c>
      <c r="B79" s="45">
        <v>12.66</v>
      </c>
      <c r="C79" s="45">
        <v>3.84</v>
      </c>
      <c r="D79" s="45"/>
    </row>
    <row r="80" spans="1:4" x14ac:dyDescent="0.25">
      <c r="A80" s="44">
        <v>73</v>
      </c>
      <c r="B80" s="45">
        <v>12.07</v>
      </c>
      <c r="C80" s="45">
        <v>3.82</v>
      </c>
      <c r="D80" s="45">
        <v>1.71</v>
      </c>
    </row>
    <row r="81" spans="1:4" x14ac:dyDescent="0.25">
      <c r="A81" s="44">
        <v>74</v>
      </c>
      <c r="B81" s="45">
        <v>11.48</v>
      </c>
      <c r="C81" s="45">
        <v>3.67</v>
      </c>
      <c r="D81" s="45">
        <v>1.56</v>
      </c>
    </row>
    <row r="82" spans="1:4" x14ac:dyDescent="0.25">
      <c r="A82" s="44">
        <v>75</v>
      </c>
      <c r="B82" s="45">
        <v>10.9</v>
      </c>
      <c r="C82" s="45">
        <v>3.5</v>
      </c>
      <c r="D82" s="45">
        <v>1.42</v>
      </c>
    </row>
    <row r="83" spans="1:4" x14ac:dyDescent="0.25">
      <c r="A83" s="44">
        <v>76</v>
      </c>
      <c r="B83" s="45">
        <v>10.34</v>
      </c>
      <c r="C83" s="45">
        <v>3.45</v>
      </c>
      <c r="D83" s="45">
        <v>1.29</v>
      </c>
    </row>
    <row r="84" spans="1:4" x14ac:dyDescent="0.25">
      <c r="A84" s="44">
        <v>77</v>
      </c>
      <c r="B84" s="45">
        <v>9.7899999999999991</v>
      </c>
      <c r="C84" s="45">
        <v>3.39</v>
      </c>
      <c r="D84" s="45">
        <v>1.17</v>
      </c>
    </row>
    <row r="85" spans="1:4" x14ac:dyDescent="0.25">
      <c r="A85" s="44">
        <v>78</v>
      </c>
      <c r="B85" s="45">
        <v>9.25</v>
      </c>
      <c r="C85" s="45">
        <v>3.32</v>
      </c>
      <c r="D85" s="45">
        <v>1.05</v>
      </c>
    </row>
    <row r="86" spans="1:4" x14ac:dyDescent="0.25">
      <c r="A86" s="44">
        <v>79</v>
      </c>
      <c r="B86" s="45">
        <v>8.7200000000000006</v>
      </c>
      <c r="C86" s="45">
        <v>3.05</v>
      </c>
      <c r="D86" s="45">
        <v>0.95</v>
      </c>
    </row>
    <row r="87" spans="1:4" x14ac:dyDescent="0.25">
      <c r="A87" s="44">
        <v>80</v>
      </c>
      <c r="B87" s="45">
        <v>8.19</v>
      </c>
      <c r="C87" s="45">
        <v>2.78</v>
      </c>
      <c r="D87" s="45">
        <v>0.84</v>
      </c>
    </row>
    <row r="88" spans="1:4" x14ac:dyDescent="0.25">
      <c r="A88" s="44">
        <v>81</v>
      </c>
      <c r="B88" s="45">
        <v>7.66</v>
      </c>
      <c r="C88" s="45">
        <v>2.72</v>
      </c>
      <c r="D88" s="45">
        <v>0.75</v>
      </c>
    </row>
    <row r="89" spans="1:4" x14ac:dyDescent="0.25">
      <c r="A89" s="44">
        <v>82</v>
      </c>
      <c r="B89" s="45">
        <v>7.13</v>
      </c>
      <c r="C89" s="45">
        <v>2.65</v>
      </c>
      <c r="D89" s="45">
        <v>0.66</v>
      </c>
    </row>
    <row r="90" spans="1:4" x14ac:dyDescent="0.25">
      <c r="A90" s="44">
        <v>83</v>
      </c>
      <c r="B90" s="45">
        <v>6.61</v>
      </c>
      <c r="C90" s="45">
        <v>2.57</v>
      </c>
      <c r="D90" s="45">
        <v>0.56999999999999995</v>
      </c>
    </row>
    <row r="91" spans="1:4" x14ac:dyDescent="0.25">
      <c r="A91" s="44">
        <v>84</v>
      </c>
      <c r="B91" s="45">
        <v>6.11</v>
      </c>
      <c r="C91" s="45">
        <v>2.2599999999999998</v>
      </c>
      <c r="D91" s="45">
        <v>0.5</v>
      </c>
    </row>
    <row r="92" spans="1:4" x14ac:dyDescent="0.25">
      <c r="A92" s="44">
        <v>85</v>
      </c>
      <c r="B92" s="45">
        <v>5.63</v>
      </c>
      <c r="C92" s="45">
        <v>1.94</v>
      </c>
      <c r="D92" s="45">
        <v>0.43</v>
      </c>
    </row>
  </sheetData>
  <sheetProtection algorithmName="SHA-512" hashValue="QB4i9q/GhtRHFtIBoMsVkvzc4HWS3oXgBwL5b3jxIN4fi0oQWf5JR4NxE6Co7HxIqZ3FrZ6/CvZAuACebX9bkA==" saltValue="rlgKA5Qpslpgv3ghZEQ1dw==" spinCount="100000" sheet="1" objects="1" scenarios="1"/>
  <conditionalFormatting sqref="A6:A21">
    <cfRule type="expression" dxfId="467" priority="5" stopIfTrue="1">
      <formula>MOD(ROW(),2)=0</formula>
    </cfRule>
    <cfRule type="expression" dxfId="466" priority="6" stopIfTrue="1">
      <formula>MOD(ROW(),2)&lt;&gt;0</formula>
    </cfRule>
  </conditionalFormatting>
  <conditionalFormatting sqref="A26:A92">
    <cfRule type="expression" dxfId="465" priority="1" stopIfTrue="1">
      <formula>MOD(ROW(),2)=0</formula>
    </cfRule>
    <cfRule type="expression" dxfId="464" priority="2" stopIfTrue="1">
      <formula>MOD(ROW(),2)&lt;&gt;0</formula>
    </cfRule>
  </conditionalFormatting>
  <conditionalFormatting sqref="B6:D21">
    <cfRule type="expression" dxfId="463" priority="7" stopIfTrue="1">
      <formula>MOD(ROW(),2)=0</formula>
    </cfRule>
    <cfRule type="expression" dxfId="462" priority="8" stopIfTrue="1">
      <formula>MOD(ROW(),2)&lt;&gt;0</formula>
    </cfRule>
  </conditionalFormatting>
  <conditionalFormatting sqref="B26:D92">
    <cfRule type="expression" dxfId="461" priority="3" stopIfTrue="1">
      <formula>MOD(ROW(),2)=0</formula>
    </cfRule>
    <cfRule type="expression" dxfId="460" priority="4"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E3104-716A-49E0-A633-32814CD9EEB4}">
  <sheetPr codeName="Sheet37"/>
  <dimension ref="A1:C96"/>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Pension Credit - x-313</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1992</v>
      </c>
      <c r="C8" s="52"/>
    </row>
    <row r="9" spans="1:3" customFormat="1" x14ac:dyDescent="0.25">
      <c r="A9" s="46" t="s">
        <v>128</v>
      </c>
      <c r="B9" s="52" t="s">
        <v>207</v>
      </c>
      <c r="C9" s="52"/>
    </row>
    <row r="10" spans="1:3" customFormat="1" ht="25" x14ac:dyDescent="0.25">
      <c r="A10" s="46" t="s">
        <v>6</v>
      </c>
      <c r="B10" s="52" t="s">
        <v>208</v>
      </c>
      <c r="C10" s="52"/>
    </row>
    <row r="11" spans="1:3" customFormat="1" x14ac:dyDescent="0.25">
      <c r="A11" s="46" t="s">
        <v>129</v>
      </c>
      <c r="B11" s="52" t="s">
        <v>209</v>
      </c>
      <c r="C11" s="52"/>
    </row>
    <row r="12" spans="1:3" customFormat="1" x14ac:dyDescent="0.25">
      <c r="A12" s="46" t="s">
        <v>130</v>
      </c>
      <c r="B12" s="52" t="s">
        <v>143</v>
      </c>
      <c r="C12" s="52"/>
    </row>
    <row r="13" spans="1:3" customFormat="1" x14ac:dyDescent="0.25">
      <c r="A13" s="46" t="s">
        <v>387</v>
      </c>
      <c r="B13" s="52">
        <v>2</v>
      </c>
      <c r="C13" s="52"/>
    </row>
    <row r="14" spans="1:3" customFormat="1" x14ac:dyDescent="0.25">
      <c r="A14" s="46" t="s">
        <v>132</v>
      </c>
      <c r="B14" s="52">
        <v>313</v>
      </c>
      <c r="C14" s="52"/>
    </row>
    <row r="15" spans="1:3" customFormat="1" x14ac:dyDescent="0.25">
      <c r="A15" s="46" t="s">
        <v>388</v>
      </c>
      <c r="B15" s="52" t="s">
        <v>210</v>
      </c>
      <c r="C15" s="52"/>
    </row>
    <row r="16" spans="1:3" customFormat="1" x14ac:dyDescent="0.25">
      <c r="A16" s="46" t="s">
        <v>134</v>
      </c>
      <c r="B16" s="52" t="s">
        <v>211</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410</v>
      </c>
      <c r="C26" s="60" t="s">
        <v>411</v>
      </c>
    </row>
    <row r="27" spans="1:3" x14ac:dyDescent="0.25">
      <c r="A27" s="44">
        <v>16</v>
      </c>
      <c r="B27" s="45">
        <v>9.56</v>
      </c>
      <c r="C27" s="45">
        <v>9.56</v>
      </c>
    </row>
    <row r="28" spans="1:3" x14ac:dyDescent="0.25">
      <c r="A28" s="44">
        <v>17</v>
      </c>
      <c r="B28" s="45">
        <v>9.74</v>
      </c>
      <c r="C28" s="45">
        <v>9.74</v>
      </c>
    </row>
    <row r="29" spans="1:3" x14ac:dyDescent="0.25">
      <c r="A29" s="44">
        <v>18</v>
      </c>
      <c r="B29" s="45">
        <v>9.92</v>
      </c>
      <c r="C29" s="45">
        <v>9.92</v>
      </c>
    </row>
    <row r="30" spans="1:3" x14ac:dyDescent="0.25">
      <c r="A30" s="44">
        <v>19</v>
      </c>
      <c r="B30" s="45">
        <v>10.1</v>
      </c>
      <c r="C30" s="45">
        <v>10.1</v>
      </c>
    </row>
    <row r="31" spans="1:3" x14ac:dyDescent="0.25">
      <c r="A31" s="44">
        <v>20</v>
      </c>
      <c r="B31" s="45">
        <v>10.28</v>
      </c>
      <c r="C31" s="45">
        <v>10.28</v>
      </c>
    </row>
    <row r="32" spans="1:3" x14ac:dyDescent="0.25">
      <c r="A32" s="44">
        <v>21</v>
      </c>
      <c r="B32" s="45">
        <v>10.47</v>
      </c>
      <c r="C32" s="45">
        <v>10.47</v>
      </c>
    </row>
    <row r="33" spans="1:3" x14ac:dyDescent="0.25">
      <c r="A33" s="44">
        <v>22</v>
      </c>
      <c r="B33" s="45">
        <v>10.66</v>
      </c>
      <c r="C33" s="45">
        <v>10.66</v>
      </c>
    </row>
    <row r="34" spans="1:3" x14ac:dyDescent="0.25">
      <c r="A34" s="44">
        <v>23</v>
      </c>
      <c r="B34" s="45">
        <v>10.86</v>
      </c>
      <c r="C34" s="45">
        <v>10.86</v>
      </c>
    </row>
    <row r="35" spans="1:3" x14ac:dyDescent="0.25">
      <c r="A35" s="44">
        <v>24</v>
      </c>
      <c r="B35" s="45">
        <v>11.05</v>
      </c>
      <c r="C35" s="45">
        <v>11.05</v>
      </c>
    </row>
    <row r="36" spans="1:3" x14ac:dyDescent="0.25">
      <c r="A36" s="44">
        <v>25</v>
      </c>
      <c r="B36" s="45">
        <v>11.26</v>
      </c>
      <c r="C36" s="45">
        <v>11.26</v>
      </c>
    </row>
    <row r="37" spans="1:3" x14ac:dyDescent="0.25">
      <c r="A37" s="44">
        <v>26</v>
      </c>
      <c r="B37" s="45">
        <v>11.46</v>
      </c>
      <c r="C37" s="45">
        <v>11.46</v>
      </c>
    </row>
    <row r="38" spans="1:3" x14ac:dyDescent="0.25">
      <c r="A38" s="44">
        <v>27</v>
      </c>
      <c r="B38" s="45">
        <v>11.67</v>
      </c>
      <c r="C38" s="45">
        <v>11.67</v>
      </c>
    </row>
    <row r="39" spans="1:3" x14ac:dyDescent="0.25">
      <c r="A39" s="44">
        <v>28</v>
      </c>
      <c r="B39" s="45">
        <v>11.88</v>
      </c>
      <c r="C39" s="45">
        <v>11.88</v>
      </c>
    </row>
    <row r="40" spans="1:3" x14ac:dyDescent="0.25">
      <c r="A40" s="44">
        <v>29</v>
      </c>
      <c r="B40" s="45">
        <v>12.1</v>
      </c>
      <c r="C40" s="45">
        <v>12.1</v>
      </c>
    </row>
    <row r="41" spans="1:3" x14ac:dyDescent="0.25">
      <c r="A41" s="44">
        <v>30</v>
      </c>
      <c r="B41" s="45">
        <v>12.32</v>
      </c>
      <c r="C41" s="45">
        <v>12.32</v>
      </c>
    </row>
    <row r="42" spans="1:3" x14ac:dyDescent="0.25">
      <c r="A42" s="44">
        <v>31</v>
      </c>
      <c r="B42" s="45">
        <v>12.55</v>
      </c>
      <c r="C42" s="45">
        <v>12.55</v>
      </c>
    </row>
    <row r="43" spans="1:3" x14ac:dyDescent="0.25">
      <c r="A43" s="44">
        <v>32</v>
      </c>
      <c r="B43" s="45">
        <v>12.78</v>
      </c>
      <c r="C43" s="45">
        <v>12.78</v>
      </c>
    </row>
    <row r="44" spans="1:3" x14ac:dyDescent="0.25">
      <c r="A44" s="44">
        <v>33</v>
      </c>
      <c r="B44" s="45">
        <v>13.01</v>
      </c>
      <c r="C44" s="45">
        <v>13.01</v>
      </c>
    </row>
    <row r="45" spans="1:3" x14ac:dyDescent="0.25">
      <c r="A45" s="44">
        <v>34</v>
      </c>
      <c r="B45" s="45">
        <v>13.25</v>
      </c>
      <c r="C45" s="45">
        <v>13.25</v>
      </c>
    </row>
    <row r="46" spans="1:3" x14ac:dyDescent="0.25">
      <c r="A46" s="44">
        <v>35</v>
      </c>
      <c r="B46" s="45">
        <v>13.49</v>
      </c>
      <c r="C46" s="45">
        <v>13.49</v>
      </c>
    </row>
    <row r="47" spans="1:3" x14ac:dyDescent="0.25">
      <c r="A47" s="44">
        <v>36</v>
      </c>
      <c r="B47" s="45">
        <v>13.73</v>
      </c>
      <c r="C47" s="45">
        <v>13.73</v>
      </c>
    </row>
    <row r="48" spans="1:3" x14ac:dyDescent="0.25">
      <c r="A48" s="44">
        <v>37</v>
      </c>
      <c r="B48" s="45">
        <v>13.99</v>
      </c>
      <c r="C48" s="45">
        <v>13.99</v>
      </c>
    </row>
    <row r="49" spans="1:3" x14ac:dyDescent="0.25">
      <c r="A49" s="44">
        <v>38</v>
      </c>
      <c r="B49" s="45">
        <v>14.24</v>
      </c>
      <c r="C49" s="45">
        <v>14.24</v>
      </c>
    </row>
    <row r="50" spans="1:3" x14ac:dyDescent="0.25">
      <c r="A50" s="44">
        <v>39</v>
      </c>
      <c r="B50" s="45">
        <v>14.5</v>
      </c>
      <c r="C50" s="45">
        <v>14.5</v>
      </c>
    </row>
    <row r="51" spans="1:3" x14ac:dyDescent="0.25">
      <c r="A51" s="44">
        <v>40</v>
      </c>
      <c r="B51" s="45">
        <v>14.77</v>
      </c>
      <c r="C51" s="45">
        <v>14.77</v>
      </c>
    </row>
    <row r="52" spans="1:3" x14ac:dyDescent="0.25">
      <c r="A52" s="44">
        <v>41</v>
      </c>
      <c r="B52" s="45">
        <v>15.04</v>
      </c>
      <c r="C52" s="45">
        <v>15.04</v>
      </c>
    </row>
    <row r="53" spans="1:3" x14ac:dyDescent="0.25">
      <c r="A53" s="44">
        <v>42</v>
      </c>
      <c r="B53" s="45">
        <v>15.32</v>
      </c>
      <c r="C53" s="45">
        <v>15.32</v>
      </c>
    </row>
    <row r="54" spans="1:3" x14ac:dyDescent="0.25">
      <c r="A54" s="44">
        <v>43</v>
      </c>
      <c r="B54" s="45">
        <v>15.6</v>
      </c>
      <c r="C54" s="45">
        <v>15.6</v>
      </c>
    </row>
    <row r="55" spans="1:3" x14ac:dyDescent="0.25">
      <c r="A55" s="44">
        <v>44</v>
      </c>
      <c r="B55" s="45">
        <v>15.89</v>
      </c>
      <c r="C55" s="45">
        <v>15.89</v>
      </c>
    </row>
    <row r="56" spans="1:3" x14ac:dyDescent="0.25">
      <c r="A56" s="44">
        <v>45</v>
      </c>
      <c r="B56" s="45">
        <v>16.18</v>
      </c>
      <c r="C56" s="45">
        <v>16.18</v>
      </c>
    </row>
    <row r="57" spans="1:3" x14ac:dyDescent="0.25">
      <c r="A57" s="44">
        <v>46</v>
      </c>
      <c r="B57" s="45">
        <v>16.48</v>
      </c>
      <c r="C57" s="45">
        <v>16.48</v>
      </c>
    </row>
    <row r="58" spans="1:3" x14ac:dyDescent="0.25">
      <c r="A58" s="44">
        <v>47</v>
      </c>
      <c r="B58" s="45">
        <v>16.79</v>
      </c>
      <c r="C58" s="45">
        <v>16.79</v>
      </c>
    </row>
    <row r="59" spans="1:3" x14ac:dyDescent="0.25">
      <c r="A59" s="44">
        <v>48</v>
      </c>
      <c r="B59" s="45">
        <v>17.11</v>
      </c>
      <c r="C59" s="45">
        <v>17.11</v>
      </c>
    </row>
    <row r="60" spans="1:3" x14ac:dyDescent="0.25">
      <c r="A60" s="44">
        <v>49</v>
      </c>
      <c r="B60" s="45">
        <v>17.43</v>
      </c>
      <c r="C60" s="45">
        <v>17.43</v>
      </c>
    </row>
    <row r="61" spans="1:3" x14ac:dyDescent="0.25">
      <c r="A61" s="44">
        <v>50</v>
      </c>
      <c r="B61" s="45">
        <v>17.760000000000002</v>
      </c>
      <c r="C61" s="45">
        <v>17.760000000000002</v>
      </c>
    </row>
    <row r="62" spans="1:3" x14ac:dyDescent="0.25">
      <c r="A62" s="44">
        <v>51</v>
      </c>
      <c r="B62" s="45">
        <v>18.100000000000001</v>
      </c>
      <c r="C62" s="45">
        <v>18.100000000000001</v>
      </c>
    </row>
    <row r="63" spans="1:3" x14ac:dyDescent="0.25">
      <c r="A63" s="44">
        <v>52</v>
      </c>
      <c r="B63" s="45">
        <v>18.45</v>
      </c>
      <c r="C63" s="45">
        <v>18.45</v>
      </c>
    </row>
    <row r="64" spans="1:3" x14ac:dyDescent="0.25">
      <c r="A64" s="44">
        <v>53</v>
      </c>
      <c r="B64" s="45">
        <v>18.809999999999999</v>
      </c>
      <c r="C64" s="45">
        <v>18.809999999999999</v>
      </c>
    </row>
    <row r="65" spans="1:3" x14ac:dyDescent="0.25">
      <c r="A65" s="44">
        <v>54</v>
      </c>
      <c r="B65" s="45">
        <v>19.170000000000002</v>
      </c>
      <c r="C65" s="45">
        <v>19.170000000000002</v>
      </c>
    </row>
    <row r="66" spans="1:3" x14ac:dyDescent="0.25">
      <c r="A66" s="44">
        <v>55</v>
      </c>
      <c r="B66" s="45">
        <v>19.55</v>
      </c>
      <c r="C66" s="45">
        <v>19.55</v>
      </c>
    </row>
    <row r="67" spans="1:3" x14ac:dyDescent="0.25">
      <c r="A67" s="44">
        <v>56</v>
      </c>
      <c r="B67" s="45">
        <v>19.940000000000001</v>
      </c>
      <c r="C67" s="45">
        <v>19.940000000000001</v>
      </c>
    </row>
    <row r="68" spans="1:3" x14ac:dyDescent="0.25">
      <c r="A68" s="44">
        <v>57</v>
      </c>
      <c r="B68" s="45">
        <v>20.34</v>
      </c>
      <c r="C68" s="45">
        <v>20.34</v>
      </c>
    </row>
    <row r="69" spans="1:3" x14ac:dyDescent="0.25">
      <c r="A69" s="44">
        <v>58</v>
      </c>
      <c r="B69" s="45">
        <v>20.76</v>
      </c>
      <c r="C69" s="45">
        <v>20.76</v>
      </c>
    </row>
    <row r="70" spans="1:3" x14ac:dyDescent="0.25">
      <c r="A70" s="44">
        <v>59</v>
      </c>
      <c r="B70" s="45">
        <v>21.18</v>
      </c>
      <c r="C70" s="45">
        <v>21.18</v>
      </c>
    </row>
    <row r="71" spans="1:3" x14ac:dyDescent="0.25">
      <c r="A71" s="44">
        <v>60</v>
      </c>
      <c r="B71" s="45">
        <v>21.12</v>
      </c>
      <c r="C71" s="45">
        <v>21.12</v>
      </c>
    </row>
    <row r="72" spans="1:3" x14ac:dyDescent="0.25">
      <c r="A72" s="44">
        <v>61</v>
      </c>
      <c r="B72" s="45">
        <v>20.56</v>
      </c>
      <c r="C72" s="45">
        <v>20.56</v>
      </c>
    </row>
    <row r="73" spans="1:3" x14ac:dyDescent="0.25">
      <c r="A73" s="44">
        <v>62</v>
      </c>
      <c r="B73" s="45">
        <v>20</v>
      </c>
      <c r="C73" s="45">
        <v>20</v>
      </c>
    </row>
    <row r="74" spans="1:3" x14ac:dyDescent="0.25">
      <c r="A74" s="44">
        <v>63</v>
      </c>
      <c r="B74" s="45">
        <v>19.43</v>
      </c>
      <c r="C74" s="45">
        <v>19.43</v>
      </c>
    </row>
    <row r="75" spans="1:3" x14ac:dyDescent="0.25">
      <c r="A75" s="44">
        <v>64</v>
      </c>
      <c r="B75" s="45">
        <v>18.850000000000001</v>
      </c>
      <c r="C75" s="45">
        <v>18.850000000000001</v>
      </c>
    </row>
    <row r="76" spans="1:3" x14ac:dyDescent="0.25">
      <c r="A76" s="44">
        <v>65</v>
      </c>
      <c r="B76" s="45">
        <v>18.27</v>
      </c>
      <c r="C76" s="45">
        <v>18.27</v>
      </c>
    </row>
    <row r="77" spans="1:3" x14ac:dyDescent="0.25">
      <c r="A77" s="44">
        <v>66</v>
      </c>
      <c r="B77" s="45">
        <v>17.690000000000001</v>
      </c>
      <c r="C77" s="45">
        <v>17.690000000000001</v>
      </c>
    </row>
    <row r="78" spans="1:3" x14ac:dyDescent="0.25">
      <c r="A78" s="44">
        <v>67</v>
      </c>
      <c r="B78" s="45">
        <v>17.100000000000001</v>
      </c>
      <c r="C78" s="45">
        <v>17.100000000000001</v>
      </c>
    </row>
    <row r="79" spans="1:3" x14ac:dyDescent="0.25">
      <c r="A79" s="44">
        <v>68</v>
      </c>
      <c r="B79" s="45">
        <v>16.5</v>
      </c>
      <c r="C79" s="45">
        <v>16.5</v>
      </c>
    </row>
    <row r="80" spans="1:3" x14ac:dyDescent="0.25">
      <c r="A80" s="44">
        <v>69</v>
      </c>
      <c r="B80" s="45">
        <v>15.89</v>
      </c>
      <c r="C80" s="45">
        <v>15.89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LF8HslZ1Q6BLv/0Ugd/E+uqn64hfhAaBuOcLlhdAsj7CRUr0er9XGXrOhKo749Sjr9kR2eqdt3Up5b4GQtIsGA==" saltValue="RgVXnx6TM6iOAPZILsKzGQ==" spinCount="100000" sheet="1" objects="1" scenarios="1"/>
  <conditionalFormatting sqref="A6:A21">
    <cfRule type="expression" dxfId="459" priority="5" stopIfTrue="1">
      <formula>MOD(ROW(),2)=0</formula>
    </cfRule>
    <cfRule type="expression" dxfId="458" priority="6" stopIfTrue="1">
      <formula>MOD(ROW(),2)&lt;&gt;0</formula>
    </cfRule>
  </conditionalFormatting>
  <conditionalFormatting sqref="A26:A96">
    <cfRule type="expression" dxfId="457" priority="1" stopIfTrue="1">
      <formula>MOD(ROW(),2)=0</formula>
    </cfRule>
    <cfRule type="expression" dxfId="456" priority="2" stopIfTrue="1">
      <formula>MOD(ROW(),2)&lt;&gt;0</formula>
    </cfRule>
  </conditionalFormatting>
  <conditionalFormatting sqref="B6:C21">
    <cfRule type="expression" dxfId="455" priority="7" stopIfTrue="1">
      <formula>MOD(ROW(),2)=0</formula>
    </cfRule>
    <cfRule type="expression" dxfId="454" priority="8" stopIfTrue="1">
      <formula>MOD(ROW(),2)&lt;&gt;0</formula>
    </cfRule>
  </conditionalFormatting>
  <conditionalFormatting sqref="B26:C96">
    <cfRule type="expression" dxfId="453" priority="3" stopIfTrue="1">
      <formula>MOD(ROW(),2)=0</formula>
    </cfRule>
    <cfRule type="expression" dxfId="452" priority="4"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BCD22-224D-4C60-B6AF-8DA46F6487DA}">
  <sheetPr codeName="Sheet38"/>
  <dimension ref="A1:C96"/>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Pension Credit - x-314</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2006</v>
      </c>
      <c r="C8" s="52"/>
    </row>
    <row r="9" spans="1:3" customFormat="1" x14ac:dyDescent="0.25">
      <c r="A9" s="46" t="s">
        <v>128</v>
      </c>
      <c r="B9" s="52" t="s">
        <v>207</v>
      </c>
      <c r="C9" s="52"/>
    </row>
    <row r="10" spans="1:3" customFormat="1" ht="25" x14ac:dyDescent="0.25">
      <c r="A10" s="46" t="s">
        <v>6</v>
      </c>
      <c r="B10" s="52" t="s">
        <v>208</v>
      </c>
      <c r="C10" s="52"/>
    </row>
    <row r="11" spans="1:3" customFormat="1" x14ac:dyDescent="0.25">
      <c r="A11" s="46" t="s">
        <v>129</v>
      </c>
      <c r="B11" s="52" t="s">
        <v>209</v>
      </c>
      <c r="C11" s="52"/>
    </row>
    <row r="12" spans="1:3" customFormat="1" x14ac:dyDescent="0.25">
      <c r="A12" s="46" t="s">
        <v>130</v>
      </c>
      <c r="B12" s="52" t="s">
        <v>143</v>
      </c>
      <c r="C12" s="52"/>
    </row>
    <row r="13" spans="1:3" customFormat="1" x14ac:dyDescent="0.25">
      <c r="A13" s="46" t="s">
        <v>387</v>
      </c>
      <c r="B13" s="52">
        <v>1</v>
      </c>
      <c r="C13" s="52"/>
    </row>
    <row r="14" spans="1:3" customFormat="1" x14ac:dyDescent="0.25">
      <c r="A14" s="46" t="s">
        <v>132</v>
      </c>
      <c r="B14" s="52">
        <v>314</v>
      </c>
      <c r="C14" s="52"/>
    </row>
    <row r="15" spans="1:3" customFormat="1" x14ac:dyDescent="0.25">
      <c r="A15" s="46" t="s">
        <v>388</v>
      </c>
      <c r="B15" s="52" t="s">
        <v>212</v>
      </c>
      <c r="C15" s="52"/>
    </row>
    <row r="16" spans="1:3" customFormat="1" x14ac:dyDescent="0.25">
      <c r="A16" s="46" t="s">
        <v>134</v>
      </c>
      <c r="B16" s="52" t="s">
        <v>211</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410</v>
      </c>
      <c r="C26" s="60" t="s">
        <v>411</v>
      </c>
    </row>
    <row r="27" spans="1:3" x14ac:dyDescent="0.25">
      <c r="A27" s="44">
        <v>16</v>
      </c>
      <c r="B27" s="45">
        <v>7.62</v>
      </c>
      <c r="C27" s="45">
        <v>7.62</v>
      </c>
    </row>
    <row r="28" spans="1:3" x14ac:dyDescent="0.25">
      <c r="A28" s="44">
        <v>17</v>
      </c>
      <c r="B28" s="45">
        <v>7.76</v>
      </c>
      <c r="C28" s="45">
        <v>7.76</v>
      </c>
    </row>
    <row r="29" spans="1:3" x14ac:dyDescent="0.25">
      <c r="A29" s="44">
        <v>18</v>
      </c>
      <c r="B29" s="45">
        <v>7.9</v>
      </c>
      <c r="C29" s="45">
        <v>7.9</v>
      </c>
    </row>
    <row r="30" spans="1:3" x14ac:dyDescent="0.25">
      <c r="A30" s="44">
        <v>19</v>
      </c>
      <c r="B30" s="45">
        <v>8.0399999999999991</v>
      </c>
      <c r="C30" s="45">
        <v>8.0399999999999991</v>
      </c>
    </row>
    <row r="31" spans="1:3" x14ac:dyDescent="0.25">
      <c r="A31" s="44">
        <v>20</v>
      </c>
      <c r="B31" s="45">
        <v>8.18</v>
      </c>
      <c r="C31" s="45">
        <v>8.18</v>
      </c>
    </row>
    <row r="32" spans="1:3" x14ac:dyDescent="0.25">
      <c r="A32" s="44">
        <v>21</v>
      </c>
      <c r="B32" s="45">
        <v>8.33</v>
      </c>
      <c r="C32" s="45">
        <v>8.33</v>
      </c>
    </row>
    <row r="33" spans="1:3" x14ac:dyDescent="0.25">
      <c r="A33" s="44">
        <v>22</v>
      </c>
      <c r="B33" s="45">
        <v>8.48</v>
      </c>
      <c r="C33" s="45">
        <v>8.48</v>
      </c>
    </row>
    <row r="34" spans="1:3" x14ac:dyDescent="0.25">
      <c r="A34" s="44">
        <v>23</v>
      </c>
      <c r="B34" s="45">
        <v>8.6300000000000008</v>
      </c>
      <c r="C34" s="45">
        <v>8.6300000000000008</v>
      </c>
    </row>
    <row r="35" spans="1:3" x14ac:dyDescent="0.25">
      <c r="A35" s="44">
        <v>24</v>
      </c>
      <c r="B35" s="45">
        <v>8.7899999999999991</v>
      </c>
      <c r="C35" s="45">
        <v>8.7899999999999991</v>
      </c>
    </row>
    <row r="36" spans="1:3" x14ac:dyDescent="0.25">
      <c r="A36" s="44">
        <v>25</v>
      </c>
      <c r="B36" s="45">
        <v>8.94</v>
      </c>
      <c r="C36" s="45">
        <v>8.94</v>
      </c>
    </row>
    <row r="37" spans="1:3" x14ac:dyDescent="0.25">
      <c r="A37" s="44">
        <v>26</v>
      </c>
      <c r="B37" s="45">
        <v>9.1</v>
      </c>
      <c r="C37" s="45">
        <v>9.1</v>
      </c>
    </row>
    <row r="38" spans="1:3" x14ac:dyDescent="0.25">
      <c r="A38" s="44">
        <v>27</v>
      </c>
      <c r="B38" s="45">
        <v>9.26</v>
      </c>
      <c r="C38" s="45">
        <v>9.26</v>
      </c>
    </row>
    <row r="39" spans="1:3" x14ac:dyDescent="0.25">
      <c r="A39" s="44">
        <v>28</v>
      </c>
      <c r="B39" s="45">
        <v>9.43</v>
      </c>
      <c r="C39" s="45">
        <v>9.43</v>
      </c>
    </row>
    <row r="40" spans="1:3" x14ac:dyDescent="0.25">
      <c r="A40" s="44">
        <v>29</v>
      </c>
      <c r="B40" s="45">
        <v>9.6</v>
      </c>
      <c r="C40" s="45">
        <v>9.6</v>
      </c>
    </row>
    <row r="41" spans="1:3" x14ac:dyDescent="0.25">
      <c r="A41" s="44">
        <v>30</v>
      </c>
      <c r="B41" s="45">
        <v>9.77</v>
      </c>
      <c r="C41" s="45">
        <v>9.77</v>
      </c>
    </row>
    <row r="42" spans="1:3" x14ac:dyDescent="0.25">
      <c r="A42" s="44">
        <v>31</v>
      </c>
      <c r="B42" s="45">
        <v>9.94</v>
      </c>
      <c r="C42" s="45">
        <v>9.94</v>
      </c>
    </row>
    <row r="43" spans="1:3" x14ac:dyDescent="0.25">
      <c r="A43" s="44">
        <v>32</v>
      </c>
      <c r="B43" s="45">
        <v>10.119999999999999</v>
      </c>
      <c r="C43" s="45">
        <v>10.119999999999999</v>
      </c>
    </row>
    <row r="44" spans="1:3" x14ac:dyDescent="0.25">
      <c r="A44" s="44">
        <v>33</v>
      </c>
      <c r="B44" s="45">
        <v>10.3</v>
      </c>
      <c r="C44" s="45">
        <v>10.3</v>
      </c>
    </row>
    <row r="45" spans="1:3" x14ac:dyDescent="0.25">
      <c r="A45" s="44">
        <v>34</v>
      </c>
      <c r="B45" s="45">
        <v>10.48</v>
      </c>
      <c r="C45" s="45">
        <v>10.48</v>
      </c>
    </row>
    <row r="46" spans="1:3" x14ac:dyDescent="0.25">
      <c r="A46" s="44">
        <v>35</v>
      </c>
      <c r="B46" s="45">
        <v>10.67</v>
      </c>
      <c r="C46" s="45">
        <v>10.67</v>
      </c>
    </row>
    <row r="47" spans="1:3" x14ac:dyDescent="0.25">
      <c r="A47" s="44">
        <v>36</v>
      </c>
      <c r="B47" s="45">
        <v>10.86</v>
      </c>
      <c r="C47" s="45">
        <v>10.86</v>
      </c>
    </row>
    <row r="48" spans="1:3" x14ac:dyDescent="0.25">
      <c r="A48" s="44">
        <v>37</v>
      </c>
      <c r="B48" s="45">
        <v>11.06</v>
      </c>
      <c r="C48" s="45">
        <v>11.06</v>
      </c>
    </row>
    <row r="49" spans="1:3" x14ac:dyDescent="0.25">
      <c r="A49" s="44">
        <v>38</v>
      </c>
      <c r="B49" s="45">
        <v>11.25</v>
      </c>
      <c r="C49" s="45">
        <v>11.25</v>
      </c>
    </row>
    <row r="50" spans="1:3" x14ac:dyDescent="0.25">
      <c r="A50" s="44">
        <v>39</v>
      </c>
      <c r="B50" s="45">
        <v>11.45</v>
      </c>
      <c r="C50" s="45">
        <v>11.45</v>
      </c>
    </row>
    <row r="51" spans="1:3" x14ac:dyDescent="0.25">
      <c r="A51" s="44">
        <v>40</v>
      </c>
      <c r="B51" s="45">
        <v>11.66</v>
      </c>
      <c r="C51" s="45">
        <v>11.66</v>
      </c>
    </row>
    <row r="52" spans="1:3" x14ac:dyDescent="0.25">
      <c r="A52" s="44">
        <v>41</v>
      </c>
      <c r="B52" s="45">
        <v>11.87</v>
      </c>
      <c r="C52" s="45">
        <v>11.87</v>
      </c>
    </row>
    <row r="53" spans="1:3" x14ac:dyDescent="0.25">
      <c r="A53" s="44">
        <v>42</v>
      </c>
      <c r="B53" s="45">
        <v>12.08</v>
      </c>
      <c r="C53" s="45">
        <v>12.08</v>
      </c>
    </row>
    <row r="54" spans="1:3" x14ac:dyDescent="0.25">
      <c r="A54" s="44">
        <v>43</v>
      </c>
      <c r="B54" s="45">
        <v>12.3</v>
      </c>
      <c r="C54" s="45">
        <v>12.3</v>
      </c>
    </row>
    <row r="55" spans="1:3" x14ac:dyDescent="0.25">
      <c r="A55" s="44">
        <v>44</v>
      </c>
      <c r="B55" s="45">
        <v>12.52</v>
      </c>
      <c r="C55" s="45">
        <v>12.52</v>
      </c>
    </row>
    <row r="56" spans="1:3" x14ac:dyDescent="0.25">
      <c r="A56" s="44">
        <v>45</v>
      </c>
      <c r="B56" s="45">
        <v>12.75</v>
      </c>
      <c r="C56" s="45">
        <v>12.75</v>
      </c>
    </row>
    <row r="57" spans="1:3" x14ac:dyDescent="0.25">
      <c r="A57" s="44">
        <v>46</v>
      </c>
      <c r="B57" s="45">
        <v>12.98</v>
      </c>
      <c r="C57" s="45">
        <v>12.98</v>
      </c>
    </row>
    <row r="58" spans="1:3" x14ac:dyDescent="0.25">
      <c r="A58" s="44">
        <v>47</v>
      </c>
      <c r="B58" s="45">
        <v>13.22</v>
      </c>
      <c r="C58" s="45">
        <v>13.22</v>
      </c>
    </row>
    <row r="59" spans="1:3" x14ac:dyDescent="0.25">
      <c r="A59" s="44">
        <v>48</v>
      </c>
      <c r="B59" s="45">
        <v>13.46</v>
      </c>
      <c r="C59" s="45">
        <v>13.46</v>
      </c>
    </row>
    <row r="60" spans="1:3" x14ac:dyDescent="0.25">
      <c r="A60" s="44">
        <v>49</v>
      </c>
      <c r="B60" s="45">
        <v>13.71</v>
      </c>
      <c r="C60" s="45">
        <v>13.71</v>
      </c>
    </row>
    <row r="61" spans="1:3" x14ac:dyDescent="0.25">
      <c r="A61" s="44">
        <v>50</v>
      </c>
      <c r="B61" s="45">
        <v>13.96</v>
      </c>
      <c r="C61" s="45">
        <v>13.96</v>
      </c>
    </row>
    <row r="62" spans="1:3" x14ac:dyDescent="0.25">
      <c r="A62" s="44">
        <v>51</v>
      </c>
      <c r="B62" s="45">
        <v>14.22</v>
      </c>
      <c r="C62" s="45">
        <v>14.22</v>
      </c>
    </row>
    <row r="63" spans="1:3" x14ac:dyDescent="0.25">
      <c r="A63" s="44">
        <v>52</v>
      </c>
      <c r="B63" s="45">
        <v>14.49</v>
      </c>
      <c r="C63" s="45">
        <v>14.49</v>
      </c>
    </row>
    <row r="64" spans="1:3" x14ac:dyDescent="0.25">
      <c r="A64" s="44">
        <v>53</v>
      </c>
      <c r="B64" s="45">
        <v>14.76</v>
      </c>
      <c r="C64" s="45">
        <v>14.76</v>
      </c>
    </row>
    <row r="65" spans="1:3" x14ac:dyDescent="0.25">
      <c r="A65" s="44">
        <v>54</v>
      </c>
      <c r="B65" s="45">
        <v>15.04</v>
      </c>
      <c r="C65" s="45">
        <v>15.04</v>
      </c>
    </row>
    <row r="66" spans="1:3" x14ac:dyDescent="0.25">
      <c r="A66" s="44">
        <v>55</v>
      </c>
      <c r="B66" s="45">
        <v>15.33</v>
      </c>
      <c r="C66" s="45">
        <v>15.33</v>
      </c>
    </row>
    <row r="67" spans="1:3" x14ac:dyDescent="0.25">
      <c r="A67" s="44">
        <v>56</v>
      </c>
      <c r="B67" s="45">
        <v>15.63</v>
      </c>
      <c r="C67" s="45">
        <v>15.63</v>
      </c>
    </row>
    <row r="68" spans="1:3" x14ac:dyDescent="0.25">
      <c r="A68" s="44">
        <v>57</v>
      </c>
      <c r="B68" s="45">
        <v>15.93</v>
      </c>
      <c r="C68" s="45">
        <v>15.93</v>
      </c>
    </row>
    <row r="69" spans="1:3" x14ac:dyDescent="0.25">
      <c r="A69" s="44">
        <v>58</v>
      </c>
      <c r="B69" s="45">
        <v>16.25</v>
      </c>
      <c r="C69" s="45">
        <v>16.25</v>
      </c>
    </row>
    <row r="70" spans="1:3" x14ac:dyDescent="0.25">
      <c r="A70" s="44">
        <v>59</v>
      </c>
      <c r="B70" s="45">
        <v>16.579999999999998</v>
      </c>
      <c r="C70" s="45">
        <v>16.579999999999998</v>
      </c>
    </row>
    <row r="71" spans="1:3" x14ac:dyDescent="0.25">
      <c r="A71" s="44">
        <v>60</v>
      </c>
      <c r="B71" s="45">
        <v>16.920000000000002</v>
      </c>
      <c r="C71" s="45">
        <v>16.920000000000002</v>
      </c>
    </row>
    <row r="72" spans="1:3" x14ac:dyDescent="0.25">
      <c r="A72" s="44">
        <v>61</v>
      </c>
      <c r="B72" s="45">
        <v>17.27</v>
      </c>
      <c r="C72" s="45">
        <v>17.27</v>
      </c>
    </row>
    <row r="73" spans="1:3" x14ac:dyDescent="0.25">
      <c r="A73" s="44">
        <v>62</v>
      </c>
      <c r="B73" s="45">
        <v>17.64</v>
      </c>
      <c r="C73" s="45">
        <v>17.64</v>
      </c>
    </row>
    <row r="74" spans="1:3" x14ac:dyDescent="0.25">
      <c r="A74" s="44">
        <v>63</v>
      </c>
      <c r="B74" s="45">
        <v>18.03</v>
      </c>
      <c r="C74" s="45">
        <v>18.03</v>
      </c>
    </row>
    <row r="75" spans="1:3" x14ac:dyDescent="0.25">
      <c r="A75" s="44">
        <v>64</v>
      </c>
      <c r="B75" s="45">
        <v>18.43</v>
      </c>
      <c r="C75" s="45">
        <v>18.43</v>
      </c>
    </row>
    <row r="76" spans="1:3" x14ac:dyDescent="0.25">
      <c r="A76" s="44">
        <v>65</v>
      </c>
      <c r="B76" s="45">
        <v>18.329999999999998</v>
      </c>
      <c r="C76" s="45">
        <v>18.329999999999998</v>
      </c>
    </row>
    <row r="77" spans="1:3" x14ac:dyDescent="0.25">
      <c r="A77" s="44">
        <v>66</v>
      </c>
      <c r="B77" s="45">
        <v>17.73</v>
      </c>
      <c r="C77" s="45">
        <v>17.73</v>
      </c>
    </row>
    <row r="78" spans="1:3" x14ac:dyDescent="0.25">
      <c r="A78" s="44">
        <v>67</v>
      </c>
      <c r="B78" s="45">
        <v>17.12</v>
      </c>
      <c r="C78" s="45">
        <v>17.12</v>
      </c>
    </row>
    <row r="79" spans="1:3" x14ac:dyDescent="0.25">
      <c r="A79" s="44">
        <v>68</v>
      </c>
      <c r="B79" s="45">
        <v>16.510000000000002</v>
      </c>
      <c r="C79" s="45">
        <v>16.510000000000002</v>
      </c>
    </row>
    <row r="80" spans="1:3" x14ac:dyDescent="0.25">
      <c r="A80" s="44">
        <v>69</v>
      </c>
      <c r="B80" s="45">
        <v>15.9</v>
      </c>
      <c r="C80" s="45">
        <v>15.9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pW1cr2tvRa0yUb4fLKRX5CJSguDXf8kIsq3iPBYWcUYCZKdtfVrPuux+sz9VoL3O7P8paV3hvNxGpvY9DjU4aQ==" saltValue="csMdE0smRZzP7+Htp2k1jw==" spinCount="100000" sheet="1" objects="1" scenarios="1"/>
  <conditionalFormatting sqref="A6:A21">
    <cfRule type="expression" dxfId="451" priority="5" stopIfTrue="1">
      <formula>MOD(ROW(),2)=0</formula>
    </cfRule>
    <cfRule type="expression" dxfId="450" priority="6" stopIfTrue="1">
      <formula>MOD(ROW(),2)&lt;&gt;0</formula>
    </cfRule>
  </conditionalFormatting>
  <conditionalFormatting sqref="A26:A96">
    <cfRule type="expression" dxfId="449" priority="1" stopIfTrue="1">
      <formula>MOD(ROW(),2)=0</formula>
    </cfRule>
    <cfRule type="expression" dxfId="448" priority="2" stopIfTrue="1">
      <formula>MOD(ROW(),2)&lt;&gt;0</formula>
    </cfRule>
  </conditionalFormatting>
  <conditionalFormatting sqref="B6:C21">
    <cfRule type="expression" dxfId="447" priority="7" stopIfTrue="1">
      <formula>MOD(ROW(),2)=0</formula>
    </cfRule>
    <cfRule type="expression" dxfId="446" priority="8" stopIfTrue="1">
      <formula>MOD(ROW(),2)&lt;&gt;0</formula>
    </cfRule>
  </conditionalFormatting>
  <conditionalFormatting sqref="B26:C96">
    <cfRule type="expression" dxfId="445" priority="3" stopIfTrue="1">
      <formula>MOD(ROW(),2)=0</formula>
    </cfRule>
    <cfRule type="expression" dxfId="444" priority="4"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4C98-C17F-445B-A606-FE9DC315300A}">
  <sheetPr codeName="Sheet39"/>
  <dimension ref="A1:C96"/>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Pension Credit - x-315</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2006</v>
      </c>
      <c r="C8" s="52"/>
    </row>
    <row r="9" spans="1:3" customFormat="1" x14ac:dyDescent="0.25">
      <c r="A9" s="46" t="s">
        <v>128</v>
      </c>
      <c r="B9" s="52" t="s">
        <v>207</v>
      </c>
      <c r="C9" s="52"/>
    </row>
    <row r="10" spans="1:3" customFormat="1" ht="25" x14ac:dyDescent="0.25">
      <c r="A10" s="46" t="s">
        <v>6</v>
      </c>
      <c r="B10" s="52" t="s">
        <v>213</v>
      </c>
      <c r="C10" s="52"/>
    </row>
    <row r="11" spans="1:3" customFormat="1" x14ac:dyDescent="0.25">
      <c r="A11" s="46" t="s">
        <v>129</v>
      </c>
      <c r="B11" s="52" t="s">
        <v>209</v>
      </c>
      <c r="C11" s="52"/>
    </row>
    <row r="12" spans="1:3" customFormat="1" x14ac:dyDescent="0.25">
      <c r="A12" s="46" t="s">
        <v>130</v>
      </c>
      <c r="B12" s="52" t="s">
        <v>143</v>
      </c>
      <c r="C12" s="52"/>
    </row>
    <row r="13" spans="1:3" customFormat="1" x14ac:dyDescent="0.25">
      <c r="A13" s="46" t="s">
        <v>387</v>
      </c>
      <c r="B13" s="52">
        <v>1</v>
      </c>
      <c r="C13" s="52"/>
    </row>
    <row r="14" spans="1:3" customFormat="1" x14ac:dyDescent="0.25">
      <c r="A14" s="46" t="s">
        <v>132</v>
      </c>
      <c r="B14" s="52">
        <v>315</v>
      </c>
      <c r="C14" s="52"/>
    </row>
    <row r="15" spans="1:3" customFormat="1" x14ac:dyDescent="0.25">
      <c r="A15" s="46" t="s">
        <v>388</v>
      </c>
      <c r="B15" s="52" t="s">
        <v>214</v>
      </c>
      <c r="C15" s="52"/>
    </row>
    <row r="16" spans="1:3" customFormat="1" x14ac:dyDescent="0.25">
      <c r="A16" s="46" t="s">
        <v>134</v>
      </c>
      <c r="B16" s="52" t="s">
        <v>215</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410</v>
      </c>
      <c r="C26" s="60" t="s">
        <v>411</v>
      </c>
    </row>
    <row r="27" spans="1:3" x14ac:dyDescent="0.25">
      <c r="A27" s="44">
        <v>16</v>
      </c>
      <c r="B27" s="45">
        <v>9.57</v>
      </c>
      <c r="C27" s="45">
        <v>9.57</v>
      </c>
    </row>
    <row r="28" spans="1:3" x14ac:dyDescent="0.25">
      <c r="A28" s="44">
        <v>17</v>
      </c>
      <c r="B28" s="45">
        <v>9.75</v>
      </c>
      <c r="C28" s="45">
        <v>9.75</v>
      </c>
    </row>
    <row r="29" spans="1:3" x14ac:dyDescent="0.25">
      <c r="A29" s="44">
        <v>18</v>
      </c>
      <c r="B29" s="45">
        <v>9.93</v>
      </c>
      <c r="C29" s="45">
        <v>9.93</v>
      </c>
    </row>
    <row r="30" spans="1:3" x14ac:dyDescent="0.25">
      <c r="A30" s="44">
        <v>19</v>
      </c>
      <c r="B30" s="45">
        <v>10.11</v>
      </c>
      <c r="C30" s="45">
        <v>10.11</v>
      </c>
    </row>
    <row r="31" spans="1:3" x14ac:dyDescent="0.25">
      <c r="A31" s="44">
        <v>20</v>
      </c>
      <c r="B31" s="45">
        <v>10.29</v>
      </c>
      <c r="C31" s="45">
        <v>10.29</v>
      </c>
    </row>
    <row r="32" spans="1:3" x14ac:dyDescent="0.25">
      <c r="A32" s="44">
        <v>21</v>
      </c>
      <c r="B32" s="45">
        <v>10.48</v>
      </c>
      <c r="C32" s="45">
        <v>10.48</v>
      </c>
    </row>
    <row r="33" spans="1:3" x14ac:dyDescent="0.25">
      <c r="A33" s="44">
        <v>22</v>
      </c>
      <c r="B33" s="45">
        <v>10.67</v>
      </c>
      <c r="C33" s="45">
        <v>10.67</v>
      </c>
    </row>
    <row r="34" spans="1:3" x14ac:dyDescent="0.25">
      <c r="A34" s="44">
        <v>23</v>
      </c>
      <c r="B34" s="45">
        <v>10.87</v>
      </c>
      <c r="C34" s="45">
        <v>10.87</v>
      </c>
    </row>
    <row r="35" spans="1:3" x14ac:dyDescent="0.25">
      <c r="A35" s="44">
        <v>24</v>
      </c>
      <c r="B35" s="45">
        <v>11.07</v>
      </c>
      <c r="C35" s="45">
        <v>11.07</v>
      </c>
    </row>
    <row r="36" spans="1:3" x14ac:dyDescent="0.25">
      <c r="A36" s="44">
        <v>25</v>
      </c>
      <c r="B36" s="45">
        <v>11.27</v>
      </c>
      <c r="C36" s="45">
        <v>11.27</v>
      </c>
    </row>
    <row r="37" spans="1:3" x14ac:dyDescent="0.25">
      <c r="A37" s="44">
        <v>26</v>
      </c>
      <c r="B37" s="45">
        <v>11.48</v>
      </c>
      <c r="C37" s="45">
        <v>11.48</v>
      </c>
    </row>
    <row r="38" spans="1:3" x14ac:dyDescent="0.25">
      <c r="A38" s="44">
        <v>27</v>
      </c>
      <c r="B38" s="45">
        <v>11.69</v>
      </c>
      <c r="C38" s="45">
        <v>11.69</v>
      </c>
    </row>
    <row r="39" spans="1:3" x14ac:dyDescent="0.25">
      <c r="A39" s="44">
        <v>28</v>
      </c>
      <c r="B39" s="45">
        <v>11.9</v>
      </c>
      <c r="C39" s="45">
        <v>11.9</v>
      </c>
    </row>
    <row r="40" spans="1:3" x14ac:dyDescent="0.25">
      <c r="A40" s="44">
        <v>29</v>
      </c>
      <c r="B40" s="45">
        <v>12.12</v>
      </c>
      <c r="C40" s="45">
        <v>12.12</v>
      </c>
    </row>
    <row r="41" spans="1:3" x14ac:dyDescent="0.25">
      <c r="A41" s="44">
        <v>30</v>
      </c>
      <c r="B41" s="45">
        <v>12.34</v>
      </c>
      <c r="C41" s="45">
        <v>12.34</v>
      </c>
    </row>
    <row r="42" spans="1:3" x14ac:dyDescent="0.25">
      <c r="A42" s="44">
        <v>31</v>
      </c>
      <c r="B42" s="45">
        <v>12.56</v>
      </c>
      <c r="C42" s="45">
        <v>12.56</v>
      </c>
    </row>
    <row r="43" spans="1:3" x14ac:dyDescent="0.25">
      <c r="A43" s="44">
        <v>32</v>
      </c>
      <c r="B43" s="45">
        <v>12.79</v>
      </c>
      <c r="C43" s="45">
        <v>12.79</v>
      </c>
    </row>
    <row r="44" spans="1:3" x14ac:dyDescent="0.25">
      <c r="A44" s="44">
        <v>33</v>
      </c>
      <c r="B44" s="45">
        <v>13.03</v>
      </c>
      <c r="C44" s="45">
        <v>13.03</v>
      </c>
    </row>
    <row r="45" spans="1:3" x14ac:dyDescent="0.25">
      <c r="A45" s="44">
        <v>34</v>
      </c>
      <c r="B45" s="45">
        <v>13.26</v>
      </c>
      <c r="C45" s="45">
        <v>13.26</v>
      </c>
    </row>
    <row r="46" spans="1:3" x14ac:dyDescent="0.25">
      <c r="A46" s="44">
        <v>35</v>
      </c>
      <c r="B46" s="45">
        <v>13.51</v>
      </c>
      <c r="C46" s="45">
        <v>13.51</v>
      </c>
    </row>
    <row r="47" spans="1:3" x14ac:dyDescent="0.25">
      <c r="A47" s="44">
        <v>36</v>
      </c>
      <c r="B47" s="45">
        <v>13.75</v>
      </c>
      <c r="C47" s="45">
        <v>13.75</v>
      </c>
    </row>
    <row r="48" spans="1:3" x14ac:dyDescent="0.25">
      <c r="A48" s="44">
        <v>37</v>
      </c>
      <c r="B48" s="45">
        <v>14.01</v>
      </c>
      <c r="C48" s="45">
        <v>14.01</v>
      </c>
    </row>
    <row r="49" spans="1:3" x14ac:dyDescent="0.25">
      <c r="A49" s="44">
        <v>38</v>
      </c>
      <c r="B49" s="45">
        <v>14.26</v>
      </c>
      <c r="C49" s="45">
        <v>14.26</v>
      </c>
    </row>
    <row r="50" spans="1:3" x14ac:dyDescent="0.25">
      <c r="A50" s="44">
        <v>39</v>
      </c>
      <c r="B50" s="45">
        <v>14.52</v>
      </c>
      <c r="C50" s="45">
        <v>14.52</v>
      </c>
    </row>
    <row r="51" spans="1:3" x14ac:dyDescent="0.25">
      <c r="A51" s="44">
        <v>40</v>
      </c>
      <c r="B51" s="45">
        <v>14.79</v>
      </c>
      <c r="C51" s="45">
        <v>14.79</v>
      </c>
    </row>
    <row r="52" spans="1:3" x14ac:dyDescent="0.25">
      <c r="A52" s="44">
        <v>41</v>
      </c>
      <c r="B52" s="45">
        <v>15.06</v>
      </c>
      <c r="C52" s="45">
        <v>15.06</v>
      </c>
    </row>
    <row r="53" spans="1:3" x14ac:dyDescent="0.25">
      <c r="A53" s="44">
        <v>42</v>
      </c>
      <c r="B53" s="45">
        <v>15.34</v>
      </c>
      <c r="C53" s="45">
        <v>15.34</v>
      </c>
    </row>
    <row r="54" spans="1:3" x14ac:dyDescent="0.25">
      <c r="A54" s="44">
        <v>43</v>
      </c>
      <c r="B54" s="45">
        <v>15.62</v>
      </c>
      <c r="C54" s="45">
        <v>15.62</v>
      </c>
    </row>
    <row r="55" spans="1:3" x14ac:dyDescent="0.25">
      <c r="A55" s="44">
        <v>44</v>
      </c>
      <c r="B55" s="45">
        <v>15.91</v>
      </c>
      <c r="C55" s="45">
        <v>15.91</v>
      </c>
    </row>
    <row r="56" spans="1:3" x14ac:dyDescent="0.25">
      <c r="A56" s="44">
        <v>45</v>
      </c>
      <c r="B56" s="45">
        <v>16.21</v>
      </c>
      <c r="C56" s="45">
        <v>16.21</v>
      </c>
    </row>
    <row r="57" spans="1:3" x14ac:dyDescent="0.25">
      <c r="A57" s="44">
        <v>46</v>
      </c>
      <c r="B57" s="45">
        <v>16.510000000000002</v>
      </c>
      <c r="C57" s="45">
        <v>16.510000000000002</v>
      </c>
    </row>
    <row r="58" spans="1:3" x14ac:dyDescent="0.25">
      <c r="A58" s="44">
        <v>47</v>
      </c>
      <c r="B58" s="45">
        <v>16.82</v>
      </c>
      <c r="C58" s="45">
        <v>16.82</v>
      </c>
    </row>
    <row r="59" spans="1:3" x14ac:dyDescent="0.25">
      <c r="A59" s="44">
        <v>48</v>
      </c>
      <c r="B59" s="45">
        <v>17.14</v>
      </c>
      <c r="C59" s="45">
        <v>17.14</v>
      </c>
    </row>
    <row r="60" spans="1:3" x14ac:dyDescent="0.25">
      <c r="A60" s="44">
        <v>49</v>
      </c>
      <c r="B60" s="45">
        <v>17.46</v>
      </c>
      <c r="C60" s="45">
        <v>17.46</v>
      </c>
    </row>
    <row r="61" spans="1:3" x14ac:dyDescent="0.25">
      <c r="A61" s="44">
        <v>50</v>
      </c>
      <c r="B61" s="45">
        <v>17.79</v>
      </c>
      <c r="C61" s="45">
        <v>17.79</v>
      </c>
    </row>
    <row r="62" spans="1:3" x14ac:dyDescent="0.25">
      <c r="A62" s="44">
        <v>51</v>
      </c>
      <c r="B62" s="45">
        <v>18.13</v>
      </c>
      <c r="C62" s="45">
        <v>18.13</v>
      </c>
    </row>
    <row r="63" spans="1:3" x14ac:dyDescent="0.25">
      <c r="A63" s="44">
        <v>52</v>
      </c>
      <c r="B63" s="45">
        <v>18.48</v>
      </c>
      <c r="C63" s="45">
        <v>18.48</v>
      </c>
    </row>
    <row r="64" spans="1:3" x14ac:dyDescent="0.25">
      <c r="A64" s="44">
        <v>53</v>
      </c>
      <c r="B64" s="45">
        <v>18.84</v>
      </c>
      <c r="C64" s="45">
        <v>18.84</v>
      </c>
    </row>
    <row r="65" spans="1:3" x14ac:dyDescent="0.25">
      <c r="A65" s="44">
        <v>54</v>
      </c>
      <c r="B65" s="45">
        <v>19.21</v>
      </c>
      <c r="C65" s="45">
        <v>19.21</v>
      </c>
    </row>
    <row r="66" spans="1:3" x14ac:dyDescent="0.25">
      <c r="A66" s="44">
        <v>55</v>
      </c>
      <c r="B66" s="45">
        <v>19.59</v>
      </c>
      <c r="C66" s="45">
        <v>19.59</v>
      </c>
    </row>
    <row r="67" spans="1:3" x14ac:dyDescent="0.25">
      <c r="A67" s="44">
        <v>56</v>
      </c>
      <c r="B67" s="45">
        <v>19.98</v>
      </c>
      <c r="C67" s="45">
        <v>19.98</v>
      </c>
    </row>
    <row r="68" spans="1:3" x14ac:dyDescent="0.25">
      <c r="A68" s="44">
        <v>57</v>
      </c>
      <c r="B68" s="45">
        <v>20.38</v>
      </c>
      <c r="C68" s="45">
        <v>20.38</v>
      </c>
    </row>
    <row r="69" spans="1:3" x14ac:dyDescent="0.25">
      <c r="A69" s="44">
        <v>58</v>
      </c>
      <c r="B69" s="45">
        <v>20.79</v>
      </c>
      <c r="C69" s="45">
        <v>20.79</v>
      </c>
    </row>
    <row r="70" spans="1:3" x14ac:dyDescent="0.25">
      <c r="A70" s="44">
        <v>59</v>
      </c>
      <c r="B70" s="45">
        <v>21.22</v>
      </c>
      <c r="C70" s="45">
        <v>21.22</v>
      </c>
    </row>
    <row r="71" spans="1:3" x14ac:dyDescent="0.25">
      <c r="A71" s="44">
        <v>60</v>
      </c>
      <c r="B71" s="45">
        <v>21.16</v>
      </c>
      <c r="C71" s="45">
        <v>21.16</v>
      </c>
    </row>
    <row r="72" spans="1:3" x14ac:dyDescent="0.25">
      <c r="A72" s="44">
        <v>61</v>
      </c>
      <c r="B72" s="45">
        <v>20.59</v>
      </c>
      <c r="C72" s="45">
        <v>20.59</v>
      </c>
    </row>
    <row r="73" spans="1:3" x14ac:dyDescent="0.25">
      <c r="A73" s="44">
        <v>62</v>
      </c>
      <c r="B73" s="45">
        <v>20.010000000000002</v>
      </c>
      <c r="C73" s="45">
        <v>20.010000000000002</v>
      </c>
    </row>
    <row r="74" spans="1:3" x14ac:dyDescent="0.25">
      <c r="A74" s="44">
        <v>63</v>
      </c>
      <c r="B74" s="45">
        <v>19.43</v>
      </c>
      <c r="C74" s="45">
        <v>19.43</v>
      </c>
    </row>
    <row r="75" spans="1:3" x14ac:dyDescent="0.25">
      <c r="A75" s="44">
        <v>64</v>
      </c>
      <c r="B75" s="45">
        <v>18.86</v>
      </c>
      <c r="C75" s="45">
        <v>18.86</v>
      </c>
    </row>
    <row r="76" spans="1:3" x14ac:dyDescent="0.25">
      <c r="A76" s="44">
        <v>65</v>
      </c>
      <c r="B76" s="45">
        <v>18.27</v>
      </c>
      <c r="C76" s="45">
        <v>18.27</v>
      </c>
    </row>
    <row r="77" spans="1:3" x14ac:dyDescent="0.25">
      <c r="A77" s="44">
        <v>66</v>
      </c>
      <c r="B77" s="45">
        <v>17.690000000000001</v>
      </c>
      <c r="C77" s="45">
        <v>17.690000000000001</v>
      </c>
    </row>
    <row r="78" spans="1:3" x14ac:dyDescent="0.25">
      <c r="A78" s="44">
        <v>67</v>
      </c>
      <c r="B78" s="45">
        <v>17.100000000000001</v>
      </c>
      <c r="C78" s="45">
        <v>17.100000000000001</v>
      </c>
    </row>
    <row r="79" spans="1:3" x14ac:dyDescent="0.25">
      <c r="A79" s="44">
        <v>68</v>
      </c>
      <c r="B79" s="45">
        <v>16.5</v>
      </c>
      <c r="C79" s="45">
        <v>16.5</v>
      </c>
    </row>
    <row r="80" spans="1:3" x14ac:dyDescent="0.25">
      <c r="A80" s="44">
        <v>69</v>
      </c>
      <c r="B80" s="45">
        <v>15.89</v>
      </c>
      <c r="C80" s="45">
        <v>15.89</v>
      </c>
    </row>
    <row r="81" spans="1:3" x14ac:dyDescent="0.25">
      <c r="A81" s="44">
        <v>70</v>
      </c>
      <c r="B81" s="45">
        <v>15.29</v>
      </c>
      <c r="C81" s="45">
        <v>15.29</v>
      </c>
    </row>
    <row r="82" spans="1:3" x14ac:dyDescent="0.25">
      <c r="A82" s="44">
        <v>71</v>
      </c>
      <c r="B82" s="45">
        <v>14.68</v>
      </c>
      <c r="C82" s="45">
        <v>14.68</v>
      </c>
    </row>
    <row r="83" spans="1:3" x14ac:dyDescent="0.25">
      <c r="A83" s="44">
        <v>72</v>
      </c>
      <c r="B83" s="45">
        <v>14.07</v>
      </c>
      <c r="C83" s="45">
        <v>14.07</v>
      </c>
    </row>
    <row r="84" spans="1:3" x14ac:dyDescent="0.25">
      <c r="A84" s="44">
        <v>73</v>
      </c>
      <c r="B84" s="45">
        <v>13.45</v>
      </c>
      <c r="C84" s="45">
        <v>13.45</v>
      </c>
    </row>
    <row r="85" spans="1:3" x14ac:dyDescent="0.25">
      <c r="A85" s="44">
        <v>74</v>
      </c>
      <c r="B85" s="45">
        <v>12.84</v>
      </c>
      <c r="C85" s="45">
        <v>12.84</v>
      </c>
    </row>
    <row r="86" spans="1:3" x14ac:dyDescent="0.25">
      <c r="A86" s="44">
        <v>75</v>
      </c>
      <c r="B86" s="45">
        <v>12.23</v>
      </c>
      <c r="C86" s="45">
        <v>12.23</v>
      </c>
    </row>
    <row r="87" spans="1:3" x14ac:dyDescent="0.25">
      <c r="A87" s="44">
        <v>76</v>
      </c>
      <c r="B87" s="45">
        <v>11.63</v>
      </c>
      <c r="C87" s="45">
        <v>11.63</v>
      </c>
    </row>
    <row r="88" spans="1:3" x14ac:dyDescent="0.25">
      <c r="A88" s="44">
        <v>77</v>
      </c>
      <c r="B88" s="45">
        <v>11.03</v>
      </c>
      <c r="C88" s="45">
        <v>11.03</v>
      </c>
    </row>
    <row r="89" spans="1:3" x14ac:dyDescent="0.25">
      <c r="A89" s="44">
        <v>78</v>
      </c>
      <c r="B89" s="45">
        <v>10.43</v>
      </c>
      <c r="C89" s="45">
        <v>10.43</v>
      </c>
    </row>
    <row r="90" spans="1:3" x14ac:dyDescent="0.25">
      <c r="A90" s="44">
        <v>79</v>
      </c>
      <c r="B90" s="45">
        <v>9.84</v>
      </c>
      <c r="C90" s="45">
        <v>9.84</v>
      </c>
    </row>
    <row r="91" spans="1:3" x14ac:dyDescent="0.25">
      <c r="A91" s="44">
        <v>80</v>
      </c>
      <c r="B91" s="45">
        <v>9.24</v>
      </c>
      <c r="C91" s="45">
        <v>9.24</v>
      </c>
    </row>
    <row r="92" spans="1:3" x14ac:dyDescent="0.25">
      <c r="A92" s="44">
        <v>81</v>
      </c>
      <c r="B92" s="45">
        <v>8.65</v>
      </c>
      <c r="C92" s="45">
        <v>8.65</v>
      </c>
    </row>
    <row r="93" spans="1:3" x14ac:dyDescent="0.25">
      <c r="A93" s="44">
        <v>82</v>
      </c>
      <c r="B93" s="45">
        <v>8.07</v>
      </c>
      <c r="C93" s="45">
        <v>8.07</v>
      </c>
    </row>
    <row r="94" spans="1:3" x14ac:dyDescent="0.25">
      <c r="A94" s="44">
        <v>83</v>
      </c>
      <c r="B94" s="45">
        <v>7.5</v>
      </c>
      <c r="C94" s="45">
        <v>7.5</v>
      </c>
    </row>
    <row r="95" spans="1:3" x14ac:dyDescent="0.25">
      <c r="A95" s="44">
        <v>84</v>
      </c>
      <c r="B95" s="45">
        <v>6.95</v>
      </c>
      <c r="C95" s="45">
        <v>6.95</v>
      </c>
    </row>
    <row r="96" spans="1:3" x14ac:dyDescent="0.25">
      <c r="A96" s="44">
        <v>85</v>
      </c>
      <c r="B96" s="45">
        <v>6.41</v>
      </c>
      <c r="C96" s="45">
        <v>6.41</v>
      </c>
    </row>
  </sheetData>
  <sheetProtection algorithmName="SHA-512" hashValue="Z6TYZDWF63psG4EebX1YCHA2XuVUQ+Og084OUcGZNnZADZGZOlfUXY3C0Vs+9JVJunBD6iNUgfq0RwEcAKBhaQ==" saltValue="ciOCHSFbVK/0yMin4cNOUw==" spinCount="100000" sheet="1" objects="1" scenarios="1"/>
  <conditionalFormatting sqref="A6:A21">
    <cfRule type="expression" dxfId="443" priority="5" stopIfTrue="1">
      <formula>MOD(ROW(),2)=0</formula>
    </cfRule>
    <cfRule type="expression" dxfId="442" priority="6" stopIfTrue="1">
      <formula>MOD(ROW(),2)&lt;&gt;0</formula>
    </cfRule>
  </conditionalFormatting>
  <conditionalFormatting sqref="A26:A96">
    <cfRule type="expression" dxfId="441" priority="1" stopIfTrue="1">
      <formula>MOD(ROW(),2)=0</formula>
    </cfRule>
    <cfRule type="expression" dxfId="440" priority="2" stopIfTrue="1">
      <formula>MOD(ROW(),2)&lt;&gt;0</formula>
    </cfRule>
  </conditionalFormatting>
  <conditionalFormatting sqref="B6:C21">
    <cfRule type="expression" dxfId="439" priority="7" stopIfTrue="1">
      <formula>MOD(ROW(),2)=0</formula>
    </cfRule>
    <cfRule type="expression" dxfId="438" priority="8" stopIfTrue="1">
      <formula>MOD(ROW(),2)&lt;&gt;0</formula>
    </cfRule>
  </conditionalFormatting>
  <conditionalFormatting sqref="B26:C96">
    <cfRule type="expression" dxfId="437" priority="3" stopIfTrue="1">
      <formula>MOD(ROW(),2)=0</formula>
    </cfRule>
    <cfRule type="expression" dxfId="436" priority="4"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F61D-AD8B-49AA-8E52-75CA5E5C569A}">
  <sheetPr codeName="Sheet40"/>
  <dimension ref="A1:E94"/>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Pension Credit - x-316</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2015</v>
      </c>
      <c r="C8" s="52"/>
      <c r="D8" s="52"/>
      <c r="E8" s="52"/>
    </row>
    <row r="9" spans="1:5" customFormat="1" x14ac:dyDescent="0.25">
      <c r="A9" s="46" t="s">
        <v>128</v>
      </c>
      <c r="B9" s="52" t="s">
        <v>207</v>
      </c>
      <c r="C9" s="52"/>
      <c r="D9" s="52"/>
      <c r="E9" s="52"/>
    </row>
    <row r="10" spans="1:5" customFormat="1" x14ac:dyDescent="0.25">
      <c r="A10" s="46" t="s">
        <v>6</v>
      </c>
      <c r="B10" s="52" t="s">
        <v>216</v>
      </c>
      <c r="C10" s="52"/>
      <c r="D10" s="52"/>
      <c r="E10" s="52"/>
    </row>
    <row r="11" spans="1:5" customFormat="1" x14ac:dyDescent="0.25">
      <c r="A11" s="46" t="s">
        <v>129</v>
      </c>
      <c r="B11" s="52" t="s">
        <v>147</v>
      </c>
      <c r="C11" s="52"/>
      <c r="D11" s="52"/>
      <c r="E11" s="52"/>
    </row>
    <row r="12" spans="1:5" customFormat="1" x14ac:dyDescent="0.25">
      <c r="A12" s="46" t="s">
        <v>130</v>
      </c>
      <c r="B12" s="52" t="s">
        <v>143</v>
      </c>
      <c r="C12" s="52"/>
      <c r="D12" s="52"/>
      <c r="E12" s="52"/>
    </row>
    <row r="13" spans="1:5" customFormat="1" x14ac:dyDescent="0.25">
      <c r="A13" s="46" t="s">
        <v>387</v>
      </c>
      <c r="B13" s="52">
        <v>0</v>
      </c>
      <c r="C13" s="52"/>
      <c r="D13" s="52"/>
      <c r="E13" s="52"/>
    </row>
    <row r="14" spans="1:5" customFormat="1" x14ac:dyDescent="0.25">
      <c r="A14" s="46" t="s">
        <v>132</v>
      </c>
      <c r="B14" s="52">
        <v>316</v>
      </c>
      <c r="C14" s="52"/>
      <c r="D14" s="52"/>
      <c r="E14" s="52"/>
    </row>
    <row r="15" spans="1:5" customFormat="1" x14ac:dyDescent="0.25">
      <c r="A15" s="46" t="s">
        <v>388</v>
      </c>
      <c r="B15" s="52" t="s">
        <v>217</v>
      </c>
      <c r="C15" s="52"/>
      <c r="D15" s="52"/>
      <c r="E15" s="52"/>
    </row>
    <row r="16" spans="1:5" customFormat="1" x14ac:dyDescent="0.25">
      <c r="A16" s="46" t="s">
        <v>134</v>
      </c>
      <c r="B16" s="52" t="s">
        <v>218</v>
      </c>
      <c r="C16" s="52"/>
      <c r="D16" s="52"/>
      <c r="E16" s="52"/>
    </row>
    <row r="17" spans="1:5" customFormat="1" x14ac:dyDescent="0.25">
      <c r="A17" s="47" t="s">
        <v>389</v>
      </c>
      <c r="B17" s="52"/>
      <c r="C17" s="52"/>
      <c r="D17" s="52"/>
      <c r="E17" s="52"/>
    </row>
    <row r="18" spans="1:5" customFormat="1" x14ac:dyDescent="0.25">
      <c r="A18" s="46" t="s">
        <v>136</v>
      </c>
      <c r="B18" s="53">
        <v>46163</v>
      </c>
      <c r="C18" s="53"/>
      <c r="D18" s="53"/>
      <c r="E18" s="53"/>
    </row>
    <row r="19" spans="1:5" customFormat="1" x14ac:dyDescent="0.25">
      <c r="A19" s="46" t="s">
        <v>137</v>
      </c>
      <c r="B19" s="53">
        <v>46161</v>
      </c>
      <c r="C19" s="52"/>
      <c r="D19" s="52"/>
      <c r="E19" s="52"/>
    </row>
    <row r="20" spans="1:5" customFormat="1" x14ac:dyDescent="0.25">
      <c r="A20" s="46" t="s">
        <v>138</v>
      </c>
      <c r="B20" s="52" t="s">
        <v>146</v>
      </c>
      <c r="C20" s="52"/>
      <c r="D20" s="52"/>
      <c r="E20" s="52"/>
    </row>
    <row r="21" spans="1:5" customFormat="1" x14ac:dyDescent="0.25">
      <c r="A21" s="46" t="s">
        <v>390</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391</v>
      </c>
      <c r="B26" s="60" t="s">
        <v>412</v>
      </c>
      <c r="C26" s="60" t="s">
        <v>413</v>
      </c>
      <c r="D26" s="60" t="s">
        <v>414</v>
      </c>
      <c r="E26" s="60" t="s">
        <v>415</v>
      </c>
    </row>
    <row r="27" spans="1:5" x14ac:dyDescent="0.25">
      <c r="A27" s="44">
        <v>18</v>
      </c>
      <c r="B27" s="45">
        <v>7.9</v>
      </c>
      <c r="C27" s="45">
        <v>7.52</v>
      </c>
      <c r="D27" s="45">
        <v>7.15</v>
      </c>
      <c r="E27" s="45">
        <v>6.79</v>
      </c>
    </row>
    <row r="28" spans="1:5" x14ac:dyDescent="0.25">
      <c r="A28" s="44">
        <v>19</v>
      </c>
      <c r="B28" s="45">
        <v>8.0399999999999991</v>
      </c>
      <c r="C28" s="45">
        <v>7.65</v>
      </c>
      <c r="D28" s="45">
        <v>7.28</v>
      </c>
      <c r="E28" s="45">
        <v>6.91</v>
      </c>
    </row>
    <row r="29" spans="1:5" x14ac:dyDescent="0.25">
      <c r="A29" s="44">
        <v>20</v>
      </c>
      <c r="B29" s="45">
        <v>8.18</v>
      </c>
      <c r="C29" s="45">
        <v>7.79</v>
      </c>
      <c r="D29" s="45">
        <v>7.41</v>
      </c>
      <c r="E29" s="45">
        <v>7.03</v>
      </c>
    </row>
    <row r="30" spans="1:5" x14ac:dyDescent="0.25">
      <c r="A30" s="44">
        <v>21</v>
      </c>
      <c r="B30" s="45">
        <v>8.33</v>
      </c>
      <c r="C30" s="45">
        <v>7.93</v>
      </c>
      <c r="D30" s="45">
        <v>7.54</v>
      </c>
      <c r="E30" s="45">
        <v>7.15</v>
      </c>
    </row>
    <row r="31" spans="1:5" x14ac:dyDescent="0.25">
      <c r="A31" s="44">
        <v>22</v>
      </c>
      <c r="B31" s="45">
        <v>8.48</v>
      </c>
      <c r="C31" s="45">
        <v>8.07</v>
      </c>
      <c r="D31" s="45">
        <v>7.67</v>
      </c>
      <c r="E31" s="45">
        <v>7.28</v>
      </c>
    </row>
    <row r="32" spans="1:5" x14ac:dyDescent="0.25">
      <c r="A32" s="44">
        <v>23</v>
      </c>
      <c r="B32" s="45">
        <v>8.6300000000000008</v>
      </c>
      <c r="C32" s="45">
        <v>8.2100000000000009</v>
      </c>
      <c r="D32" s="45">
        <v>7.81</v>
      </c>
      <c r="E32" s="45">
        <v>7.41</v>
      </c>
    </row>
    <row r="33" spans="1:5" x14ac:dyDescent="0.25">
      <c r="A33" s="44">
        <v>24</v>
      </c>
      <c r="B33" s="45">
        <v>8.7899999999999991</v>
      </c>
      <c r="C33" s="45">
        <v>8.36</v>
      </c>
      <c r="D33" s="45">
        <v>7.94</v>
      </c>
      <c r="E33" s="45">
        <v>7.54</v>
      </c>
    </row>
    <row r="34" spans="1:5" x14ac:dyDescent="0.25">
      <c r="A34" s="44">
        <v>25</v>
      </c>
      <c r="B34" s="45">
        <v>8.94</v>
      </c>
      <c r="C34" s="45">
        <v>8.51</v>
      </c>
      <c r="D34" s="45">
        <v>8.08</v>
      </c>
      <c r="E34" s="45">
        <v>7.67</v>
      </c>
    </row>
    <row r="35" spans="1:5" x14ac:dyDescent="0.25">
      <c r="A35" s="44">
        <v>26</v>
      </c>
      <c r="B35" s="45">
        <v>9.1</v>
      </c>
      <c r="C35" s="45">
        <v>8.66</v>
      </c>
      <c r="D35" s="45">
        <v>8.23</v>
      </c>
      <c r="E35" s="45">
        <v>7.8</v>
      </c>
    </row>
    <row r="36" spans="1:5" x14ac:dyDescent="0.25">
      <c r="A36" s="44">
        <v>27</v>
      </c>
      <c r="B36" s="45">
        <v>9.26</v>
      </c>
      <c r="C36" s="45">
        <v>8.81</v>
      </c>
      <c r="D36" s="45">
        <v>8.3699999999999992</v>
      </c>
      <c r="E36" s="45">
        <v>7.94</v>
      </c>
    </row>
    <row r="37" spans="1:5" x14ac:dyDescent="0.25">
      <c r="A37" s="44">
        <v>28</v>
      </c>
      <c r="B37" s="45">
        <v>9.43</v>
      </c>
      <c r="C37" s="45">
        <v>8.9700000000000006</v>
      </c>
      <c r="D37" s="45">
        <v>8.52</v>
      </c>
      <c r="E37" s="45">
        <v>8.08</v>
      </c>
    </row>
    <row r="38" spans="1:5" x14ac:dyDescent="0.25">
      <c r="A38" s="44">
        <v>29</v>
      </c>
      <c r="B38" s="45">
        <v>9.6</v>
      </c>
      <c r="C38" s="45">
        <v>9.1300000000000008</v>
      </c>
      <c r="D38" s="45">
        <v>8.67</v>
      </c>
      <c r="E38" s="45">
        <v>8.2200000000000006</v>
      </c>
    </row>
    <row r="39" spans="1:5" x14ac:dyDescent="0.25">
      <c r="A39" s="44">
        <v>30</v>
      </c>
      <c r="B39" s="45">
        <v>9.77</v>
      </c>
      <c r="C39" s="45">
        <v>9.2899999999999991</v>
      </c>
      <c r="D39" s="45">
        <v>8.82</v>
      </c>
      <c r="E39" s="45">
        <v>8.3699999999999992</v>
      </c>
    </row>
    <row r="40" spans="1:5" x14ac:dyDescent="0.25">
      <c r="A40" s="44">
        <v>31</v>
      </c>
      <c r="B40" s="45">
        <v>9.94</v>
      </c>
      <c r="C40" s="45">
        <v>9.4499999999999993</v>
      </c>
      <c r="D40" s="45">
        <v>8.98</v>
      </c>
      <c r="E40" s="45">
        <v>8.51</v>
      </c>
    </row>
    <row r="41" spans="1:5" x14ac:dyDescent="0.25">
      <c r="A41" s="44">
        <v>32</v>
      </c>
      <c r="B41" s="45">
        <v>10.119999999999999</v>
      </c>
      <c r="C41" s="45">
        <v>9.6199999999999992</v>
      </c>
      <c r="D41" s="45">
        <v>9.14</v>
      </c>
      <c r="E41" s="45">
        <v>8.66</v>
      </c>
    </row>
    <row r="42" spans="1:5" x14ac:dyDescent="0.25">
      <c r="A42" s="44">
        <v>33</v>
      </c>
      <c r="B42" s="45">
        <v>10.3</v>
      </c>
      <c r="C42" s="45">
        <v>9.7899999999999991</v>
      </c>
      <c r="D42" s="45">
        <v>9.3000000000000007</v>
      </c>
      <c r="E42" s="45">
        <v>8.81</v>
      </c>
    </row>
    <row r="43" spans="1:5" x14ac:dyDescent="0.25">
      <c r="A43" s="44">
        <v>34</v>
      </c>
      <c r="B43" s="45">
        <v>10.48</v>
      </c>
      <c r="C43" s="45">
        <v>9.9700000000000006</v>
      </c>
      <c r="D43" s="45">
        <v>9.4600000000000009</v>
      </c>
      <c r="E43" s="45">
        <v>8.9700000000000006</v>
      </c>
    </row>
    <row r="44" spans="1:5" x14ac:dyDescent="0.25">
      <c r="A44" s="44">
        <v>35</v>
      </c>
      <c r="B44" s="45">
        <v>10.67</v>
      </c>
      <c r="C44" s="45">
        <v>10.14</v>
      </c>
      <c r="D44" s="45">
        <v>9.6300000000000008</v>
      </c>
      <c r="E44" s="45">
        <v>9.1199999999999992</v>
      </c>
    </row>
    <row r="45" spans="1:5" x14ac:dyDescent="0.25">
      <c r="A45" s="44">
        <v>36</v>
      </c>
      <c r="B45" s="45">
        <v>10.86</v>
      </c>
      <c r="C45" s="45">
        <v>10.32</v>
      </c>
      <c r="D45" s="45">
        <v>9.8000000000000007</v>
      </c>
      <c r="E45" s="45">
        <v>9.2799999999999994</v>
      </c>
    </row>
    <row r="46" spans="1:5" x14ac:dyDescent="0.25">
      <c r="A46" s="44">
        <v>37</v>
      </c>
      <c r="B46" s="45">
        <v>11.06</v>
      </c>
      <c r="C46" s="45">
        <v>10.51</v>
      </c>
      <c r="D46" s="45">
        <v>9.9700000000000006</v>
      </c>
      <c r="E46" s="45">
        <v>9.4499999999999993</v>
      </c>
    </row>
    <row r="47" spans="1:5" x14ac:dyDescent="0.25">
      <c r="A47" s="44">
        <v>38</v>
      </c>
      <c r="B47" s="45">
        <v>11.25</v>
      </c>
      <c r="C47" s="45">
        <v>10.69</v>
      </c>
      <c r="D47" s="45">
        <v>10.14</v>
      </c>
      <c r="E47" s="45">
        <v>9.61</v>
      </c>
    </row>
    <row r="48" spans="1:5" x14ac:dyDescent="0.25">
      <c r="A48" s="44">
        <v>39</v>
      </c>
      <c r="B48" s="45">
        <v>11.45</v>
      </c>
      <c r="C48" s="45">
        <v>10.88</v>
      </c>
      <c r="D48" s="45">
        <v>10.32</v>
      </c>
      <c r="E48" s="45">
        <v>9.7799999999999994</v>
      </c>
    </row>
    <row r="49" spans="1:5" x14ac:dyDescent="0.25">
      <c r="A49" s="44">
        <v>40</v>
      </c>
      <c r="B49" s="45">
        <v>11.66</v>
      </c>
      <c r="C49" s="45">
        <v>11.08</v>
      </c>
      <c r="D49" s="45">
        <v>10.51</v>
      </c>
      <c r="E49" s="45">
        <v>9.9499999999999993</v>
      </c>
    </row>
    <row r="50" spans="1:5" x14ac:dyDescent="0.25">
      <c r="A50" s="44">
        <v>41</v>
      </c>
      <c r="B50" s="45">
        <v>11.87</v>
      </c>
      <c r="C50" s="45">
        <v>11.27</v>
      </c>
      <c r="D50" s="45">
        <v>10.69</v>
      </c>
      <c r="E50" s="45">
        <v>10.130000000000001</v>
      </c>
    </row>
    <row r="51" spans="1:5" x14ac:dyDescent="0.25">
      <c r="A51" s="44">
        <v>42</v>
      </c>
      <c r="B51" s="45">
        <v>12.08</v>
      </c>
      <c r="C51" s="45">
        <v>11.47</v>
      </c>
      <c r="D51" s="45">
        <v>10.88</v>
      </c>
      <c r="E51" s="45">
        <v>10.3</v>
      </c>
    </row>
    <row r="52" spans="1:5" x14ac:dyDescent="0.25">
      <c r="A52" s="44">
        <v>43</v>
      </c>
      <c r="B52" s="45">
        <v>12.3</v>
      </c>
      <c r="C52" s="45">
        <v>11.68</v>
      </c>
      <c r="D52" s="45">
        <v>11.07</v>
      </c>
      <c r="E52" s="45">
        <v>10.49</v>
      </c>
    </row>
    <row r="53" spans="1:5" x14ac:dyDescent="0.25">
      <c r="A53" s="44">
        <v>44</v>
      </c>
      <c r="B53" s="45">
        <v>12.52</v>
      </c>
      <c r="C53" s="45">
        <v>11.89</v>
      </c>
      <c r="D53" s="45">
        <v>11.27</v>
      </c>
      <c r="E53" s="45">
        <v>10.67</v>
      </c>
    </row>
    <row r="54" spans="1:5" x14ac:dyDescent="0.25">
      <c r="A54" s="44">
        <v>45</v>
      </c>
      <c r="B54" s="45">
        <v>12.75</v>
      </c>
      <c r="C54" s="45">
        <v>12.1</v>
      </c>
      <c r="D54" s="45">
        <v>11.47</v>
      </c>
      <c r="E54" s="45">
        <v>10.86</v>
      </c>
    </row>
    <row r="55" spans="1:5" x14ac:dyDescent="0.25">
      <c r="A55" s="44">
        <v>46</v>
      </c>
      <c r="B55" s="45">
        <v>12.98</v>
      </c>
      <c r="C55" s="45">
        <v>12.32</v>
      </c>
      <c r="D55" s="45">
        <v>11.68</v>
      </c>
      <c r="E55" s="45">
        <v>11.05</v>
      </c>
    </row>
    <row r="56" spans="1:5" x14ac:dyDescent="0.25">
      <c r="A56" s="44">
        <v>47</v>
      </c>
      <c r="B56" s="45">
        <v>13.22</v>
      </c>
      <c r="C56" s="45">
        <v>12.54</v>
      </c>
      <c r="D56" s="45">
        <v>11.89</v>
      </c>
      <c r="E56" s="45">
        <v>11.25</v>
      </c>
    </row>
    <row r="57" spans="1:5" x14ac:dyDescent="0.25">
      <c r="A57" s="44">
        <v>48</v>
      </c>
      <c r="B57" s="45">
        <v>13.46</v>
      </c>
      <c r="C57" s="45">
        <v>12.77</v>
      </c>
      <c r="D57" s="45">
        <v>12.11</v>
      </c>
      <c r="E57" s="45">
        <v>11.45</v>
      </c>
    </row>
    <row r="58" spans="1:5" x14ac:dyDescent="0.25">
      <c r="A58" s="44">
        <v>49</v>
      </c>
      <c r="B58" s="45">
        <v>13.71</v>
      </c>
      <c r="C58" s="45">
        <v>13.01</v>
      </c>
      <c r="D58" s="45">
        <v>12.33</v>
      </c>
      <c r="E58" s="45">
        <v>11.66</v>
      </c>
    </row>
    <row r="59" spans="1:5" x14ac:dyDescent="0.25">
      <c r="A59" s="44">
        <v>50</v>
      </c>
      <c r="B59" s="45">
        <v>13.96</v>
      </c>
      <c r="C59" s="45">
        <v>13.25</v>
      </c>
      <c r="D59" s="45">
        <v>12.55</v>
      </c>
      <c r="E59" s="45">
        <v>11.87</v>
      </c>
    </row>
    <row r="60" spans="1:5" x14ac:dyDescent="0.25">
      <c r="A60" s="44">
        <v>51</v>
      </c>
      <c r="B60" s="45">
        <v>14.22</v>
      </c>
      <c r="C60" s="45">
        <v>13.49</v>
      </c>
      <c r="D60" s="45">
        <v>12.78</v>
      </c>
      <c r="E60" s="45">
        <v>12.09</v>
      </c>
    </row>
    <row r="61" spans="1:5" x14ac:dyDescent="0.25">
      <c r="A61" s="44">
        <v>52</v>
      </c>
      <c r="B61" s="45">
        <v>14.49</v>
      </c>
      <c r="C61" s="45">
        <v>13.74</v>
      </c>
      <c r="D61" s="45">
        <v>13.02</v>
      </c>
      <c r="E61" s="45">
        <v>12.31</v>
      </c>
    </row>
    <row r="62" spans="1:5" x14ac:dyDescent="0.25">
      <c r="A62" s="44">
        <v>53</v>
      </c>
      <c r="B62" s="45">
        <v>14.76</v>
      </c>
      <c r="C62" s="45">
        <v>14</v>
      </c>
      <c r="D62" s="45">
        <v>13.26</v>
      </c>
      <c r="E62" s="45">
        <v>12.54</v>
      </c>
    </row>
    <row r="63" spans="1:5" x14ac:dyDescent="0.25">
      <c r="A63" s="44">
        <v>54</v>
      </c>
      <c r="B63" s="45">
        <v>15.04</v>
      </c>
      <c r="C63" s="45">
        <v>14.26</v>
      </c>
      <c r="D63" s="45">
        <v>13.51</v>
      </c>
      <c r="E63" s="45">
        <v>12.77</v>
      </c>
    </row>
    <row r="64" spans="1:5" x14ac:dyDescent="0.25">
      <c r="A64" s="44">
        <v>55</v>
      </c>
      <c r="B64" s="45">
        <v>15.33</v>
      </c>
      <c r="C64" s="45">
        <v>14.54</v>
      </c>
      <c r="D64" s="45">
        <v>13.76</v>
      </c>
      <c r="E64" s="45">
        <v>13.01</v>
      </c>
    </row>
    <row r="65" spans="1:5" x14ac:dyDescent="0.25">
      <c r="A65" s="44">
        <v>56</v>
      </c>
      <c r="B65" s="45">
        <v>15.63</v>
      </c>
      <c r="C65" s="45">
        <v>14.82</v>
      </c>
      <c r="D65" s="45">
        <v>14.03</v>
      </c>
      <c r="E65" s="45">
        <v>13.26</v>
      </c>
    </row>
    <row r="66" spans="1:5" x14ac:dyDescent="0.25">
      <c r="A66" s="44">
        <v>57</v>
      </c>
      <c r="B66" s="45">
        <v>15.93</v>
      </c>
      <c r="C66" s="45">
        <v>15.11</v>
      </c>
      <c r="D66" s="45">
        <v>14.3</v>
      </c>
      <c r="E66" s="45">
        <v>13.51</v>
      </c>
    </row>
    <row r="67" spans="1:5" x14ac:dyDescent="0.25">
      <c r="A67" s="44">
        <v>58</v>
      </c>
      <c r="B67" s="45">
        <v>16.25</v>
      </c>
      <c r="C67" s="45">
        <v>15.4</v>
      </c>
      <c r="D67" s="45">
        <v>14.58</v>
      </c>
      <c r="E67" s="45">
        <v>13.78</v>
      </c>
    </row>
    <row r="68" spans="1:5" x14ac:dyDescent="0.25">
      <c r="A68" s="44">
        <v>59</v>
      </c>
      <c r="B68" s="45">
        <v>16.579999999999998</v>
      </c>
      <c r="C68" s="45">
        <v>15.71</v>
      </c>
      <c r="D68" s="45">
        <v>14.87</v>
      </c>
      <c r="E68" s="45">
        <v>14.05</v>
      </c>
    </row>
    <row r="69" spans="1:5" x14ac:dyDescent="0.25">
      <c r="A69" s="44">
        <v>60</v>
      </c>
      <c r="B69" s="45">
        <v>16.920000000000002</v>
      </c>
      <c r="C69" s="45">
        <v>16.03</v>
      </c>
      <c r="D69" s="45">
        <v>15.17</v>
      </c>
      <c r="E69" s="45">
        <v>14.33</v>
      </c>
    </row>
    <row r="70" spans="1:5" x14ac:dyDescent="0.25">
      <c r="A70" s="44">
        <v>61</v>
      </c>
      <c r="B70" s="45">
        <v>17.27</v>
      </c>
      <c r="C70" s="45">
        <v>16.37</v>
      </c>
      <c r="D70" s="45">
        <v>15.48</v>
      </c>
      <c r="E70" s="45">
        <v>14.63</v>
      </c>
    </row>
    <row r="71" spans="1:5" x14ac:dyDescent="0.25">
      <c r="A71" s="44">
        <v>62</v>
      </c>
      <c r="B71" s="45">
        <v>17.64</v>
      </c>
      <c r="C71" s="45">
        <v>16.71</v>
      </c>
      <c r="D71" s="45">
        <v>15.81</v>
      </c>
      <c r="E71" s="45">
        <v>14.93</v>
      </c>
    </row>
    <row r="72" spans="1:5" x14ac:dyDescent="0.25">
      <c r="A72" s="44">
        <v>63</v>
      </c>
      <c r="B72" s="45">
        <v>18.03</v>
      </c>
      <c r="C72" s="45">
        <v>17.079999999999998</v>
      </c>
      <c r="D72" s="45">
        <v>16.149999999999999</v>
      </c>
      <c r="E72" s="45">
        <v>15.25</v>
      </c>
    </row>
    <row r="73" spans="1:5" x14ac:dyDescent="0.25">
      <c r="A73" s="44">
        <v>64</v>
      </c>
      <c r="B73" s="45">
        <v>18.43</v>
      </c>
      <c r="C73" s="45">
        <v>17.46</v>
      </c>
      <c r="D73" s="45">
        <v>16.510000000000002</v>
      </c>
      <c r="E73" s="45">
        <v>15.59</v>
      </c>
    </row>
    <row r="74" spans="1:5" x14ac:dyDescent="0.25">
      <c r="A74" s="44">
        <v>65</v>
      </c>
      <c r="B74" s="45">
        <v>18.329999999999998</v>
      </c>
      <c r="C74" s="45">
        <v>17.86</v>
      </c>
      <c r="D74" s="45">
        <v>16.89</v>
      </c>
      <c r="E74" s="45">
        <v>15.94</v>
      </c>
    </row>
    <row r="75" spans="1:5" x14ac:dyDescent="0.25">
      <c r="A75" s="44">
        <v>66</v>
      </c>
      <c r="B75" s="45">
        <v>17.73</v>
      </c>
      <c r="C75" s="45">
        <v>17.75</v>
      </c>
      <c r="D75" s="45">
        <v>17.28</v>
      </c>
      <c r="E75" s="45">
        <v>16.309999999999999</v>
      </c>
    </row>
    <row r="76" spans="1:5" x14ac:dyDescent="0.25">
      <c r="A76" s="44">
        <v>67</v>
      </c>
      <c r="B76" s="45">
        <v>17.12</v>
      </c>
      <c r="C76" s="45">
        <v>17.14</v>
      </c>
      <c r="D76" s="45">
        <v>17.170000000000002</v>
      </c>
      <c r="E76" s="45">
        <v>16.7</v>
      </c>
    </row>
    <row r="77" spans="1:5" x14ac:dyDescent="0.25">
      <c r="A77" s="44">
        <v>68</v>
      </c>
      <c r="B77" s="45">
        <v>16.510000000000002</v>
      </c>
      <c r="C77" s="45">
        <v>16.52</v>
      </c>
      <c r="D77" s="45">
        <v>16.55</v>
      </c>
      <c r="E77" s="45">
        <v>16.579999999999998</v>
      </c>
    </row>
    <row r="78" spans="1:5" x14ac:dyDescent="0.25">
      <c r="A78" s="44">
        <v>69</v>
      </c>
      <c r="B78" s="45">
        <v>15.9</v>
      </c>
      <c r="C78" s="45">
        <v>15.91</v>
      </c>
      <c r="D78" s="45">
        <v>15.92</v>
      </c>
      <c r="E78" s="45">
        <v>15.95</v>
      </c>
    </row>
    <row r="79" spans="1:5" x14ac:dyDescent="0.25">
      <c r="A79" s="44">
        <v>70</v>
      </c>
      <c r="B79" s="45">
        <v>15.29</v>
      </c>
      <c r="C79" s="45">
        <v>15.29</v>
      </c>
      <c r="D79" s="45">
        <v>15.3</v>
      </c>
      <c r="E79" s="45">
        <v>15.32</v>
      </c>
    </row>
    <row r="80" spans="1:5" x14ac:dyDescent="0.25">
      <c r="A80" s="44">
        <v>71</v>
      </c>
      <c r="B80" s="45">
        <v>14.68</v>
      </c>
      <c r="C80" s="45">
        <v>14.68</v>
      </c>
      <c r="D80" s="45">
        <v>14.68</v>
      </c>
      <c r="E80" s="45">
        <v>14.69</v>
      </c>
    </row>
    <row r="81" spans="1:5" x14ac:dyDescent="0.25">
      <c r="A81" s="44">
        <v>72</v>
      </c>
      <c r="B81" s="45">
        <v>14.07</v>
      </c>
      <c r="C81" s="45">
        <v>14.07</v>
      </c>
      <c r="D81" s="45">
        <v>14.07</v>
      </c>
      <c r="E81" s="45">
        <v>14.07</v>
      </c>
    </row>
    <row r="82" spans="1:5" x14ac:dyDescent="0.25">
      <c r="A82" s="44">
        <v>73</v>
      </c>
      <c r="B82" s="45">
        <v>13.45</v>
      </c>
      <c r="C82" s="45">
        <v>13.45</v>
      </c>
      <c r="D82" s="45">
        <v>13.45</v>
      </c>
      <c r="E82" s="45">
        <v>13.45</v>
      </c>
    </row>
    <row r="83" spans="1:5" x14ac:dyDescent="0.25">
      <c r="A83" s="44">
        <v>74</v>
      </c>
      <c r="B83" s="45">
        <v>12.84</v>
      </c>
      <c r="C83" s="45">
        <v>12.84</v>
      </c>
      <c r="D83" s="45">
        <v>12.84</v>
      </c>
      <c r="E83" s="45">
        <v>12.84</v>
      </c>
    </row>
    <row r="84" spans="1:5" x14ac:dyDescent="0.25">
      <c r="A84" s="44">
        <v>75</v>
      </c>
      <c r="B84" s="45">
        <v>12.23</v>
      </c>
      <c r="C84" s="45">
        <v>12.23</v>
      </c>
      <c r="D84" s="45">
        <v>12.23</v>
      </c>
      <c r="E84" s="45">
        <v>12.23</v>
      </c>
    </row>
    <row r="85" spans="1:5" x14ac:dyDescent="0.25">
      <c r="A85" s="44">
        <v>76</v>
      </c>
      <c r="B85" s="45">
        <v>11.63</v>
      </c>
      <c r="C85" s="45">
        <v>11.63</v>
      </c>
      <c r="D85" s="45">
        <v>11.63</v>
      </c>
      <c r="E85" s="45">
        <v>11.63</v>
      </c>
    </row>
    <row r="86" spans="1:5" x14ac:dyDescent="0.25">
      <c r="A86" s="44">
        <v>77</v>
      </c>
      <c r="B86" s="45">
        <v>11.03</v>
      </c>
      <c r="C86" s="45">
        <v>11.03</v>
      </c>
      <c r="D86" s="45">
        <v>11.03</v>
      </c>
      <c r="E86" s="45">
        <v>11.03</v>
      </c>
    </row>
    <row r="87" spans="1:5" x14ac:dyDescent="0.25">
      <c r="A87" s="44">
        <v>78</v>
      </c>
      <c r="B87" s="45">
        <v>10.43</v>
      </c>
      <c r="C87" s="45">
        <v>10.43</v>
      </c>
      <c r="D87" s="45">
        <v>10.43</v>
      </c>
      <c r="E87" s="45">
        <v>10.43</v>
      </c>
    </row>
    <row r="88" spans="1:5" x14ac:dyDescent="0.25">
      <c r="A88" s="44">
        <v>79</v>
      </c>
      <c r="B88" s="45">
        <v>9.84</v>
      </c>
      <c r="C88" s="45">
        <v>9.84</v>
      </c>
      <c r="D88" s="45">
        <v>9.84</v>
      </c>
      <c r="E88" s="45">
        <v>9.84</v>
      </c>
    </row>
    <row r="89" spans="1:5" x14ac:dyDescent="0.25">
      <c r="A89" s="44">
        <v>80</v>
      </c>
      <c r="B89" s="45">
        <v>9.24</v>
      </c>
      <c r="C89" s="45">
        <v>9.24</v>
      </c>
      <c r="D89" s="45">
        <v>9.24</v>
      </c>
      <c r="E89" s="45">
        <v>9.24</v>
      </c>
    </row>
    <row r="90" spans="1:5" x14ac:dyDescent="0.25">
      <c r="A90" s="44">
        <v>81</v>
      </c>
      <c r="B90" s="45">
        <v>8.65</v>
      </c>
      <c r="C90" s="45">
        <v>8.65</v>
      </c>
      <c r="D90" s="45">
        <v>8.65</v>
      </c>
      <c r="E90" s="45">
        <v>8.65</v>
      </c>
    </row>
    <row r="91" spans="1:5" x14ac:dyDescent="0.25">
      <c r="A91" s="44">
        <v>82</v>
      </c>
      <c r="B91" s="45">
        <v>8.07</v>
      </c>
      <c r="C91" s="45">
        <v>8.07</v>
      </c>
      <c r="D91" s="45">
        <v>8.07</v>
      </c>
      <c r="E91" s="45">
        <v>8.07</v>
      </c>
    </row>
    <row r="92" spans="1:5" x14ac:dyDescent="0.25">
      <c r="A92" s="44">
        <v>83</v>
      </c>
      <c r="B92" s="45">
        <v>7.5</v>
      </c>
      <c r="C92" s="45">
        <v>7.5</v>
      </c>
      <c r="D92" s="45">
        <v>7.5</v>
      </c>
      <c r="E92" s="45">
        <v>7.5</v>
      </c>
    </row>
    <row r="93" spans="1:5" x14ac:dyDescent="0.25">
      <c r="A93" s="44">
        <v>84</v>
      </c>
      <c r="B93" s="45">
        <v>6.95</v>
      </c>
      <c r="C93" s="45">
        <v>6.95</v>
      </c>
      <c r="D93" s="45">
        <v>6.95</v>
      </c>
      <c r="E93" s="45">
        <v>6.95</v>
      </c>
    </row>
    <row r="94" spans="1:5" x14ac:dyDescent="0.25">
      <c r="A94" s="44">
        <v>85</v>
      </c>
      <c r="B94" s="45">
        <v>6.41</v>
      </c>
      <c r="C94" s="45">
        <v>6.41</v>
      </c>
      <c r="D94" s="45">
        <v>6.41</v>
      </c>
      <c r="E94" s="45">
        <v>6.41</v>
      </c>
    </row>
  </sheetData>
  <sheetProtection algorithmName="SHA-512" hashValue="yVjvFgG5aySOIj1yCeVl2OAGVKmbsQr5we2epHzOcgWhWYD0vWSdLrmAho28wof9syleNHLZ3c4rtR6sUQfkUw==" saltValue="sL/VazdibGPEKD087C+5cA==" spinCount="100000" sheet="1" objects="1" scenarios="1"/>
  <conditionalFormatting sqref="A6:A21">
    <cfRule type="expression" dxfId="435" priority="5" stopIfTrue="1">
      <formula>MOD(ROW(),2)=0</formula>
    </cfRule>
    <cfRule type="expression" dxfId="434" priority="6" stopIfTrue="1">
      <formula>MOD(ROW(),2)&lt;&gt;0</formula>
    </cfRule>
  </conditionalFormatting>
  <conditionalFormatting sqref="A26:A94">
    <cfRule type="expression" dxfId="433" priority="1" stopIfTrue="1">
      <formula>MOD(ROW(),2)=0</formula>
    </cfRule>
    <cfRule type="expression" dxfId="432" priority="2" stopIfTrue="1">
      <formula>MOD(ROW(),2)&lt;&gt;0</formula>
    </cfRule>
  </conditionalFormatting>
  <conditionalFormatting sqref="B6:E21">
    <cfRule type="expression" dxfId="431" priority="7" stopIfTrue="1">
      <formula>MOD(ROW(),2)=0</formula>
    </cfRule>
    <cfRule type="expression" dxfId="430" priority="8" stopIfTrue="1">
      <formula>MOD(ROW(),2)&lt;&gt;0</formula>
    </cfRule>
  </conditionalFormatting>
  <conditionalFormatting sqref="B26:E94">
    <cfRule type="expression" dxfId="429" priority="3" stopIfTrue="1">
      <formula>MOD(ROW(),2)=0</formula>
    </cfRule>
    <cfRule type="expression" dxfId="428" priority="4"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1C913-29F3-46BA-BDA4-7BEC8CD0B2B6}">
  <sheetPr codeName="Sheet41"/>
  <dimension ref="A1:E94"/>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Pension Credit - x-317</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2015</v>
      </c>
      <c r="C8" s="52"/>
      <c r="D8" s="52"/>
      <c r="E8" s="52"/>
    </row>
    <row r="9" spans="1:5" customFormat="1" x14ac:dyDescent="0.25">
      <c r="A9" s="46" t="s">
        <v>128</v>
      </c>
      <c r="B9" s="52" t="s">
        <v>207</v>
      </c>
      <c r="C9" s="52"/>
      <c r="D9" s="52"/>
      <c r="E9" s="52"/>
    </row>
    <row r="10" spans="1:5" customFormat="1" x14ac:dyDescent="0.25">
      <c r="A10" s="46" t="s">
        <v>6</v>
      </c>
      <c r="B10" s="52" t="s">
        <v>219</v>
      </c>
      <c r="C10" s="52"/>
      <c r="D10" s="52"/>
      <c r="E10" s="52"/>
    </row>
    <row r="11" spans="1:5" customFormat="1" x14ac:dyDescent="0.25">
      <c r="A11" s="46" t="s">
        <v>129</v>
      </c>
      <c r="B11" s="52" t="s">
        <v>142</v>
      </c>
      <c r="C11" s="52"/>
      <c r="D11" s="52"/>
      <c r="E11" s="52"/>
    </row>
    <row r="12" spans="1:5" customFormat="1" x14ac:dyDescent="0.25">
      <c r="A12" s="46" t="s">
        <v>130</v>
      </c>
      <c r="B12" s="52" t="s">
        <v>143</v>
      </c>
      <c r="C12" s="52"/>
      <c r="D12" s="52"/>
      <c r="E12" s="52"/>
    </row>
    <row r="13" spans="1:5" customFormat="1" x14ac:dyDescent="0.25">
      <c r="A13" s="46" t="s">
        <v>387</v>
      </c>
      <c r="B13" s="52">
        <v>0</v>
      </c>
      <c r="C13" s="52"/>
      <c r="D13" s="52"/>
      <c r="E13" s="52"/>
    </row>
    <row r="14" spans="1:5" customFormat="1" x14ac:dyDescent="0.25">
      <c r="A14" s="46" t="s">
        <v>132</v>
      </c>
      <c r="B14" s="52">
        <v>317</v>
      </c>
      <c r="C14" s="52"/>
      <c r="D14" s="52"/>
      <c r="E14" s="52"/>
    </row>
    <row r="15" spans="1:5" customFormat="1" x14ac:dyDescent="0.25">
      <c r="A15" s="46" t="s">
        <v>388</v>
      </c>
      <c r="B15" s="52" t="s">
        <v>220</v>
      </c>
      <c r="C15" s="52"/>
      <c r="D15" s="52"/>
      <c r="E15" s="52"/>
    </row>
    <row r="16" spans="1:5" customFormat="1" x14ac:dyDescent="0.25">
      <c r="A16" s="46" t="s">
        <v>134</v>
      </c>
      <c r="B16" s="52" t="s">
        <v>221</v>
      </c>
      <c r="C16" s="52"/>
      <c r="D16" s="52"/>
      <c r="E16" s="52"/>
    </row>
    <row r="17" spans="1:5" customFormat="1" x14ac:dyDescent="0.25">
      <c r="A17" s="47" t="s">
        <v>389</v>
      </c>
      <c r="B17" s="52"/>
      <c r="C17" s="52"/>
      <c r="D17" s="52"/>
      <c r="E17" s="52"/>
    </row>
    <row r="18" spans="1:5" customFormat="1" x14ac:dyDescent="0.25">
      <c r="A18" s="46" t="s">
        <v>136</v>
      </c>
      <c r="B18" s="53">
        <v>46163</v>
      </c>
      <c r="C18" s="53"/>
      <c r="D18" s="53"/>
      <c r="E18" s="53"/>
    </row>
    <row r="19" spans="1:5" customFormat="1" x14ac:dyDescent="0.25">
      <c r="A19" s="46" t="s">
        <v>137</v>
      </c>
      <c r="B19" s="53">
        <v>46161</v>
      </c>
      <c r="C19" s="52"/>
      <c r="D19" s="52"/>
      <c r="E19" s="52"/>
    </row>
    <row r="20" spans="1:5" customFormat="1" x14ac:dyDescent="0.25">
      <c r="A20" s="46" t="s">
        <v>138</v>
      </c>
      <c r="B20" s="52" t="s">
        <v>146</v>
      </c>
      <c r="C20" s="52"/>
      <c r="D20" s="52"/>
      <c r="E20" s="52"/>
    </row>
    <row r="21" spans="1:5" customFormat="1" x14ac:dyDescent="0.25">
      <c r="A21" s="46" t="s">
        <v>390</v>
      </c>
      <c r="B21" s="52" t="s">
        <v>66</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391</v>
      </c>
      <c r="B26" s="60" t="s">
        <v>412</v>
      </c>
      <c r="C26" s="60" t="s">
        <v>413</v>
      </c>
      <c r="D26" s="60" t="s">
        <v>414</v>
      </c>
      <c r="E26" s="60" t="s">
        <v>415</v>
      </c>
    </row>
    <row r="27" spans="1:5" x14ac:dyDescent="0.25">
      <c r="A27" s="44">
        <v>18</v>
      </c>
      <c r="B27" s="45">
        <v>7.9</v>
      </c>
      <c r="C27" s="45">
        <v>7.52</v>
      </c>
      <c r="D27" s="45">
        <v>7.15</v>
      </c>
      <c r="E27" s="45">
        <v>6.79</v>
      </c>
    </row>
    <row r="28" spans="1:5" x14ac:dyDescent="0.25">
      <c r="A28" s="44">
        <v>19</v>
      </c>
      <c r="B28" s="45">
        <v>8.0399999999999991</v>
      </c>
      <c r="C28" s="45">
        <v>7.65</v>
      </c>
      <c r="D28" s="45">
        <v>7.28</v>
      </c>
      <c r="E28" s="45">
        <v>6.91</v>
      </c>
    </row>
    <row r="29" spans="1:5" x14ac:dyDescent="0.25">
      <c r="A29" s="44">
        <v>20</v>
      </c>
      <c r="B29" s="45">
        <v>8.18</v>
      </c>
      <c r="C29" s="45">
        <v>7.79</v>
      </c>
      <c r="D29" s="45">
        <v>7.41</v>
      </c>
      <c r="E29" s="45">
        <v>7.03</v>
      </c>
    </row>
    <row r="30" spans="1:5" x14ac:dyDescent="0.25">
      <c r="A30" s="44">
        <v>21</v>
      </c>
      <c r="B30" s="45">
        <v>8.33</v>
      </c>
      <c r="C30" s="45">
        <v>7.93</v>
      </c>
      <c r="D30" s="45">
        <v>7.54</v>
      </c>
      <c r="E30" s="45">
        <v>7.15</v>
      </c>
    </row>
    <row r="31" spans="1:5" x14ac:dyDescent="0.25">
      <c r="A31" s="44">
        <v>22</v>
      </c>
      <c r="B31" s="45">
        <v>8.48</v>
      </c>
      <c r="C31" s="45">
        <v>8.07</v>
      </c>
      <c r="D31" s="45">
        <v>7.67</v>
      </c>
      <c r="E31" s="45">
        <v>7.28</v>
      </c>
    </row>
    <row r="32" spans="1:5" x14ac:dyDescent="0.25">
      <c r="A32" s="44">
        <v>23</v>
      </c>
      <c r="B32" s="45">
        <v>8.6300000000000008</v>
      </c>
      <c r="C32" s="45">
        <v>8.2100000000000009</v>
      </c>
      <c r="D32" s="45">
        <v>7.81</v>
      </c>
      <c r="E32" s="45">
        <v>7.41</v>
      </c>
    </row>
    <row r="33" spans="1:5" x14ac:dyDescent="0.25">
      <c r="A33" s="44">
        <v>24</v>
      </c>
      <c r="B33" s="45">
        <v>8.7899999999999991</v>
      </c>
      <c r="C33" s="45">
        <v>8.36</v>
      </c>
      <c r="D33" s="45">
        <v>7.94</v>
      </c>
      <c r="E33" s="45">
        <v>7.54</v>
      </c>
    </row>
    <row r="34" spans="1:5" x14ac:dyDescent="0.25">
      <c r="A34" s="44">
        <v>25</v>
      </c>
      <c r="B34" s="45">
        <v>8.94</v>
      </c>
      <c r="C34" s="45">
        <v>8.51</v>
      </c>
      <c r="D34" s="45">
        <v>8.08</v>
      </c>
      <c r="E34" s="45">
        <v>7.67</v>
      </c>
    </row>
    <row r="35" spans="1:5" x14ac:dyDescent="0.25">
      <c r="A35" s="44">
        <v>26</v>
      </c>
      <c r="B35" s="45">
        <v>9.1</v>
      </c>
      <c r="C35" s="45">
        <v>8.66</v>
      </c>
      <c r="D35" s="45">
        <v>8.23</v>
      </c>
      <c r="E35" s="45">
        <v>7.8</v>
      </c>
    </row>
    <row r="36" spans="1:5" x14ac:dyDescent="0.25">
      <c r="A36" s="44">
        <v>27</v>
      </c>
      <c r="B36" s="45">
        <v>9.26</v>
      </c>
      <c r="C36" s="45">
        <v>8.81</v>
      </c>
      <c r="D36" s="45">
        <v>8.3699999999999992</v>
      </c>
      <c r="E36" s="45">
        <v>7.94</v>
      </c>
    </row>
    <row r="37" spans="1:5" x14ac:dyDescent="0.25">
      <c r="A37" s="44">
        <v>28</v>
      </c>
      <c r="B37" s="45">
        <v>9.43</v>
      </c>
      <c r="C37" s="45">
        <v>8.9700000000000006</v>
      </c>
      <c r="D37" s="45">
        <v>8.52</v>
      </c>
      <c r="E37" s="45">
        <v>8.08</v>
      </c>
    </row>
    <row r="38" spans="1:5" x14ac:dyDescent="0.25">
      <c r="A38" s="44">
        <v>29</v>
      </c>
      <c r="B38" s="45">
        <v>9.6</v>
      </c>
      <c r="C38" s="45">
        <v>9.1300000000000008</v>
      </c>
      <c r="D38" s="45">
        <v>8.67</v>
      </c>
      <c r="E38" s="45">
        <v>8.2200000000000006</v>
      </c>
    </row>
    <row r="39" spans="1:5" x14ac:dyDescent="0.25">
      <c r="A39" s="44">
        <v>30</v>
      </c>
      <c r="B39" s="45">
        <v>9.77</v>
      </c>
      <c r="C39" s="45">
        <v>9.2899999999999991</v>
      </c>
      <c r="D39" s="45">
        <v>8.82</v>
      </c>
      <c r="E39" s="45">
        <v>8.3699999999999992</v>
      </c>
    </row>
    <row r="40" spans="1:5" x14ac:dyDescent="0.25">
      <c r="A40" s="44">
        <v>31</v>
      </c>
      <c r="B40" s="45">
        <v>9.94</v>
      </c>
      <c r="C40" s="45">
        <v>9.4499999999999993</v>
      </c>
      <c r="D40" s="45">
        <v>8.98</v>
      </c>
      <c r="E40" s="45">
        <v>8.51</v>
      </c>
    </row>
    <row r="41" spans="1:5" x14ac:dyDescent="0.25">
      <c r="A41" s="44">
        <v>32</v>
      </c>
      <c r="B41" s="45">
        <v>10.119999999999999</v>
      </c>
      <c r="C41" s="45">
        <v>9.6199999999999992</v>
      </c>
      <c r="D41" s="45">
        <v>9.14</v>
      </c>
      <c r="E41" s="45">
        <v>8.66</v>
      </c>
    </row>
    <row r="42" spans="1:5" x14ac:dyDescent="0.25">
      <c r="A42" s="44">
        <v>33</v>
      </c>
      <c r="B42" s="45">
        <v>10.3</v>
      </c>
      <c r="C42" s="45">
        <v>9.7899999999999991</v>
      </c>
      <c r="D42" s="45">
        <v>9.3000000000000007</v>
      </c>
      <c r="E42" s="45">
        <v>8.81</v>
      </c>
    </row>
    <row r="43" spans="1:5" x14ac:dyDescent="0.25">
      <c r="A43" s="44">
        <v>34</v>
      </c>
      <c r="B43" s="45">
        <v>10.48</v>
      </c>
      <c r="C43" s="45">
        <v>9.9700000000000006</v>
      </c>
      <c r="D43" s="45">
        <v>9.4600000000000009</v>
      </c>
      <c r="E43" s="45">
        <v>8.9700000000000006</v>
      </c>
    </row>
    <row r="44" spans="1:5" x14ac:dyDescent="0.25">
      <c r="A44" s="44">
        <v>35</v>
      </c>
      <c r="B44" s="45">
        <v>10.67</v>
      </c>
      <c r="C44" s="45">
        <v>10.14</v>
      </c>
      <c r="D44" s="45">
        <v>9.6300000000000008</v>
      </c>
      <c r="E44" s="45">
        <v>9.1199999999999992</v>
      </c>
    </row>
    <row r="45" spans="1:5" x14ac:dyDescent="0.25">
      <c r="A45" s="44">
        <v>36</v>
      </c>
      <c r="B45" s="45">
        <v>10.86</v>
      </c>
      <c r="C45" s="45">
        <v>10.32</v>
      </c>
      <c r="D45" s="45">
        <v>9.8000000000000007</v>
      </c>
      <c r="E45" s="45">
        <v>9.2799999999999994</v>
      </c>
    </row>
    <row r="46" spans="1:5" x14ac:dyDescent="0.25">
      <c r="A46" s="44">
        <v>37</v>
      </c>
      <c r="B46" s="45">
        <v>11.06</v>
      </c>
      <c r="C46" s="45">
        <v>10.51</v>
      </c>
      <c r="D46" s="45">
        <v>9.9700000000000006</v>
      </c>
      <c r="E46" s="45">
        <v>9.4499999999999993</v>
      </c>
    </row>
    <row r="47" spans="1:5" x14ac:dyDescent="0.25">
      <c r="A47" s="44">
        <v>38</v>
      </c>
      <c r="B47" s="45">
        <v>11.25</v>
      </c>
      <c r="C47" s="45">
        <v>10.69</v>
      </c>
      <c r="D47" s="45">
        <v>10.14</v>
      </c>
      <c r="E47" s="45">
        <v>9.61</v>
      </c>
    </row>
    <row r="48" spans="1:5" x14ac:dyDescent="0.25">
      <c r="A48" s="44">
        <v>39</v>
      </c>
      <c r="B48" s="45">
        <v>11.45</v>
      </c>
      <c r="C48" s="45">
        <v>10.88</v>
      </c>
      <c r="D48" s="45">
        <v>10.32</v>
      </c>
      <c r="E48" s="45">
        <v>9.7799999999999994</v>
      </c>
    </row>
    <row r="49" spans="1:5" x14ac:dyDescent="0.25">
      <c r="A49" s="44">
        <v>40</v>
      </c>
      <c r="B49" s="45">
        <v>11.66</v>
      </c>
      <c r="C49" s="45">
        <v>11.08</v>
      </c>
      <c r="D49" s="45">
        <v>10.51</v>
      </c>
      <c r="E49" s="45">
        <v>9.9499999999999993</v>
      </c>
    </row>
    <row r="50" spans="1:5" x14ac:dyDescent="0.25">
      <c r="A50" s="44">
        <v>41</v>
      </c>
      <c r="B50" s="45">
        <v>11.87</v>
      </c>
      <c r="C50" s="45">
        <v>11.27</v>
      </c>
      <c r="D50" s="45">
        <v>10.69</v>
      </c>
      <c r="E50" s="45">
        <v>10.130000000000001</v>
      </c>
    </row>
    <row r="51" spans="1:5" x14ac:dyDescent="0.25">
      <c r="A51" s="44">
        <v>42</v>
      </c>
      <c r="B51" s="45">
        <v>12.08</v>
      </c>
      <c r="C51" s="45">
        <v>11.47</v>
      </c>
      <c r="D51" s="45">
        <v>10.88</v>
      </c>
      <c r="E51" s="45">
        <v>10.3</v>
      </c>
    </row>
    <row r="52" spans="1:5" x14ac:dyDescent="0.25">
      <c r="A52" s="44">
        <v>43</v>
      </c>
      <c r="B52" s="45">
        <v>12.3</v>
      </c>
      <c r="C52" s="45">
        <v>11.68</v>
      </c>
      <c r="D52" s="45">
        <v>11.07</v>
      </c>
      <c r="E52" s="45">
        <v>10.49</v>
      </c>
    </row>
    <row r="53" spans="1:5" x14ac:dyDescent="0.25">
      <c r="A53" s="44">
        <v>44</v>
      </c>
      <c r="B53" s="45">
        <v>12.52</v>
      </c>
      <c r="C53" s="45">
        <v>11.89</v>
      </c>
      <c r="D53" s="45">
        <v>11.27</v>
      </c>
      <c r="E53" s="45">
        <v>10.67</v>
      </c>
    </row>
    <row r="54" spans="1:5" x14ac:dyDescent="0.25">
      <c r="A54" s="44">
        <v>45</v>
      </c>
      <c r="B54" s="45">
        <v>12.75</v>
      </c>
      <c r="C54" s="45">
        <v>12.1</v>
      </c>
      <c r="D54" s="45">
        <v>11.47</v>
      </c>
      <c r="E54" s="45">
        <v>10.86</v>
      </c>
    </row>
    <row r="55" spans="1:5" x14ac:dyDescent="0.25">
      <c r="A55" s="44">
        <v>46</v>
      </c>
      <c r="B55" s="45">
        <v>12.98</v>
      </c>
      <c r="C55" s="45">
        <v>12.32</v>
      </c>
      <c r="D55" s="45">
        <v>11.68</v>
      </c>
      <c r="E55" s="45">
        <v>11.05</v>
      </c>
    </row>
    <row r="56" spans="1:5" x14ac:dyDescent="0.25">
      <c r="A56" s="44">
        <v>47</v>
      </c>
      <c r="B56" s="45">
        <v>13.22</v>
      </c>
      <c r="C56" s="45">
        <v>12.54</v>
      </c>
      <c r="D56" s="45">
        <v>11.89</v>
      </c>
      <c r="E56" s="45">
        <v>11.25</v>
      </c>
    </row>
    <row r="57" spans="1:5" x14ac:dyDescent="0.25">
      <c r="A57" s="44">
        <v>48</v>
      </c>
      <c r="B57" s="45">
        <v>13.46</v>
      </c>
      <c r="C57" s="45">
        <v>12.77</v>
      </c>
      <c r="D57" s="45">
        <v>12.11</v>
      </c>
      <c r="E57" s="45">
        <v>11.45</v>
      </c>
    </row>
    <row r="58" spans="1:5" x14ac:dyDescent="0.25">
      <c r="A58" s="44">
        <v>49</v>
      </c>
      <c r="B58" s="45">
        <v>13.71</v>
      </c>
      <c r="C58" s="45">
        <v>13.01</v>
      </c>
      <c r="D58" s="45">
        <v>12.33</v>
      </c>
      <c r="E58" s="45">
        <v>11.66</v>
      </c>
    </row>
    <row r="59" spans="1:5" x14ac:dyDescent="0.25">
      <c r="A59" s="44">
        <v>50</v>
      </c>
      <c r="B59" s="45">
        <v>13.96</v>
      </c>
      <c r="C59" s="45">
        <v>13.25</v>
      </c>
      <c r="D59" s="45">
        <v>12.55</v>
      </c>
      <c r="E59" s="45">
        <v>11.87</v>
      </c>
    </row>
    <row r="60" spans="1:5" x14ac:dyDescent="0.25">
      <c r="A60" s="44">
        <v>51</v>
      </c>
      <c r="B60" s="45">
        <v>14.22</v>
      </c>
      <c r="C60" s="45">
        <v>13.49</v>
      </c>
      <c r="D60" s="45">
        <v>12.78</v>
      </c>
      <c r="E60" s="45">
        <v>12.09</v>
      </c>
    </row>
    <row r="61" spans="1:5" x14ac:dyDescent="0.25">
      <c r="A61" s="44">
        <v>52</v>
      </c>
      <c r="B61" s="45">
        <v>14.49</v>
      </c>
      <c r="C61" s="45">
        <v>13.74</v>
      </c>
      <c r="D61" s="45">
        <v>13.02</v>
      </c>
      <c r="E61" s="45">
        <v>12.31</v>
      </c>
    </row>
    <row r="62" spans="1:5" x14ac:dyDescent="0.25">
      <c r="A62" s="44">
        <v>53</v>
      </c>
      <c r="B62" s="45">
        <v>14.76</v>
      </c>
      <c r="C62" s="45">
        <v>14</v>
      </c>
      <c r="D62" s="45">
        <v>13.26</v>
      </c>
      <c r="E62" s="45">
        <v>12.54</v>
      </c>
    </row>
    <row r="63" spans="1:5" x14ac:dyDescent="0.25">
      <c r="A63" s="44">
        <v>54</v>
      </c>
      <c r="B63" s="45">
        <v>15.04</v>
      </c>
      <c r="C63" s="45">
        <v>14.26</v>
      </c>
      <c r="D63" s="45">
        <v>13.51</v>
      </c>
      <c r="E63" s="45">
        <v>12.77</v>
      </c>
    </row>
    <row r="64" spans="1:5" x14ac:dyDescent="0.25">
      <c r="A64" s="44">
        <v>55</v>
      </c>
      <c r="B64" s="45">
        <v>15.33</v>
      </c>
      <c r="C64" s="45">
        <v>14.54</v>
      </c>
      <c r="D64" s="45">
        <v>13.76</v>
      </c>
      <c r="E64" s="45">
        <v>13.01</v>
      </c>
    </row>
    <row r="65" spans="1:5" x14ac:dyDescent="0.25">
      <c r="A65" s="44">
        <v>56</v>
      </c>
      <c r="B65" s="45">
        <v>15.63</v>
      </c>
      <c r="C65" s="45">
        <v>14.82</v>
      </c>
      <c r="D65" s="45">
        <v>14.03</v>
      </c>
      <c r="E65" s="45">
        <v>13.26</v>
      </c>
    </row>
    <row r="66" spans="1:5" x14ac:dyDescent="0.25">
      <c r="A66" s="44">
        <v>57</v>
      </c>
      <c r="B66" s="45">
        <v>15.93</v>
      </c>
      <c r="C66" s="45">
        <v>15.11</v>
      </c>
      <c r="D66" s="45">
        <v>14.3</v>
      </c>
      <c r="E66" s="45">
        <v>13.51</v>
      </c>
    </row>
    <row r="67" spans="1:5" x14ac:dyDescent="0.25">
      <c r="A67" s="44">
        <v>58</v>
      </c>
      <c r="B67" s="45">
        <v>16.25</v>
      </c>
      <c r="C67" s="45">
        <v>15.4</v>
      </c>
      <c r="D67" s="45">
        <v>14.58</v>
      </c>
      <c r="E67" s="45">
        <v>13.78</v>
      </c>
    </row>
    <row r="68" spans="1:5" x14ac:dyDescent="0.25">
      <c r="A68" s="44">
        <v>59</v>
      </c>
      <c r="B68" s="45">
        <v>16.579999999999998</v>
      </c>
      <c r="C68" s="45">
        <v>15.71</v>
      </c>
      <c r="D68" s="45">
        <v>14.87</v>
      </c>
      <c r="E68" s="45">
        <v>14.05</v>
      </c>
    </row>
    <row r="69" spans="1:5" x14ac:dyDescent="0.25">
      <c r="A69" s="44">
        <v>60</v>
      </c>
      <c r="B69" s="45">
        <v>16.920000000000002</v>
      </c>
      <c r="C69" s="45">
        <v>16.03</v>
      </c>
      <c r="D69" s="45">
        <v>15.17</v>
      </c>
      <c r="E69" s="45">
        <v>14.33</v>
      </c>
    </row>
    <row r="70" spans="1:5" x14ac:dyDescent="0.25">
      <c r="A70" s="44">
        <v>61</v>
      </c>
      <c r="B70" s="45">
        <v>17.27</v>
      </c>
      <c r="C70" s="45">
        <v>16.37</v>
      </c>
      <c r="D70" s="45">
        <v>15.48</v>
      </c>
      <c r="E70" s="45">
        <v>14.63</v>
      </c>
    </row>
    <row r="71" spans="1:5" x14ac:dyDescent="0.25">
      <c r="A71" s="44">
        <v>62</v>
      </c>
      <c r="B71" s="45">
        <v>17.64</v>
      </c>
      <c r="C71" s="45">
        <v>16.71</v>
      </c>
      <c r="D71" s="45">
        <v>15.81</v>
      </c>
      <c r="E71" s="45">
        <v>14.93</v>
      </c>
    </row>
    <row r="72" spans="1:5" x14ac:dyDescent="0.25">
      <c r="A72" s="44">
        <v>63</v>
      </c>
      <c r="B72" s="45">
        <v>18.03</v>
      </c>
      <c r="C72" s="45">
        <v>17.079999999999998</v>
      </c>
      <c r="D72" s="45">
        <v>16.149999999999999</v>
      </c>
      <c r="E72" s="45">
        <v>15.25</v>
      </c>
    </row>
    <row r="73" spans="1:5" x14ac:dyDescent="0.25">
      <c r="A73" s="44">
        <v>64</v>
      </c>
      <c r="B73" s="45">
        <v>18.43</v>
      </c>
      <c r="C73" s="45">
        <v>17.46</v>
      </c>
      <c r="D73" s="45">
        <v>16.510000000000002</v>
      </c>
      <c r="E73" s="45">
        <v>15.59</v>
      </c>
    </row>
    <row r="74" spans="1:5" x14ac:dyDescent="0.25">
      <c r="A74" s="44">
        <v>65</v>
      </c>
      <c r="B74" s="45">
        <v>18.329999999999998</v>
      </c>
      <c r="C74" s="45">
        <v>17.86</v>
      </c>
      <c r="D74" s="45">
        <v>16.89</v>
      </c>
      <c r="E74" s="45">
        <v>15.94</v>
      </c>
    </row>
    <row r="75" spans="1:5" x14ac:dyDescent="0.25">
      <c r="A75" s="44">
        <v>66</v>
      </c>
      <c r="B75" s="45">
        <v>17.73</v>
      </c>
      <c r="C75" s="45">
        <v>17.75</v>
      </c>
      <c r="D75" s="45">
        <v>17.28</v>
      </c>
      <c r="E75" s="45">
        <v>16.309999999999999</v>
      </c>
    </row>
    <row r="76" spans="1:5" x14ac:dyDescent="0.25">
      <c r="A76" s="44">
        <v>67</v>
      </c>
      <c r="B76" s="45">
        <v>17.12</v>
      </c>
      <c r="C76" s="45">
        <v>17.14</v>
      </c>
      <c r="D76" s="45">
        <v>17.170000000000002</v>
      </c>
      <c r="E76" s="45">
        <v>16.7</v>
      </c>
    </row>
    <row r="77" spans="1:5" x14ac:dyDescent="0.25">
      <c r="A77" s="44">
        <v>68</v>
      </c>
      <c r="B77" s="45">
        <v>16.510000000000002</v>
      </c>
      <c r="C77" s="45">
        <v>16.52</v>
      </c>
      <c r="D77" s="45">
        <v>16.55</v>
      </c>
      <c r="E77" s="45">
        <v>16.579999999999998</v>
      </c>
    </row>
    <row r="78" spans="1:5" x14ac:dyDescent="0.25">
      <c r="A78" s="44">
        <v>69</v>
      </c>
      <c r="B78" s="45">
        <v>15.9</v>
      </c>
      <c r="C78" s="45">
        <v>15.91</v>
      </c>
      <c r="D78" s="45">
        <v>15.92</v>
      </c>
      <c r="E78" s="45">
        <v>15.95</v>
      </c>
    </row>
    <row r="79" spans="1:5" x14ac:dyDescent="0.25">
      <c r="A79" s="44">
        <v>70</v>
      </c>
      <c r="B79" s="45">
        <v>15.29</v>
      </c>
      <c r="C79" s="45">
        <v>15.29</v>
      </c>
      <c r="D79" s="45">
        <v>15.3</v>
      </c>
      <c r="E79" s="45">
        <v>15.32</v>
      </c>
    </row>
    <row r="80" spans="1:5" x14ac:dyDescent="0.25">
      <c r="A80" s="44">
        <v>71</v>
      </c>
      <c r="B80" s="45">
        <v>14.68</v>
      </c>
      <c r="C80" s="45">
        <v>14.68</v>
      </c>
      <c r="D80" s="45">
        <v>14.68</v>
      </c>
      <c r="E80" s="45">
        <v>14.69</v>
      </c>
    </row>
    <row r="81" spans="1:5" x14ac:dyDescent="0.25">
      <c r="A81" s="44">
        <v>72</v>
      </c>
      <c r="B81" s="45">
        <v>14.07</v>
      </c>
      <c r="C81" s="45">
        <v>14.07</v>
      </c>
      <c r="D81" s="45">
        <v>14.07</v>
      </c>
      <c r="E81" s="45">
        <v>14.07</v>
      </c>
    </row>
    <row r="82" spans="1:5" x14ac:dyDescent="0.25">
      <c r="A82" s="44">
        <v>73</v>
      </c>
      <c r="B82" s="45">
        <v>13.45</v>
      </c>
      <c r="C82" s="45">
        <v>13.45</v>
      </c>
      <c r="D82" s="45">
        <v>13.45</v>
      </c>
      <c r="E82" s="45">
        <v>13.45</v>
      </c>
    </row>
    <row r="83" spans="1:5" x14ac:dyDescent="0.25">
      <c r="A83" s="44">
        <v>74</v>
      </c>
      <c r="B83" s="45">
        <v>12.84</v>
      </c>
      <c r="C83" s="45">
        <v>12.84</v>
      </c>
      <c r="D83" s="45">
        <v>12.84</v>
      </c>
      <c r="E83" s="45">
        <v>12.84</v>
      </c>
    </row>
    <row r="84" spans="1:5" x14ac:dyDescent="0.25">
      <c r="A84" s="44">
        <v>75</v>
      </c>
      <c r="B84" s="45">
        <v>12.23</v>
      </c>
      <c r="C84" s="45">
        <v>12.23</v>
      </c>
      <c r="D84" s="45">
        <v>12.23</v>
      </c>
      <c r="E84" s="45">
        <v>12.23</v>
      </c>
    </row>
    <row r="85" spans="1:5" x14ac:dyDescent="0.25">
      <c r="A85" s="44">
        <v>76</v>
      </c>
      <c r="B85" s="45">
        <v>11.63</v>
      </c>
      <c r="C85" s="45">
        <v>11.63</v>
      </c>
      <c r="D85" s="45">
        <v>11.63</v>
      </c>
      <c r="E85" s="45">
        <v>11.63</v>
      </c>
    </row>
    <row r="86" spans="1:5" x14ac:dyDescent="0.25">
      <c r="A86" s="44">
        <v>77</v>
      </c>
      <c r="B86" s="45">
        <v>11.03</v>
      </c>
      <c r="C86" s="45">
        <v>11.03</v>
      </c>
      <c r="D86" s="45">
        <v>11.03</v>
      </c>
      <c r="E86" s="45">
        <v>11.03</v>
      </c>
    </row>
    <row r="87" spans="1:5" x14ac:dyDescent="0.25">
      <c r="A87" s="44">
        <v>78</v>
      </c>
      <c r="B87" s="45">
        <v>10.43</v>
      </c>
      <c r="C87" s="45">
        <v>10.43</v>
      </c>
      <c r="D87" s="45">
        <v>10.43</v>
      </c>
      <c r="E87" s="45">
        <v>10.43</v>
      </c>
    </row>
    <row r="88" spans="1:5" x14ac:dyDescent="0.25">
      <c r="A88" s="44">
        <v>79</v>
      </c>
      <c r="B88" s="45">
        <v>9.84</v>
      </c>
      <c r="C88" s="45">
        <v>9.84</v>
      </c>
      <c r="D88" s="45">
        <v>9.84</v>
      </c>
      <c r="E88" s="45">
        <v>9.84</v>
      </c>
    </row>
    <row r="89" spans="1:5" x14ac:dyDescent="0.25">
      <c r="A89" s="44">
        <v>80</v>
      </c>
      <c r="B89" s="45">
        <v>9.24</v>
      </c>
      <c r="C89" s="45">
        <v>9.24</v>
      </c>
      <c r="D89" s="45">
        <v>9.24</v>
      </c>
      <c r="E89" s="45">
        <v>9.24</v>
      </c>
    </row>
    <row r="90" spans="1:5" x14ac:dyDescent="0.25">
      <c r="A90" s="44">
        <v>81</v>
      </c>
      <c r="B90" s="45">
        <v>8.65</v>
      </c>
      <c r="C90" s="45">
        <v>8.65</v>
      </c>
      <c r="D90" s="45">
        <v>8.65</v>
      </c>
      <c r="E90" s="45">
        <v>8.65</v>
      </c>
    </row>
    <row r="91" spans="1:5" x14ac:dyDescent="0.25">
      <c r="A91" s="44">
        <v>82</v>
      </c>
      <c r="B91" s="45">
        <v>8.07</v>
      </c>
      <c r="C91" s="45">
        <v>8.07</v>
      </c>
      <c r="D91" s="45">
        <v>8.07</v>
      </c>
      <c r="E91" s="45">
        <v>8.07</v>
      </c>
    </row>
    <row r="92" spans="1:5" x14ac:dyDescent="0.25">
      <c r="A92" s="44">
        <v>83</v>
      </c>
      <c r="B92" s="45">
        <v>7.5</v>
      </c>
      <c r="C92" s="45">
        <v>7.5</v>
      </c>
      <c r="D92" s="45">
        <v>7.5</v>
      </c>
      <c r="E92" s="45">
        <v>7.5</v>
      </c>
    </row>
    <row r="93" spans="1:5" x14ac:dyDescent="0.25">
      <c r="A93" s="44">
        <v>84</v>
      </c>
      <c r="B93" s="45">
        <v>6.95</v>
      </c>
      <c r="C93" s="45">
        <v>6.95</v>
      </c>
      <c r="D93" s="45">
        <v>6.95</v>
      </c>
      <c r="E93" s="45">
        <v>6.95</v>
      </c>
    </row>
    <row r="94" spans="1:5" x14ac:dyDescent="0.25">
      <c r="A94" s="44">
        <v>85</v>
      </c>
      <c r="B94" s="45">
        <v>6.41</v>
      </c>
      <c r="C94" s="45">
        <v>6.41</v>
      </c>
      <c r="D94" s="45">
        <v>6.41</v>
      </c>
      <c r="E94" s="45">
        <v>6.41</v>
      </c>
    </row>
  </sheetData>
  <sheetProtection algorithmName="SHA-512" hashValue="QPaEg49zWQAptS32R1LhO+5dK/gvgo+8QPqE9Kj461tY5pN+CUUjd0hPFns+Oa1e3XtE7e4tgey5d4gWbWpBbw==" saltValue="ETOeX6Pnl1mBZ8gzvyTwXg==" spinCount="100000" sheet="1" objects="1" scenarios="1"/>
  <conditionalFormatting sqref="A6:A21">
    <cfRule type="expression" dxfId="427" priority="5" stopIfTrue="1">
      <formula>MOD(ROW(),2)=0</formula>
    </cfRule>
    <cfRule type="expression" dxfId="426" priority="6" stopIfTrue="1">
      <formula>MOD(ROW(),2)&lt;&gt;0</formula>
    </cfRule>
  </conditionalFormatting>
  <conditionalFormatting sqref="A26:A94">
    <cfRule type="expression" dxfId="425" priority="1" stopIfTrue="1">
      <formula>MOD(ROW(),2)=0</formula>
    </cfRule>
    <cfRule type="expression" dxfId="424" priority="2" stopIfTrue="1">
      <formula>MOD(ROW(),2)&lt;&gt;0</formula>
    </cfRule>
  </conditionalFormatting>
  <conditionalFormatting sqref="B6:E21">
    <cfRule type="expression" dxfId="423" priority="7" stopIfTrue="1">
      <formula>MOD(ROW(),2)=0</formula>
    </cfRule>
    <cfRule type="expression" dxfId="422" priority="8" stopIfTrue="1">
      <formula>MOD(ROW(),2)&lt;&gt;0</formula>
    </cfRule>
  </conditionalFormatting>
  <conditionalFormatting sqref="B26:E94">
    <cfRule type="expression" dxfId="421" priority="3" stopIfTrue="1">
      <formula>MOD(ROW(),2)=0</formula>
    </cfRule>
    <cfRule type="expression" dxfId="420" priority="4"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15" sqref="C15"/>
    </sheetView>
  </sheetViews>
  <sheetFormatPr defaultColWidth="9.1796875" defaultRowHeight="15.5" x14ac:dyDescent="0.35"/>
  <cols>
    <col min="1" max="1" width="48.54296875" style="4" customWidth="1"/>
    <col min="2" max="3" width="36.54296875" style="4" customWidth="1"/>
    <col min="4" max="16384" width="9.1796875" style="1"/>
  </cols>
  <sheetData>
    <row r="1" spans="1:3" s="21" customFormat="1" ht="20" x14ac:dyDescent="0.4">
      <c r="A1" s="20" t="s">
        <v>0</v>
      </c>
    </row>
    <row r="2" spans="1:3" s="21" customFormat="1" x14ac:dyDescent="0.35">
      <c r="A2" s="25" t="s">
        <v>1</v>
      </c>
      <c r="B2" s="3" t="str">
        <f>wb_title</f>
        <v>Fire_E - Consolidated Factor Spreadsheet</v>
      </c>
    </row>
    <row r="3" spans="1:3" s="21" customFormat="1" x14ac:dyDescent="0.35">
      <c r="A3" s="25" t="s">
        <v>2</v>
      </c>
      <c r="B3" s="22" t="s">
        <v>11</v>
      </c>
    </row>
    <row r="4" spans="1:3" s="33" customFormat="1" ht="12.5" x14ac:dyDescent="0.25">
      <c r="A4" s="36"/>
      <c r="B4" s="36"/>
      <c r="C4" s="36"/>
    </row>
    <row r="5" spans="1:3" s="33" customFormat="1" ht="12.5" x14ac:dyDescent="0.25">
      <c r="A5" s="36"/>
      <c r="B5" s="36"/>
      <c r="C5" s="36"/>
    </row>
    <row r="6" spans="1:3" s="33" customFormat="1" ht="13" x14ac:dyDescent="0.3">
      <c r="A6" s="38" t="s">
        <v>65</v>
      </c>
      <c r="B6" s="38" t="s">
        <v>66</v>
      </c>
      <c r="C6" s="38" t="s">
        <v>67</v>
      </c>
    </row>
    <row r="7" spans="1:3" s="33" customFormat="1" ht="12.5" x14ac:dyDescent="0.25">
      <c r="A7" s="36" t="s">
        <v>68</v>
      </c>
      <c r="B7" s="36" t="s">
        <v>69</v>
      </c>
      <c r="C7" s="36" t="s">
        <v>70</v>
      </c>
    </row>
    <row r="8" spans="1:3" s="33" customFormat="1" ht="12.5" x14ac:dyDescent="0.25">
      <c r="A8" s="36" t="s">
        <v>71</v>
      </c>
      <c r="B8" s="36" t="s">
        <v>72</v>
      </c>
      <c r="C8" s="36" t="s">
        <v>73</v>
      </c>
    </row>
    <row r="9" spans="1:3" s="33" customFormat="1" ht="12.5" x14ac:dyDescent="0.25">
      <c r="A9" s="36" t="s">
        <v>74</v>
      </c>
      <c r="B9" s="36" t="s">
        <v>75</v>
      </c>
      <c r="C9" s="36" t="s">
        <v>76</v>
      </c>
    </row>
    <row r="10" spans="1:3" s="33" customFormat="1" ht="12.5" x14ac:dyDescent="0.25">
      <c r="A10" s="36" t="s">
        <v>77</v>
      </c>
      <c r="B10" s="36" t="s">
        <v>69</v>
      </c>
      <c r="C10" s="36" t="s">
        <v>69</v>
      </c>
    </row>
    <row r="11" spans="1:3" s="33" customFormat="1" ht="12.5" x14ac:dyDescent="0.25">
      <c r="A11" s="36" t="s">
        <v>78</v>
      </c>
      <c r="B11" s="36" t="s">
        <v>79</v>
      </c>
      <c r="C11" s="36" t="s">
        <v>80</v>
      </c>
    </row>
    <row r="12" spans="1:3" s="33" customFormat="1" ht="25" x14ac:dyDescent="0.25">
      <c r="A12" s="36" t="s">
        <v>81</v>
      </c>
      <c r="B12" s="36" t="s">
        <v>82</v>
      </c>
      <c r="C12" s="36" t="s">
        <v>83</v>
      </c>
    </row>
    <row r="13" spans="1:3" s="33" customFormat="1" ht="12.5" x14ac:dyDescent="0.25">
      <c r="A13" s="36" t="s">
        <v>84</v>
      </c>
      <c r="B13" s="36" t="s">
        <v>85</v>
      </c>
      <c r="C13" s="36" t="s">
        <v>85</v>
      </c>
    </row>
    <row r="14" spans="1:3" s="33" customFormat="1" ht="12.5" x14ac:dyDescent="0.25">
      <c r="A14" s="36" t="s">
        <v>86</v>
      </c>
      <c r="B14" s="36" t="s">
        <v>87</v>
      </c>
      <c r="C14" s="36" t="s">
        <v>87</v>
      </c>
    </row>
    <row r="15" spans="1:3" s="33" customFormat="1" ht="12.5" x14ac:dyDescent="0.25">
      <c r="A15" s="36" t="s">
        <v>88</v>
      </c>
      <c r="B15" s="36" t="s">
        <v>89</v>
      </c>
      <c r="C15" s="36" t="s">
        <v>89</v>
      </c>
    </row>
    <row r="16" spans="1:3" s="33" customFormat="1" ht="12.5" x14ac:dyDescent="0.25">
      <c r="A16" s="36" t="s">
        <v>90</v>
      </c>
      <c r="B16" s="36" t="s">
        <v>87</v>
      </c>
      <c r="C16" s="36" t="s">
        <v>87</v>
      </c>
    </row>
    <row r="17" spans="1:3" s="33" customFormat="1" ht="12.5" x14ac:dyDescent="0.25">
      <c r="A17" s="36" t="s">
        <v>91</v>
      </c>
      <c r="B17" s="36" t="s">
        <v>92</v>
      </c>
      <c r="C17" s="36" t="s">
        <v>92</v>
      </c>
    </row>
    <row r="18" spans="1:3" s="33" customFormat="1" ht="12.5" x14ac:dyDescent="0.25">
      <c r="A18" s="36" t="s">
        <v>93</v>
      </c>
      <c r="B18" s="36" t="s">
        <v>94</v>
      </c>
      <c r="C18" s="36" t="s">
        <v>94</v>
      </c>
    </row>
    <row r="19" spans="1:3" s="33" customFormat="1" ht="12.5" x14ac:dyDescent="0.25">
      <c r="A19" s="36" t="s">
        <v>95</v>
      </c>
      <c r="B19" s="36" t="s">
        <v>96</v>
      </c>
      <c r="C19" s="36" t="s">
        <v>96</v>
      </c>
    </row>
    <row r="20" spans="1:3" s="33" customFormat="1" ht="12.5" x14ac:dyDescent="0.25">
      <c r="A20" s="36" t="s">
        <v>97</v>
      </c>
      <c r="B20" s="36" t="s">
        <v>96</v>
      </c>
      <c r="C20" s="36" t="s">
        <v>96</v>
      </c>
    </row>
    <row r="21" spans="1:3" s="33" customFormat="1" ht="12.5" x14ac:dyDescent="0.25">
      <c r="A21" s="36" t="s">
        <v>98</v>
      </c>
      <c r="B21" s="36" t="s">
        <v>92</v>
      </c>
      <c r="C21" s="36" t="s">
        <v>92</v>
      </c>
    </row>
    <row r="22" spans="1:3" s="33" customFormat="1" ht="12.5" x14ac:dyDescent="0.25">
      <c r="A22" s="36" t="s">
        <v>99</v>
      </c>
      <c r="B22" s="36" t="s">
        <v>100</v>
      </c>
      <c r="C22" s="36" t="s">
        <v>100</v>
      </c>
    </row>
    <row r="23" spans="1:3" s="33" customFormat="1" ht="25" x14ac:dyDescent="0.25">
      <c r="A23" s="36" t="s">
        <v>101</v>
      </c>
      <c r="B23" s="36" t="s">
        <v>102</v>
      </c>
      <c r="C23" s="36" t="s">
        <v>103</v>
      </c>
    </row>
    <row r="24" spans="1:3" s="33" customFormat="1" ht="12.5" x14ac:dyDescent="0.25">
      <c r="A24" s="36" t="s">
        <v>104</v>
      </c>
      <c r="B24" s="36">
        <v>2028</v>
      </c>
      <c r="C24" s="36">
        <v>2024</v>
      </c>
    </row>
    <row r="25" spans="1:3" s="33" customFormat="1" ht="25" x14ac:dyDescent="0.25">
      <c r="A25" s="36" t="s">
        <v>105</v>
      </c>
      <c r="B25" s="36" t="s">
        <v>106</v>
      </c>
      <c r="C25" s="36" t="s">
        <v>106</v>
      </c>
    </row>
    <row r="26" spans="1:3" s="33" customFormat="1" ht="12.5" x14ac:dyDescent="0.25">
      <c r="A26" s="36" t="s">
        <v>107</v>
      </c>
      <c r="B26" s="36" t="s">
        <v>89</v>
      </c>
      <c r="C26" s="36" t="s">
        <v>89</v>
      </c>
    </row>
    <row r="27" spans="1:3" s="33" customFormat="1" ht="12.5" x14ac:dyDescent="0.25">
      <c r="A27" s="36" t="s">
        <v>108</v>
      </c>
      <c r="B27" s="36" t="s">
        <v>89</v>
      </c>
      <c r="C27" s="36" t="s">
        <v>89</v>
      </c>
    </row>
    <row r="28" spans="1:3" s="33" customFormat="1" ht="12.5" x14ac:dyDescent="0.25">
      <c r="A28" s="36" t="s">
        <v>109</v>
      </c>
      <c r="B28" s="36" t="s">
        <v>110</v>
      </c>
      <c r="C28" s="36" t="s">
        <v>110</v>
      </c>
    </row>
    <row r="29" spans="1:3" s="33" customFormat="1" ht="75" x14ac:dyDescent="0.25">
      <c r="A29" s="36" t="s">
        <v>111</v>
      </c>
      <c r="B29" s="36" t="s">
        <v>112</v>
      </c>
      <c r="C29" s="36" t="s">
        <v>112</v>
      </c>
    </row>
    <row r="30" spans="1:3" s="33" customFormat="1" ht="25" x14ac:dyDescent="0.25">
      <c r="A30" s="36" t="s">
        <v>113</v>
      </c>
      <c r="B30" s="36" t="s">
        <v>114</v>
      </c>
      <c r="C30" s="36" t="s">
        <v>114</v>
      </c>
    </row>
    <row r="31" spans="1:3" s="33" customFormat="1" ht="12.5" x14ac:dyDescent="0.25">
      <c r="A31" s="36" t="s">
        <v>115</v>
      </c>
      <c r="B31" s="36" t="s">
        <v>116</v>
      </c>
      <c r="C31" s="36" t="s">
        <v>116</v>
      </c>
    </row>
    <row r="32" spans="1:3" s="33" customFormat="1" ht="12.5" x14ac:dyDescent="0.25">
      <c r="A32" s="36" t="s">
        <v>117</v>
      </c>
      <c r="B32" s="36" t="s">
        <v>116</v>
      </c>
      <c r="C32" s="36" t="s">
        <v>116</v>
      </c>
    </row>
    <row r="33" spans="1:3" s="33" customFormat="1" ht="12.5" x14ac:dyDescent="0.25">
      <c r="A33" s="36" t="s">
        <v>118</v>
      </c>
      <c r="B33" s="36" t="s">
        <v>89</v>
      </c>
      <c r="C33" s="36" t="s">
        <v>89</v>
      </c>
    </row>
    <row r="34" spans="1:3" s="33" customFormat="1" ht="75" x14ac:dyDescent="0.25">
      <c r="A34" s="36" t="s">
        <v>119</v>
      </c>
      <c r="B34" s="36" t="s">
        <v>120</v>
      </c>
      <c r="C34" s="36" t="s">
        <v>120</v>
      </c>
    </row>
    <row r="35" spans="1:3" s="33" customFormat="1" ht="12.5" x14ac:dyDescent="0.25">
      <c r="A35" s="36" t="s">
        <v>121</v>
      </c>
      <c r="B35" s="36" t="s">
        <v>122</v>
      </c>
      <c r="C35" s="36" t="s">
        <v>122</v>
      </c>
    </row>
    <row r="36" spans="1:3" s="33" customFormat="1" ht="12.5" x14ac:dyDescent="0.25">
      <c r="A36" s="36" t="s">
        <v>123</v>
      </c>
      <c r="B36" s="36" t="s">
        <v>89</v>
      </c>
      <c r="C36" s="36" t="s">
        <v>89</v>
      </c>
    </row>
  </sheetData>
  <sheetProtection algorithmName="SHA-512" hashValue="9DUv0N8kYs0boSwx37clJG9UMf0bHTejI2cu3FgdBa0YEWXNrH7G6aHIHuUUFFncg8e/PCXEwLdcWCrrceMnYA==" saltValue="Y7fSkATzz7R+cPzGQpOtNw=="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A53D-7F45-4D4C-BD66-12562FD93846}">
  <sheetPr codeName="Sheet42"/>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Pension Debit - x-318</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1992</v>
      </c>
      <c r="C8" s="52"/>
      <c r="D8" s="52"/>
      <c r="E8" s="52"/>
      <c r="F8" s="52"/>
      <c r="G8" s="52"/>
      <c r="H8" s="52"/>
      <c r="I8" s="52"/>
      <c r="J8" s="52"/>
      <c r="K8" s="52"/>
    </row>
    <row r="9" spans="1:11" customFormat="1" x14ac:dyDescent="0.25">
      <c r="A9" s="46" t="s">
        <v>128</v>
      </c>
      <c r="B9" s="52" t="s">
        <v>222</v>
      </c>
      <c r="C9" s="52"/>
      <c r="D9" s="52"/>
      <c r="E9" s="52"/>
      <c r="F9" s="52"/>
      <c r="G9" s="52"/>
      <c r="H9" s="52"/>
      <c r="I9" s="52"/>
      <c r="J9" s="52"/>
      <c r="K9" s="52"/>
    </row>
    <row r="10" spans="1:11" customFormat="1" x14ac:dyDescent="0.25">
      <c r="A10" s="46" t="s">
        <v>6</v>
      </c>
      <c r="B10" s="52" t="s">
        <v>223</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225</v>
      </c>
      <c r="C12" s="52"/>
      <c r="D12" s="52"/>
      <c r="E12" s="52"/>
      <c r="F12" s="52"/>
      <c r="G12" s="52"/>
      <c r="H12" s="52"/>
      <c r="I12" s="52"/>
      <c r="J12" s="52"/>
      <c r="K12" s="52"/>
    </row>
    <row r="13" spans="1:11" customFormat="1" x14ac:dyDescent="0.25">
      <c r="A13" s="46" t="s">
        <v>387</v>
      </c>
      <c r="B13" s="52">
        <v>2</v>
      </c>
      <c r="C13" s="52"/>
      <c r="D13" s="52"/>
      <c r="E13" s="52"/>
      <c r="F13" s="52"/>
      <c r="G13" s="52"/>
      <c r="H13" s="52"/>
      <c r="I13" s="52"/>
      <c r="J13" s="52"/>
      <c r="K13" s="52"/>
    </row>
    <row r="14" spans="1:11" customFormat="1" x14ac:dyDescent="0.25">
      <c r="A14" s="46" t="s">
        <v>132</v>
      </c>
      <c r="B14" s="52">
        <v>318</v>
      </c>
      <c r="C14" s="52"/>
      <c r="D14" s="52"/>
      <c r="E14" s="52"/>
      <c r="F14" s="52"/>
      <c r="G14" s="52"/>
      <c r="H14" s="52"/>
      <c r="I14" s="52"/>
      <c r="J14" s="52"/>
      <c r="K14" s="52"/>
    </row>
    <row r="15" spans="1:11" customFormat="1" x14ac:dyDescent="0.25">
      <c r="A15" s="46" t="s">
        <v>388</v>
      </c>
      <c r="B15" s="52" t="s">
        <v>226</v>
      </c>
      <c r="C15" s="52"/>
      <c r="D15" s="52"/>
      <c r="E15" s="52"/>
      <c r="F15" s="52"/>
      <c r="G15" s="52"/>
      <c r="H15" s="52"/>
      <c r="I15" s="52"/>
      <c r="J15" s="52"/>
      <c r="K15" s="52"/>
    </row>
    <row r="16" spans="1:11" customFormat="1" x14ac:dyDescent="0.25">
      <c r="A16" s="46" t="s">
        <v>134</v>
      </c>
      <c r="B16" s="52" t="s">
        <v>227</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46163</v>
      </c>
      <c r="C18" s="53"/>
      <c r="D18" s="53"/>
      <c r="E18" s="53"/>
      <c r="F18" s="53"/>
      <c r="G18" s="53"/>
      <c r="H18" s="53"/>
      <c r="I18" s="53"/>
      <c r="J18" s="53"/>
      <c r="K18" s="53"/>
    </row>
    <row r="19" spans="1:11" customFormat="1" x14ac:dyDescent="0.25">
      <c r="A19" s="46" t="s">
        <v>137</v>
      </c>
      <c r="B19" s="53">
        <v>46161</v>
      </c>
      <c r="C19" s="52"/>
      <c r="D19" s="52"/>
      <c r="E19" s="52"/>
      <c r="F19" s="52"/>
      <c r="G19" s="52"/>
      <c r="H19" s="52"/>
      <c r="I19" s="52"/>
      <c r="J19" s="52"/>
      <c r="K19" s="52"/>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50</v>
      </c>
      <c r="C26" s="60">
        <v>51</v>
      </c>
      <c r="D26" s="60">
        <v>52</v>
      </c>
      <c r="E26" s="60">
        <v>53</v>
      </c>
      <c r="F26" s="60">
        <v>54</v>
      </c>
      <c r="G26" s="60">
        <v>55</v>
      </c>
      <c r="H26" s="60">
        <v>56</v>
      </c>
      <c r="I26" s="60">
        <v>57</v>
      </c>
      <c r="J26" s="60">
        <v>58</v>
      </c>
      <c r="K26" s="60">
        <v>59</v>
      </c>
    </row>
    <row r="27" spans="1:11" x14ac:dyDescent="0.25">
      <c r="A27" s="44">
        <v>0</v>
      </c>
      <c r="B27" s="50">
        <v>0.65100000000000002</v>
      </c>
      <c r="C27" s="50">
        <v>0.67500000000000004</v>
      </c>
      <c r="D27" s="50">
        <v>0.70099999999999996</v>
      </c>
      <c r="E27" s="50">
        <v>0.72899999999999998</v>
      </c>
      <c r="F27" s="50">
        <v>0.75900000000000001</v>
      </c>
      <c r="G27" s="50">
        <v>0.79200000000000004</v>
      </c>
      <c r="H27" s="50">
        <v>0.82799999999999996</v>
      </c>
      <c r="I27" s="50">
        <v>0.86599999999999999</v>
      </c>
      <c r="J27" s="50">
        <v>0.90700000000000003</v>
      </c>
      <c r="K27" s="50">
        <v>0.95199999999999996</v>
      </c>
    </row>
    <row r="28" spans="1:11" x14ac:dyDescent="0.25">
      <c r="A28" s="44">
        <v>1</v>
      </c>
      <c r="B28" s="50">
        <v>0.65300000000000002</v>
      </c>
      <c r="C28" s="50">
        <v>0.67700000000000005</v>
      </c>
      <c r="D28" s="50">
        <v>0.70299999999999996</v>
      </c>
      <c r="E28" s="50">
        <v>0.73099999999999998</v>
      </c>
      <c r="F28" s="50">
        <v>0.76200000000000001</v>
      </c>
      <c r="G28" s="50">
        <v>0.79500000000000004</v>
      </c>
      <c r="H28" s="50">
        <v>0.83099999999999996</v>
      </c>
      <c r="I28" s="50">
        <v>0.87</v>
      </c>
      <c r="J28" s="50">
        <v>0.91100000000000003</v>
      </c>
      <c r="K28" s="50">
        <v>0.95599999999999996</v>
      </c>
    </row>
    <row r="29" spans="1:11" x14ac:dyDescent="0.25">
      <c r="A29" s="44">
        <v>2</v>
      </c>
      <c r="B29" s="50">
        <v>0.65500000000000003</v>
      </c>
      <c r="C29" s="50">
        <v>0.67900000000000005</v>
      </c>
      <c r="D29" s="50">
        <v>0.70499999999999996</v>
      </c>
      <c r="E29" s="50">
        <v>0.73399999999999999</v>
      </c>
      <c r="F29" s="50">
        <v>0.76400000000000001</v>
      </c>
      <c r="G29" s="50">
        <v>0.79800000000000004</v>
      </c>
      <c r="H29" s="50">
        <v>0.83399999999999996</v>
      </c>
      <c r="I29" s="50">
        <v>0.873</v>
      </c>
      <c r="J29" s="50">
        <v>0.91500000000000004</v>
      </c>
      <c r="K29" s="50">
        <v>0.96</v>
      </c>
    </row>
    <row r="30" spans="1:11" x14ac:dyDescent="0.25">
      <c r="A30" s="44">
        <v>3</v>
      </c>
      <c r="B30" s="50">
        <v>0.65700000000000003</v>
      </c>
      <c r="C30" s="50">
        <v>0.68100000000000005</v>
      </c>
      <c r="D30" s="50">
        <v>0.70799999999999996</v>
      </c>
      <c r="E30" s="50">
        <v>0.73599999999999999</v>
      </c>
      <c r="F30" s="50">
        <v>0.76700000000000002</v>
      </c>
      <c r="G30" s="50">
        <v>0.80100000000000005</v>
      </c>
      <c r="H30" s="50">
        <v>0.83699999999999997</v>
      </c>
      <c r="I30" s="50">
        <v>0.877</v>
      </c>
      <c r="J30" s="50">
        <v>0.91900000000000004</v>
      </c>
      <c r="K30" s="50">
        <v>0.96399999999999997</v>
      </c>
    </row>
    <row r="31" spans="1:11" x14ac:dyDescent="0.25">
      <c r="A31" s="44">
        <v>4</v>
      </c>
      <c r="B31" s="50">
        <v>0.65900000000000003</v>
      </c>
      <c r="C31" s="50">
        <v>0.68300000000000005</v>
      </c>
      <c r="D31" s="50">
        <v>0.71</v>
      </c>
      <c r="E31" s="50">
        <v>0.73899999999999999</v>
      </c>
      <c r="F31" s="50">
        <v>0.77</v>
      </c>
      <c r="G31" s="50">
        <v>0.80400000000000005</v>
      </c>
      <c r="H31" s="50">
        <v>0.84099999999999997</v>
      </c>
      <c r="I31" s="50">
        <v>0.88</v>
      </c>
      <c r="J31" s="50">
        <v>0.92200000000000004</v>
      </c>
      <c r="K31" s="50">
        <v>0.96799999999999997</v>
      </c>
    </row>
    <row r="32" spans="1:11" x14ac:dyDescent="0.25">
      <c r="A32" s="44">
        <v>5</v>
      </c>
      <c r="B32" s="50">
        <v>0.66100000000000003</v>
      </c>
      <c r="C32" s="50">
        <v>0.68500000000000005</v>
      </c>
      <c r="D32" s="50">
        <v>0.71199999999999997</v>
      </c>
      <c r="E32" s="50">
        <v>0.74099999999999999</v>
      </c>
      <c r="F32" s="50">
        <v>0.77300000000000002</v>
      </c>
      <c r="G32" s="50">
        <v>0.80700000000000005</v>
      </c>
      <c r="H32" s="50">
        <v>0.84399999999999997</v>
      </c>
      <c r="I32" s="50">
        <v>0.88300000000000001</v>
      </c>
      <c r="J32" s="50">
        <v>0.92600000000000005</v>
      </c>
      <c r="K32" s="50">
        <v>0.97199999999999998</v>
      </c>
    </row>
    <row r="33" spans="1:11" x14ac:dyDescent="0.25">
      <c r="A33" s="44">
        <v>6</v>
      </c>
      <c r="B33" s="50">
        <v>0.66300000000000003</v>
      </c>
      <c r="C33" s="50">
        <v>0.68799999999999994</v>
      </c>
      <c r="D33" s="50">
        <v>0.71499999999999997</v>
      </c>
      <c r="E33" s="50">
        <v>0.74399999999999999</v>
      </c>
      <c r="F33" s="50">
        <v>0.77500000000000002</v>
      </c>
      <c r="G33" s="50">
        <v>0.81</v>
      </c>
      <c r="H33" s="50">
        <v>0.84699999999999998</v>
      </c>
      <c r="I33" s="50">
        <v>0.88700000000000001</v>
      </c>
      <c r="J33" s="50">
        <v>0.93</v>
      </c>
      <c r="K33" s="50">
        <v>0.97599999999999998</v>
      </c>
    </row>
    <row r="34" spans="1:11" x14ac:dyDescent="0.25">
      <c r="A34" s="44">
        <v>7</v>
      </c>
      <c r="B34" s="50">
        <v>0.66500000000000004</v>
      </c>
      <c r="C34" s="50">
        <v>0.69</v>
      </c>
      <c r="D34" s="50">
        <v>0.71699999999999997</v>
      </c>
      <c r="E34" s="50">
        <v>0.746</v>
      </c>
      <c r="F34" s="50">
        <v>0.77800000000000002</v>
      </c>
      <c r="G34" s="50">
        <v>0.81299999999999994</v>
      </c>
      <c r="H34" s="50">
        <v>0.85</v>
      </c>
      <c r="I34" s="50">
        <v>0.89</v>
      </c>
      <c r="J34" s="50">
        <v>0.93300000000000005</v>
      </c>
      <c r="K34" s="50">
        <v>0.98</v>
      </c>
    </row>
    <row r="35" spans="1:11" x14ac:dyDescent="0.25">
      <c r="A35" s="44">
        <v>8</v>
      </c>
      <c r="B35" s="50">
        <v>0.66700000000000004</v>
      </c>
      <c r="C35" s="50">
        <v>0.69199999999999995</v>
      </c>
      <c r="D35" s="50">
        <v>0.71899999999999997</v>
      </c>
      <c r="E35" s="50">
        <v>0.749</v>
      </c>
      <c r="F35" s="50">
        <v>0.78100000000000003</v>
      </c>
      <c r="G35" s="50">
        <v>0.81599999999999995</v>
      </c>
      <c r="H35" s="50">
        <v>0.85299999999999998</v>
      </c>
      <c r="I35" s="50">
        <v>0.89400000000000002</v>
      </c>
      <c r="J35" s="50">
        <v>0.93700000000000006</v>
      </c>
      <c r="K35" s="50">
        <v>0.98399999999999999</v>
      </c>
    </row>
    <row r="36" spans="1:11" x14ac:dyDescent="0.25">
      <c r="A36" s="44">
        <v>9</v>
      </c>
      <c r="B36" s="50">
        <v>0.66900000000000004</v>
      </c>
      <c r="C36" s="50">
        <v>0.69399999999999995</v>
      </c>
      <c r="D36" s="50">
        <v>0.72199999999999998</v>
      </c>
      <c r="E36" s="50">
        <v>0.751</v>
      </c>
      <c r="F36" s="50">
        <v>0.78400000000000003</v>
      </c>
      <c r="G36" s="50">
        <v>0.81899999999999995</v>
      </c>
      <c r="H36" s="50">
        <v>0.85699999999999998</v>
      </c>
      <c r="I36" s="50">
        <v>0.89700000000000002</v>
      </c>
      <c r="J36" s="50">
        <v>0.94099999999999995</v>
      </c>
      <c r="K36" s="50">
        <v>0.98799999999999999</v>
      </c>
    </row>
    <row r="37" spans="1:11" x14ac:dyDescent="0.25">
      <c r="A37" s="44">
        <v>10</v>
      </c>
      <c r="B37" s="50">
        <v>0.67100000000000004</v>
      </c>
      <c r="C37" s="50">
        <v>0.69599999999999995</v>
      </c>
      <c r="D37" s="50">
        <v>0.72399999999999998</v>
      </c>
      <c r="E37" s="50">
        <v>0.754</v>
      </c>
      <c r="F37" s="50">
        <v>0.78600000000000003</v>
      </c>
      <c r="G37" s="50">
        <v>0.82199999999999995</v>
      </c>
      <c r="H37" s="50">
        <v>0.86</v>
      </c>
      <c r="I37" s="50">
        <v>0.90100000000000002</v>
      </c>
      <c r="J37" s="50">
        <v>0.94499999999999995</v>
      </c>
      <c r="K37" s="50">
        <v>0.99199999999999999</v>
      </c>
    </row>
    <row r="38" spans="1:11" x14ac:dyDescent="0.25">
      <c r="A38" s="44">
        <v>11</v>
      </c>
      <c r="B38" s="50">
        <v>0.67300000000000004</v>
      </c>
      <c r="C38" s="50">
        <v>0.69799999999999995</v>
      </c>
      <c r="D38" s="50">
        <v>0.72599999999999998</v>
      </c>
      <c r="E38" s="50">
        <v>0.75600000000000001</v>
      </c>
      <c r="F38" s="50">
        <v>0.78900000000000003</v>
      </c>
      <c r="G38" s="50">
        <v>0.82499999999999996</v>
      </c>
      <c r="H38" s="50">
        <v>0.86299999999999999</v>
      </c>
      <c r="I38" s="50">
        <v>0.90400000000000003</v>
      </c>
      <c r="J38" s="50">
        <v>0.94799999999999995</v>
      </c>
      <c r="K38" s="50">
        <v>0.996</v>
      </c>
    </row>
  </sheetData>
  <sheetProtection algorithmName="SHA-512" hashValue="lykhRT6JdZAf9d5X5zyD3NhQhZEtCHLMPGs+90LQ3hpXUnaLwnRjZLZqwJt/SO4Sg0gTklfVuaLYjjeIb8ahzA==" saltValue="OTA/wMvtht3JMa89BMF+tw==" spinCount="100000" sheet="1" objects="1" scenarios="1"/>
  <conditionalFormatting sqref="A6:A21">
    <cfRule type="expression" dxfId="419" priority="5" stopIfTrue="1">
      <formula>MOD(ROW(),2)=0</formula>
    </cfRule>
    <cfRule type="expression" dxfId="418" priority="6" stopIfTrue="1">
      <formula>MOD(ROW(),2)&lt;&gt;0</formula>
    </cfRule>
  </conditionalFormatting>
  <conditionalFormatting sqref="A26:A38">
    <cfRule type="expression" dxfId="417" priority="1" stopIfTrue="1">
      <formula>MOD(ROW(),2)=0</formula>
    </cfRule>
    <cfRule type="expression" dxfId="416" priority="2" stopIfTrue="1">
      <formula>MOD(ROW(),2)&lt;&gt;0</formula>
    </cfRule>
  </conditionalFormatting>
  <conditionalFormatting sqref="B6:K21">
    <cfRule type="expression" dxfId="415" priority="7" stopIfTrue="1">
      <formula>MOD(ROW(),2)=0</formula>
    </cfRule>
    <cfRule type="expression" dxfId="414" priority="8" stopIfTrue="1">
      <formula>MOD(ROW(),2)&lt;&gt;0</formula>
    </cfRule>
  </conditionalFormatting>
  <conditionalFormatting sqref="B26:K38">
    <cfRule type="expression" dxfId="413" priority="3" stopIfTrue="1">
      <formula>MOD(ROW(),2)=0</formula>
    </cfRule>
    <cfRule type="expression" dxfId="412" priority="4"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774EF-B6A5-4EE7-9F6A-96F6819EB473}">
  <sheetPr codeName="Sheet43"/>
  <dimension ref="A1:G38"/>
  <sheetViews>
    <sheetView showGridLines="0" workbookViewId="0">
      <selection activeCell="A6" sqref="A6"/>
    </sheetView>
  </sheetViews>
  <sheetFormatPr defaultColWidth="8.81640625" defaultRowHeight="12.5" x14ac:dyDescent="0.25"/>
  <cols>
    <col min="1" max="1" width="31.54296875" style="42" customWidth="1"/>
    <col min="2" max="7" width="22.54296875" style="42" customWidth="1"/>
    <col min="8" max="16384" width="8.81640625" style="42"/>
  </cols>
  <sheetData>
    <row r="1" spans="1:7" s="1" customFormat="1" ht="20" x14ac:dyDescent="0.4">
      <c r="A1" s="2" t="s">
        <v>0</v>
      </c>
    </row>
    <row r="2" spans="1:7" s="1" customFormat="1" ht="15.5" x14ac:dyDescent="0.35">
      <c r="A2" s="30" t="s">
        <v>1</v>
      </c>
      <c r="B2" s="3" t="str">
        <f>wb_title</f>
        <v>Fire_E - Consolidated Factor Spreadsheet</v>
      </c>
    </row>
    <row r="3" spans="1:7" s="1" customFormat="1" ht="15.5" x14ac:dyDescent="0.35">
      <c r="A3" s="30" t="s">
        <v>2</v>
      </c>
      <c r="B3" s="3" t="str">
        <f>TABLE_FACTOR_TYPE_1 &amp; " - x-" &amp; TABLE_SERIES_NUMBER_1</f>
        <v>Pension Debit - x-319</v>
      </c>
    </row>
    <row r="4" spans="1:7" customFormat="1" x14ac:dyDescent="0.25"/>
    <row r="5" spans="1:7" customFormat="1" x14ac:dyDescent="0.25"/>
    <row r="6" spans="1:7" customFormat="1" x14ac:dyDescent="0.25">
      <c r="A6" s="46" t="s">
        <v>384</v>
      </c>
      <c r="B6" s="52" t="s">
        <v>385</v>
      </c>
      <c r="C6" s="52"/>
      <c r="D6" s="52"/>
      <c r="E6" s="52"/>
      <c r="F6" s="52"/>
      <c r="G6" s="52"/>
    </row>
    <row r="7" spans="1:7" customFormat="1" x14ac:dyDescent="0.25">
      <c r="A7" s="46" t="s">
        <v>386</v>
      </c>
      <c r="B7" s="52" t="s">
        <v>31</v>
      </c>
      <c r="C7" s="52"/>
      <c r="D7" s="52"/>
      <c r="E7" s="52"/>
      <c r="F7" s="52"/>
      <c r="G7" s="52"/>
    </row>
    <row r="8" spans="1:7" customFormat="1" x14ac:dyDescent="0.25">
      <c r="A8" s="46" t="s">
        <v>127</v>
      </c>
      <c r="B8" s="52">
        <v>1992</v>
      </c>
      <c r="C8" s="52"/>
      <c r="D8" s="52"/>
      <c r="E8" s="52"/>
      <c r="F8" s="52"/>
      <c r="G8" s="52"/>
    </row>
    <row r="9" spans="1:7" customFormat="1" x14ac:dyDescent="0.25">
      <c r="A9" s="46" t="s">
        <v>128</v>
      </c>
      <c r="B9" s="52" t="s">
        <v>222</v>
      </c>
      <c r="C9" s="52"/>
      <c r="D9" s="52"/>
      <c r="E9" s="52"/>
      <c r="F9" s="52"/>
      <c r="G9" s="52"/>
    </row>
    <row r="10" spans="1:7" customFormat="1" x14ac:dyDescent="0.25">
      <c r="A10" s="46" t="s">
        <v>6</v>
      </c>
      <c r="B10" s="52" t="s">
        <v>228</v>
      </c>
      <c r="C10" s="52"/>
      <c r="D10" s="52"/>
      <c r="E10" s="52"/>
      <c r="F10" s="52"/>
      <c r="G10" s="52"/>
    </row>
    <row r="11" spans="1:7" customFormat="1" x14ac:dyDescent="0.25">
      <c r="A11" s="46" t="s">
        <v>129</v>
      </c>
      <c r="B11" s="52" t="s">
        <v>224</v>
      </c>
      <c r="C11" s="52"/>
      <c r="D11" s="52"/>
      <c r="E11" s="52"/>
      <c r="F11" s="52"/>
      <c r="G11" s="52"/>
    </row>
    <row r="12" spans="1:7" customFormat="1" x14ac:dyDescent="0.25">
      <c r="A12" s="46" t="s">
        <v>130</v>
      </c>
      <c r="B12" s="52" t="s">
        <v>225</v>
      </c>
      <c r="C12" s="52"/>
      <c r="D12" s="52"/>
      <c r="E12" s="52"/>
      <c r="F12" s="52"/>
      <c r="G12" s="52"/>
    </row>
    <row r="13" spans="1:7" customFormat="1" x14ac:dyDescent="0.25">
      <c r="A13" s="46" t="s">
        <v>387</v>
      </c>
      <c r="B13" s="52">
        <v>2</v>
      </c>
      <c r="C13" s="52"/>
      <c r="D13" s="52"/>
      <c r="E13" s="52"/>
      <c r="F13" s="52"/>
      <c r="G13" s="52"/>
    </row>
    <row r="14" spans="1:7" customFormat="1" x14ac:dyDescent="0.25">
      <c r="A14" s="46" t="s">
        <v>132</v>
      </c>
      <c r="B14" s="52">
        <v>319</v>
      </c>
      <c r="C14" s="52"/>
      <c r="D14" s="52"/>
      <c r="E14" s="52"/>
      <c r="F14" s="52"/>
      <c r="G14" s="52"/>
    </row>
    <row r="15" spans="1:7" customFormat="1" x14ac:dyDescent="0.25">
      <c r="A15" s="46" t="s">
        <v>388</v>
      </c>
      <c r="B15" s="52" t="s">
        <v>229</v>
      </c>
      <c r="C15" s="52"/>
      <c r="D15" s="52"/>
      <c r="E15" s="52"/>
      <c r="F15" s="52"/>
      <c r="G15" s="52"/>
    </row>
    <row r="16" spans="1:7" customFormat="1" x14ac:dyDescent="0.25">
      <c r="A16" s="46" t="s">
        <v>134</v>
      </c>
      <c r="B16" s="52" t="s">
        <v>230</v>
      </c>
      <c r="C16" s="52"/>
      <c r="D16" s="52"/>
      <c r="E16" s="52"/>
      <c r="F16" s="52"/>
      <c r="G16" s="52"/>
    </row>
    <row r="17" spans="1:7" customFormat="1" x14ac:dyDescent="0.25">
      <c r="A17" s="47" t="s">
        <v>389</v>
      </c>
      <c r="B17" s="52"/>
      <c r="C17" s="52"/>
      <c r="D17" s="52"/>
      <c r="E17" s="52"/>
      <c r="F17" s="52"/>
      <c r="G17" s="52"/>
    </row>
    <row r="18" spans="1:7" customFormat="1" x14ac:dyDescent="0.25">
      <c r="A18" s="46" t="s">
        <v>136</v>
      </c>
      <c r="B18" s="53">
        <v>46163</v>
      </c>
      <c r="C18" s="53"/>
      <c r="D18" s="53"/>
      <c r="E18" s="53"/>
      <c r="F18" s="53"/>
      <c r="G18" s="53"/>
    </row>
    <row r="19" spans="1:7" customFormat="1" x14ac:dyDescent="0.25">
      <c r="A19" s="46" t="s">
        <v>137</v>
      </c>
      <c r="B19" s="53">
        <v>46161</v>
      </c>
      <c r="C19" s="52"/>
      <c r="D19" s="52"/>
      <c r="E19" s="52"/>
      <c r="F19" s="52"/>
      <c r="G19" s="52"/>
    </row>
    <row r="20" spans="1:7" customFormat="1" x14ac:dyDescent="0.25">
      <c r="A20" s="46" t="s">
        <v>138</v>
      </c>
      <c r="B20" s="52" t="s">
        <v>146</v>
      </c>
      <c r="C20" s="52"/>
      <c r="D20" s="52"/>
      <c r="E20" s="52"/>
      <c r="F20" s="52"/>
      <c r="G20" s="52"/>
    </row>
    <row r="21" spans="1:7" customFormat="1" x14ac:dyDescent="0.25">
      <c r="A21" s="46" t="s">
        <v>390</v>
      </c>
      <c r="B21" s="52" t="s">
        <v>66</v>
      </c>
      <c r="C21" s="52"/>
      <c r="D21" s="52"/>
      <c r="E21" s="52"/>
      <c r="F21" s="52"/>
      <c r="G21" s="52"/>
    </row>
    <row r="22" spans="1:7" customFormat="1" x14ac:dyDescent="0.25"/>
    <row r="23" spans="1:7" customFormat="1" x14ac:dyDescent="0.25">
      <c r="A23" s="23" t="str">
        <f>HYPERLINK("#'Factor List'!A1", "Back to Factor List")</f>
        <v>Back to Factor List</v>
      </c>
      <c r="B23" s="23" t="str">
        <f>HYPERLINK("#'Assumptions'!A1", "Assumptions")</f>
        <v>Assumptions</v>
      </c>
    </row>
    <row r="26" spans="1:7" s="61" customFormat="1" ht="13" x14ac:dyDescent="0.25">
      <c r="A26" s="60" t="s">
        <v>416</v>
      </c>
      <c r="B26" s="60">
        <v>60</v>
      </c>
      <c r="C26" s="60">
        <v>61</v>
      </c>
      <c r="D26" s="60">
        <v>62</v>
      </c>
      <c r="E26" s="60">
        <v>63</v>
      </c>
      <c r="F26" s="60">
        <v>64</v>
      </c>
      <c r="G26" s="60">
        <v>65</v>
      </c>
    </row>
    <row r="27" spans="1:7" x14ac:dyDescent="0.25">
      <c r="A27" s="44">
        <v>0</v>
      </c>
      <c r="B27" s="50">
        <v>1</v>
      </c>
      <c r="C27" s="50">
        <v>1.052</v>
      </c>
      <c r="D27" s="50">
        <v>1.1080000000000001</v>
      </c>
      <c r="E27" s="50">
        <v>1.169</v>
      </c>
      <c r="F27" s="50">
        <v>1.236</v>
      </c>
      <c r="G27" s="50">
        <v>1.3080000000000001</v>
      </c>
    </row>
    <row r="28" spans="1:7" x14ac:dyDescent="0.25">
      <c r="A28" s="44">
        <v>1</v>
      </c>
      <c r="B28" s="50">
        <v>1.004</v>
      </c>
      <c r="C28" s="50">
        <v>1.0569999999999999</v>
      </c>
      <c r="D28" s="50">
        <v>1.1140000000000001</v>
      </c>
      <c r="E28" s="50">
        <v>1.175</v>
      </c>
      <c r="F28" s="50">
        <v>1.242</v>
      </c>
      <c r="G28" s="50">
        <v>1.3140000000000001</v>
      </c>
    </row>
    <row r="29" spans="1:7" x14ac:dyDescent="0.25">
      <c r="A29" s="44">
        <v>2</v>
      </c>
      <c r="B29" s="50">
        <v>1.0089999999999999</v>
      </c>
      <c r="C29" s="50">
        <v>1.0609999999999999</v>
      </c>
      <c r="D29" s="50">
        <v>1.119</v>
      </c>
      <c r="E29" s="50">
        <v>1.181</v>
      </c>
      <c r="F29" s="50">
        <v>1.248</v>
      </c>
      <c r="G29" s="50">
        <v>1.321</v>
      </c>
    </row>
    <row r="30" spans="1:7" x14ac:dyDescent="0.25">
      <c r="A30" s="44">
        <v>3</v>
      </c>
      <c r="B30" s="50">
        <v>1.0129999999999999</v>
      </c>
      <c r="C30" s="50">
        <v>1.0660000000000001</v>
      </c>
      <c r="D30" s="50">
        <v>1.1240000000000001</v>
      </c>
      <c r="E30" s="50">
        <v>1.1859999999999999</v>
      </c>
      <c r="F30" s="50">
        <v>1.254</v>
      </c>
      <c r="G30" s="50">
        <v>1.327</v>
      </c>
    </row>
    <row r="31" spans="1:7" x14ac:dyDescent="0.25">
      <c r="A31" s="44">
        <v>4</v>
      </c>
      <c r="B31" s="50">
        <v>1.0169999999999999</v>
      </c>
      <c r="C31" s="50">
        <v>1.071</v>
      </c>
      <c r="D31" s="50">
        <v>1.129</v>
      </c>
      <c r="E31" s="50">
        <v>1.1919999999999999</v>
      </c>
      <c r="F31" s="50">
        <v>1.26</v>
      </c>
      <c r="G31" s="50">
        <v>1.3340000000000001</v>
      </c>
    </row>
    <row r="32" spans="1:7" x14ac:dyDescent="0.25">
      <c r="A32" s="44">
        <v>5</v>
      </c>
      <c r="B32" s="50">
        <v>1.022</v>
      </c>
      <c r="C32" s="50">
        <v>1.0760000000000001</v>
      </c>
      <c r="D32" s="50">
        <v>1.1339999999999999</v>
      </c>
      <c r="E32" s="50">
        <v>1.1970000000000001</v>
      </c>
      <c r="F32" s="50">
        <v>1.266</v>
      </c>
      <c r="G32" s="50">
        <v>1.34</v>
      </c>
    </row>
    <row r="33" spans="1:7" x14ac:dyDescent="0.25">
      <c r="A33" s="44">
        <v>6</v>
      </c>
      <c r="B33" s="50">
        <v>1.026</v>
      </c>
      <c r="C33" s="50">
        <v>1.08</v>
      </c>
      <c r="D33" s="50">
        <v>1.139</v>
      </c>
      <c r="E33" s="50">
        <v>1.2030000000000001</v>
      </c>
      <c r="F33" s="50">
        <v>1.272</v>
      </c>
      <c r="G33" s="50">
        <v>1.347</v>
      </c>
    </row>
    <row r="34" spans="1:7" x14ac:dyDescent="0.25">
      <c r="A34" s="44">
        <v>7</v>
      </c>
      <c r="B34" s="50">
        <v>1.03</v>
      </c>
      <c r="C34" s="50">
        <v>1.085</v>
      </c>
      <c r="D34" s="50">
        <v>1.1439999999999999</v>
      </c>
      <c r="E34" s="50">
        <v>1.208</v>
      </c>
      <c r="F34" s="50">
        <v>1.278</v>
      </c>
      <c r="G34" s="50">
        <v>1.353</v>
      </c>
    </row>
    <row r="35" spans="1:7" x14ac:dyDescent="0.25">
      <c r="A35" s="44">
        <v>8</v>
      </c>
      <c r="B35" s="50">
        <v>1.0349999999999999</v>
      </c>
      <c r="C35" s="50">
        <v>1.0900000000000001</v>
      </c>
      <c r="D35" s="50">
        <v>1.149</v>
      </c>
      <c r="E35" s="50">
        <v>1.214</v>
      </c>
      <c r="F35" s="50">
        <v>1.284</v>
      </c>
      <c r="G35" s="50">
        <v>1.36</v>
      </c>
    </row>
    <row r="36" spans="1:7" x14ac:dyDescent="0.25">
      <c r="A36" s="44">
        <v>9</v>
      </c>
      <c r="B36" s="50">
        <v>1.0389999999999999</v>
      </c>
      <c r="C36" s="50">
        <v>1.0940000000000001</v>
      </c>
      <c r="D36" s="50">
        <v>1.1539999999999999</v>
      </c>
      <c r="E36" s="50">
        <v>1.2190000000000001</v>
      </c>
      <c r="F36" s="50">
        <v>1.29</v>
      </c>
      <c r="G36" s="50">
        <v>1.3660000000000001</v>
      </c>
    </row>
    <row r="37" spans="1:7" x14ac:dyDescent="0.25">
      <c r="A37" s="44">
        <v>10</v>
      </c>
      <c r="B37" s="50">
        <v>1.0429999999999999</v>
      </c>
      <c r="C37" s="50">
        <v>1.099</v>
      </c>
      <c r="D37" s="50">
        <v>1.159</v>
      </c>
      <c r="E37" s="50">
        <v>1.2250000000000001</v>
      </c>
      <c r="F37" s="50">
        <v>1.296</v>
      </c>
      <c r="G37" s="50">
        <v>1.373</v>
      </c>
    </row>
    <row r="38" spans="1:7" x14ac:dyDescent="0.25">
      <c r="A38" s="44">
        <v>11</v>
      </c>
      <c r="B38" s="50">
        <v>1.048</v>
      </c>
      <c r="C38" s="50">
        <v>1.1040000000000001</v>
      </c>
      <c r="D38" s="50">
        <v>1.1639999999999999</v>
      </c>
      <c r="E38" s="50">
        <v>1.23</v>
      </c>
      <c r="F38" s="50">
        <v>1.302</v>
      </c>
      <c r="G38" s="50">
        <v>1.379</v>
      </c>
    </row>
  </sheetData>
  <sheetProtection algorithmName="SHA-512" hashValue="JU4gxMxbwvo50muYLvPZmEeCLnDoyRhfaAjMDKQOcsShOau/7961bJcpJSciwZAcPs19lu33dMs8LPTZITvHPg==" saltValue="kv5NbWSApD6WmcBS1p4uzg==" spinCount="100000" sheet="1" objects="1" scenarios="1"/>
  <conditionalFormatting sqref="A6:A21">
    <cfRule type="expression" dxfId="411" priority="5" stopIfTrue="1">
      <formula>MOD(ROW(),2)=0</formula>
    </cfRule>
    <cfRule type="expression" dxfId="410" priority="6" stopIfTrue="1">
      <formula>MOD(ROW(),2)&lt;&gt;0</formula>
    </cfRule>
  </conditionalFormatting>
  <conditionalFormatting sqref="A26:A38">
    <cfRule type="expression" dxfId="409" priority="1" stopIfTrue="1">
      <formula>MOD(ROW(),2)=0</formula>
    </cfRule>
    <cfRule type="expression" dxfId="408" priority="2" stopIfTrue="1">
      <formula>MOD(ROW(),2)&lt;&gt;0</formula>
    </cfRule>
  </conditionalFormatting>
  <conditionalFormatting sqref="B6:G21">
    <cfRule type="expression" dxfId="407" priority="7" stopIfTrue="1">
      <formula>MOD(ROW(),2)=0</formula>
    </cfRule>
    <cfRule type="expression" dxfId="406" priority="8" stopIfTrue="1">
      <formula>MOD(ROW(),2)&lt;&gt;0</formula>
    </cfRule>
  </conditionalFormatting>
  <conditionalFormatting sqref="B26:G38">
    <cfRule type="expression" dxfId="405" priority="3" stopIfTrue="1">
      <formula>MOD(ROW(),2)=0</formula>
    </cfRule>
    <cfRule type="expression" dxfId="404" priority="4"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4C01-A9BC-4E8E-BAE2-D5B29041F103}">
  <sheetPr codeName="Sheet44"/>
  <dimension ref="A1:AQ38"/>
  <sheetViews>
    <sheetView showGridLines="0" workbookViewId="0">
      <selection activeCell="A6" sqref="A6"/>
    </sheetView>
  </sheetViews>
  <sheetFormatPr defaultColWidth="8.81640625" defaultRowHeight="12.5" x14ac:dyDescent="0.25"/>
  <cols>
    <col min="1" max="1" width="31.54296875" style="42" customWidth="1"/>
    <col min="2" max="43" width="22.54296875" style="42" customWidth="1"/>
    <col min="44" max="16384" width="8.81640625" style="42"/>
  </cols>
  <sheetData>
    <row r="1" spans="1:43" s="1" customFormat="1" ht="20" x14ac:dyDescent="0.4">
      <c r="A1" s="2" t="s">
        <v>0</v>
      </c>
    </row>
    <row r="2" spans="1:43" s="1" customFormat="1" ht="15.5" x14ac:dyDescent="0.35">
      <c r="A2" s="30" t="s">
        <v>1</v>
      </c>
      <c r="B2" s="3" t="str">
        <f>wb_title</f>
        <v>Fire_E - Consolidated Factor Spreadsheet</v>
      </c>
    </row>
    <row r="3" spans="1:43" s="1" customFormat="1" ht="15.5" x14ac:dyDescent="0.35">
      <c r="A3" s="30" t="s">
        <v>2</v>
      </c>
      <c r="B3" s="3" t="str">
        <f>TABLE_FACTOR_TYPE_1 &amp; " - x-" &amp; TABLE_SERIES_NUMBER_1</f>
        <v>Pension Debit - x-320</v>
      </c>
    </row>
    <row r="4" spans="1:43" customFormat="1" x14ac:dyDescent="0.25"/>
    <row r="5" spans="1:43" customFormat="1" x14ac:dyDescent="0.25"/>
    <row r="6" spans="1:43" customFormat="1" x14ac:dyDescent="0.25">
      <c r="A6" s="46" t="s">
        <v>384</v>
      </c>
      <c r="B6" s="52" t="s">
        <v>385</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386</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127</v>
      </c>
      <c r="B8" s="52">
        <v>1992</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128</v>
      </c>
      <c r="B9" s="52" t="s">
        <v>222</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231</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129</v>
      </c>
      <c r="B11" s="52" t="s">
        <v>224</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130</v>
      </c>
      <c r="B12" s="52" t="s">
        <v>225</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387</v>
      </c>
      <c r="B13" s="52">
        <v>2</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132</v>
      </c>
      <c r="B14" s="52">
        <v>320</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388</v>
      </c>
      <c r="B15" s="52" t="s">
        <v>232</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134</v>
      </c>
      <c r="B16" s="52" t="s">
        <v>233</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389</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136</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137</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138</v>
      </c>
      <c r="B20" s="52" t="s">
        <v>146</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390</v>
      </c>
      <c r="B21" s="52" t="s">
        <v>66</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416</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0.24399999999999999</v>
      </c>
      <c r="C27" s="50">
        <v>0.25</v>
      </c>
      <c r="D27" s="50">
        <v>0.25700000000000001</v>
      </c>
      <c r="E27" s="50">
        <v>0.26400000000000001</v>
      </c>
      <c r="F27" s="50">
        <v>0.27</v>
      </c>
      <c r="G27" s="50">
        <v>0.27800000000000002</v>
      </c>
      <c r="H27" s="50">
        <v>0.28499999999999998</v>
      </c>
      <c r="I27" s="50">
        <v>0.29299999999999998</v>
      </c>
      <c r="J27" s="50">
        <v>0.30099999999999999</v>
      </c>
      <c r="K27" s="50">
        <v>0.309</v>
      </c>
      <c r="L27" s="50">
        <v>0.318</v>
      </c>
      <c r="M27" s="50">
        <v>0.32600000000000001</v>
      </c>
      <c r="N27" s="50">
        <v>0.33600000000000002</v>
      </c>
      <c r="O27" s="50">
        <v>0.34499999999999997</v>
      </c>
      <c r="P27" s="50">
        <v>0.35499999999999998</v>
      </c>
      <c r="Q27" s="50">
        <v>0.36599999999999999</v>
      </c>
      <c r="R27" s="50">
        <v>0.377</v>
      </c>
      <c r="S27" s="50">
        <v>0.38800000000000001</v>
      </c>
      <c r="T27" s="50">
        <v>0.4</v>
      </c>
      <c r="U27" s="50">
        <v>0.41299999999999998</v>
      </c>
      <c r="V27" s="50">
        <v>0.42599999999999999</v>
      </c>
      <c r="W27" s="50">
        <v>0.439</v>
      </c>
      <c r="X27" s="50">
        <v>0.45300000000000001</v>
      </c>
      <c r="Y27" s="50">
        <v>0.46800000000000003</v>
      </c>
      <c r="Z27" s="50">
        <v>0.48399999999999999</v>
      </c>
      <c r="AA27" s="50">
        <v>0.501</v>
      </c>
      <c r="AB27" s="50">
        <v>0.51800000000000002</v>
      </c>
      <c r="AC27" s="50">
        <v>0.53600000000000003</v>
      </c>
      <c r="AD27" s="50">
        <v>0.55600000000000005</v>
      </c>
      <c r="AE27" s="50">
        <v>0.57599999999999996</v>
      </c>
      <c r="AF27" s="50">
        <v>0.59799999999999998</v>
      </c>
      <c r="AG27" s="50">
        <v>0.621</v>
      </c>
      <c r="AH27" s="50">
        <v>0.64500000000000002</v>
      </c>
      <c r="AI27" s="50">
        <v>0.67100000000000004</v>
      </c>
      <c r="AJ27" s="50">
        <v>0.69799999999999995</v>
      </c>
      <c r="AK27" s="50">
        <v>0.72699999999999998</v>
      </c>
      <c r="AL27" s="50">
        <v>0.75900000000000001</v>
      </c>
      <c r="AM27" s="50">
        <v>0.79200000000000004</v>
      </c>
      <c r="AN27" s="50">
        <v>0.82799999999999996</v>
      </c>
      <c r="AO27" s="50">
        <v>0.86599999999999999</v>
      </c>
      <c r="AP27" s="50">
        <v>0.90700000000000003</v>
      </c>
      <c r="AQ27" s="50">
        <v>0.95199999999999996</v>
      </c>
    </row>
    <row r="28" spans="1:43" x14ac:dyDescent="0.25">
      <c r="A28" s="44">
        <v>1</v>
      </c>
      <c r="B28" s="50">
        <v>0.245</v>
      </c>
      <c r="C28" s="50">
        <v>0.251</v>
      </c>
      <c r="D28" s="50">
        <v>0.25700000000000001</v>
      </c>
      <c r="E28" s="50">
        <v>0.26400000000000001</v>
      </c>
      <c r="F28" s="50">
        <v>0.27100000000000002</v>
      </c>
      <c r="G28" s="50">
        <v>0.27800000000000002</v>
      </c>
      <c r="H28" s="50">
        <v>0.28599999999999998</v>
      </c>
      <c r="I28" s="50">
        <v>0.29299999999999998</v>
      </c>
      <c r="J28" s="50">
        <v>0.30099999999999999</v>
      </c>
      <c r="K28" s="50">
        <v>0.31</v>
      </c>
      <c r="L28" s="50">
        <v>0.318</v>
      </c>
      <c r="M28" s="50">
        <v>0.32700000000000001</v>
      </c>
      <c r="N28" s="50">
        <v>0.33700000000000002</v>
      </c>
      <c r="O28" s="50">
        <v>0.34599999999999997</v>
      </c>
      <c r="P28" s="50">
        <v>0.35599999999999998</v>
      </c>
      <c r="Q28" s="50">
        <v>0.36699999999999999</v>
      </c>
      <c r="R28" s="50">
        <v>0.378</v>
      </c>
      <c r="S28" s="50">
        <v>0.38900000000000001</v>
      </c>
      <c r="T28" s="50">
        <v>0.40100000000000002</v>
      </c>
      <c r="U28" s="50">
        <v>0.41399999999999998</v>
      </c>
      <c r="V28" s="50">
        <v>0.42699999999999999</v>
      </c>
      <c r="W28" s="50">
        <v>0.44</v>
      </c>
      <c r="X28" s="50">
        <v>0.45500000000000002</v>
      </c>
      <c r="Y28" s="50">
        <v>0.47</v>
      </c>
      <c r="Z28" s="50">
        <v>0.48599999999999999</v>
      </c>
      <c r="AA28" s="50">
        <v>0.502</v>
      </c>
      <c r="AB28" s="50">
        <v>0.52</v>
      </c>
      <c r="AC28" s="50">
        <v>0.53800000000000003</v>
      </c>
      <c r="AD28" s="50">
        <v>0.55800000000000005</v>
      </c>
      <c r="AE28" s="50">
        <v>0.57799999999999996</v>
      </c>
      <c r="AF28" s="50">
        <v>0.6</v>
      </c>
      <c r="AG28" s="50">
        <v>0.623</v>
      </c>
      <c r="AH28" s="50">
        <v>0.64700000000000002</v>
      </c>
      <c r="AI28" s="50">
        <v>0.67300000000000004</v>
      </c>
      <c r="AJ28" s="50">
        <v>0.70099999999999996</v>
      </c>
      <c r="AK28" s="50">
        <v>0.73</v>
      </c>
      <c r="AL28" s="50">
        <v>0.76100000000000001</v>
      </c>
      <c r="AM28" s="50">
        <v>0.79500000000000004</v>
      </c>
      <c r="AN28" s="50">
        <v>0.83099999999999996</v>
      </c>
      <c r="AO28" s="50">
        <v>0.87</v>
      </c>
      <c r="AP28" s="50">
        <v>0.91100000000000003</v>
      </c>
      <c r="AQ28" s="50">
        <v>0.95599999999999996</v>
      </c>
    </row>
    <row r="29" spans="1:43" x14ac:dyDescent="0.25">
      <c r="A29" s="44">
        <v>2</v>
      </c>
      <c r="B29" s="50">
        <v>0.245</v>
      </c>
      <c r="C29" s="50">
        <v>0.252</v>
      </c>
      <c r="D29" s="50">
        <v>0.25800000000000001</v>
      </c>
      <c r="E29" s="50">
        <v>0.26500000000000001</v>
      </c>
      <c r="F29" s="50">
        <v>0.27200000000000002</v>
      </c>
      <c r="G29" s="50">
        <v>0.27900000000000003</v>
      </c>
      <c r="H29" s="50">
        <v>0.28599999999999998</v>
      </c>
      <c r="I29" s="50">
        <v>0.29399999999999998</v>
      </c>
      <c r="J29" s="50">
        <v>0.30199999999999999</v>
      </c>
      <c r="K29" s="50">
        <v>0.31</v>
      </c>
      <c r="L29" s="50">
        <v>0.31900000000000001</v>
      </c>
      <c r="M29" s="50">
        <v>0.32800000000000001</v>
      </c>
      <c r="N29" s="50">
        <v>0.33700000000000002</v>
      </c>
      <c r="O29" s="50">
        <v>0.34699999999999998</v>
      </c>
      <c r="P29" s="50">
        <v>0.35699999999999998</v>
      </c>
      <c r="Q29" s="50">
        <v>0.36799999999999999</v>
      </c>
      <c r="R29" s="50">
        <v>0.379</v>
      </c>
      <c r="S29" s="50">
        <v>0.39</v>
      </c>
      <c r="T29" s="50">
        <v>0.40200000000000002</v>
      </c>
      <c r="U29" s="50">
        <v>0.41499999999999998</v>
      </c>
      <c r="V29" s="50">
        <v>0.42799999999999999</v>
      </c>
      <c r="W29" s="50">
        <v>0.442</v>
      </c>
      <c r="X29" s="50">
        <v>0.45600000000000002</v>
      </c>
      <c r="Y29" s="50">
        <v>0.47099999999999997</v>
      </c>
      <c r="Z29" s="50">
        <v>0.48699999999999999</v>
      </c>
      <c r="AA29" s="50">
        <v>0.504</v>
      </c>
      <c r="AB29" s="50">
        <v>0.52100000000000002</v>
      </c>
      <c r="AC29" s="50">
        <v>0.54</v>
      </c>
      <c r="AD29" s="50">
        <v>0.55900000000000005</v>
      </c>
      <c r="AE29" s="50">
        <v>0.57999999999999996</v>
      </c>
      <c r="AF29" s="50">
        <v>0.60199999999999998</v>
      </c>
      <c r="AG29" s="50">
        <v>0.625</v>
      </c>
      <c r="AH29" s="50">
        <v>0.64900000000000002</v>
      </c>
      <c r="AI29" s="50">
        <v>0.67500000000000004</v>
      </c>
      <c r="AJ29" s="50">
        <v>0.70299999999999996</v>
      </c>
      <c r="AK29" s="50">
        <v>0.73299999999999998</v>
      </c>
      <c r="AL29" s="50">
        <v>0.76400000000000001</v>
      </c>
      <c r="AM29" s="50">
        <v>0.79800000000000004</v>
      </c>
      <c r="AN29" s="50">
        <v>0.83399999999999996</v>
      </c>
      <c r="AO29" s="50">
        <v>0.873</v>
      </c>
      <c r="AP29" s="50">
        <v>0.91500000000000004</v>
      </c>
      <c r="AQ29" s="50">
        <v>0.96</v>
      </c>
    </row>
    <row r="30" spans="1:43" x14ac:dyDescent="0.25">
      <c r="A30" s="44">
        <v>3</v>
      </c>
      <c r="B30" s="50">
        <v>0.246</v>
      </c>
      <c r="C30" s="50">
        <v>0.252</v>
      </c>
      <c r="D30" s="50">
        <v>0.25900000000000001</v>
      </c>
      <c r="E30" s="50">
        <v>0.26500000000000001</v>
      </c>
      <c r="F30" s="50">
        <v>0.27200000000000002</v>
      </c>
      <c r="G30" s="50">
        <v>0.27900000000000003</v>
      </c>
      <c r="H30" s="50">
        <v>0.28699999999999998</v>
      </c>
      <c r="I30" s="50">
        <v>0.29499999999999998</v>
      </c>
      <c r="J30" s="50">
        <v>0.30299999999999999</v>
      </c>
      <c r="K30" s="50">
        <v>0.311</v>
      </c>
      <c r="L30" s="50">
        <v>0.32</v>
      </c>
      <c r="M30" s="50">
        <v>0.32900000000000001</v>
      </c>
      <c r="N30" s="50">
        <v>0.33800000000000002</v>
      </c>
      <c r="O30" s="50">
        <v>0.34799999999999998</v>
      </c>
      <c r="P30" s="50">
        <v>0.35799999999999998</v>
      </c>
      <c r="Q30" s="50">
        <v>0.36899999999999999</v>
      </c>
      <c r="R30" s="50">
        <v>0.38</v>
      </c>
      <c r="S30" s="50">
        <v>0.39100000000000001</v>
      </c>
      <c r="T30" s="50">
        <v>0.40300000000000002</v>
      </c>
      <c r="U30" s="50">
        <v>0.41599999999999998</v>
      </c>
      <c r="V30" s="50">
        <v>0.42899999999999999</v>
      </c>
      <c r="W30" s="50">
        <v>0.443</v>
      </c>
      <c r="X30" s="50">
        <v>0.45700000000000002</v>
      </c>
      <c r="Y30" s="50">
        <v>0.47199999999999998</v>
      </c>
      <c r="Z30" s="50">
        <v>0.48799999999999999</v>
      </c>
      <c r="AA30" s="50">
        <v>0.505</v>
      </c>
      <c r="AB30" s="50">
        <v>0.52300000000000002</v>
      </c>
      <c r="AC30" s="50">
        <v>0.54100000000000004</v>
      </c>
      <c r="AD30" s="50">
        <v>0.56100000000000005</v>
      </c>
      <c r="AE30" s="50">
        <v>0.58199999999999996</v>
      </c>
      <c r="AF30" s="50">
        <v>0.60399999999999998</v>
      </c>
      <c r="AG30" s="50">
        <v>0.627</v>
      </c>
      <c r="AH30" s="50">
        <v>0.65200000000000002</v>
      </c>
      <c r="AI30" s="50">
        <v>0.67800000000000005</v>
      </c>
      <c r="AJ30" s="50">
        <v>0.70599999999999996</v>
      </c>
      <c r="AK30" s="50">
        <v>0.73499999999999999</v>
      </c>
      <c r="AL30" s="50">
        <v>0.76700000000000002</v>
      </c>
      <c r="AM30" s="50">
        <v>0.80100000000000005</v>
      </c>
      <c r="AN30" s="50">
        <v>0.83699999999999997</v>
      </c>
      <c r="AO30" s="50">
        <v>0.877</v>
      </c>
      <c r="AP30" s="50">
        <v>0.91900000000000004</v>
      </c>
      <c r="AQ30" s="50">
        <v>0.96399999999999997</v>
      </c>
    </row>
    <row r="31" spans="1:43" x14ac:dyDescent="0.25">
      <c r="A31" s="44">
        <v>4</v>
      </c>
      <c r="B31" s="50">
        <v>0.246</v>
      </c>
      <c r="C31" s="50">
        <v>0.253</v>
      </c>
      <c r="D31" s="50">
        <v>0.25900000000000001</v>
      </c>
      <c r="E31" s="50">
        <v>0.26600000000000001</v>
      </c>
      <c r="F31" s="50">
        <v>0.27300000000000002</v>
      </c>
      <c r="G31" s="50">
        <v>0.28000000000000003</v>
      </c>
      <c r="H31" s="50">
        <v>0.28799999999999998</v>
      </c>
      <c r="I31" s="50">
        <v>0.29499999999999998</v>
      </c>
      <c r="J31" s="50">
        <v>0.30299999999999999</v>
      </c>
      <c r="K31" s="50">
        <v>0.312</v>
      </c>
      <c r="L31" s="50">
        <v>0.32100000000000001</v>
      </c>
      <c r="M31" s="50">
        <v>0.33</v>
      </c>
      <c r="N31" s="50">
        <v>0.33900000000000002</v>
      </c>
      <c r="O31" s="50">
        <v>0.34899999999999998</v>
      </c>
      <c r="P31" s="50">
        <v>0.35899999999999999</v>
      </c>
      <c r="Q31" s="50">
        <v>0.37</v>
      </c>
      <c r="R31" s="50">
        <v>0.38100000000000001</v>
      </c>
      <c r="S31" s="50">
        <v>0.39200000000000002</v>
      </c>
      <c r="T31" s="50">
        <v>0.40400000000000003</v>
      </c>
      <c r="U31" s="50">
        <v>0.41699999999999998</v>
      </c>
      <c r="V31" s="50">
        <v>0.43</v>
      </c>
      <c r="W31" s="50">
        <v>0.44400000000000001</v>
      </c>
      <c r="X31" s="50">
        <v>0.45800000000000002</v>
      </c>
      <c r="Y31" s="50">
        <v>0.47399999999999998</v>
      </c>
      <c r="Z31" s="50">
        <v>0.49</v>
      </c>
      <c r="AA31" s="50">
        <v>0.50700000000000001</v>
      </c>
      <c r="AB31" s="50">
        <v>0.52400000000000002</v>
      </c>
      <c r="AC31" s="50">
        <v>0.54300000000000004</v>
      </c>
      <c r="AD31" s="50">
        <v>0.56299999999999994</v>
      </c>
      <c r="AE31" s="50">
        <v>0.58299999999999996</v>
      </c>
      <c r="AF31" s="50">
        <v>0.60599999999999998</v>
      </c>
      <c r="AG31" s="50">
        <v>0.629</v>
      </c>
      <c r="AH31" s="50">
        <v>0.65400000000000003</v>
      </c>
      <c r="AI31" s="50">
        <v>0.68</v>
      </c>
      <c r="AJ31" s="50">
        <v>0.70799999999999996</v>
      </c>
      <c r="AK31" s="50">
        <v>0.73799999999999999</v>
      </c>
      <c r="AL31" s="50">
        <v>0.77</v>
      </c>
      <c r="AM31" s="50">
        <v>0.80400000000000005</v>
      </c>
      <c r="AN31" s="50">
        <v>0.84099999999999997</v>
      </c>
      <c r="AO31" s="50">
        <v>0.88</v>
      </c>
      <c r="AP31" s="50">
        <v>0.92200000000000004</v>
      </c>
      <c r="AQ31" s="50">
        <v>0.96799999999999997</v>
      </c>
    </row>
    <row r="32" spans="1:43" x14ac:dyDescent="0.25">
      <c r="A32" s="44">
        <v>5</v>
      </c>
      <c r="B32" s="50">
        <v>0.247</v>
      </c>
      <c r="C32" s="50">
        <v>0.253</v>
      </c>
      <c r="D32" s="50">
        <v>0.26</v>
      </c>
      <c r="E32" s="50">
        <v>0.26600000000000001</v>
      </c>
      <c r="F32" s="50">
        <v>0.27300000000000002</v>
      </c>
      <c r="G32" s="50">
        <v>0.28100000000000003</v>
      </c>
      <c r="H32" s="50">
        <v>0.28799999999999998</v>
      </c>
      <c r="I32" s="50">
        <v>0.29599999999999999</v>
      </c>
      <c r="J32" s="50">
        <v>0.30399999999999999</v>
      </c>
      <c r="K32" s="50">
        <v>0.313</v>
      </c>
      <c r="L32" s="50">
        <v>0.32100000000000001</v>
      </c>
      <c r="M32" s="50">
        <v>0.33</v>
      </c>
      <c r="N32" s="50">
        <v>0.34</v>
      </c>
      <c r="O32" s="50">
        <v>0.35</v>
      </c>
      <c r="P32" s="50">
        <v>0.36</v>
      </c>
      <c r="Q32" s="50">
        <v>0.37</v>
      </c>
      <c r="R32" s="50">
        <v>0.38200000000000001</v>
      </c>
      <c r="S32" s="50">
        <v>0.39300000000000002</v>
      </c>
      <c r="T32" s="50">
        <v>0.40500000000000003</v>
      </c>
      <c r="U32" s="50">
        <v>0.41799999999999998</v>
      </c>
      <c r="V32" s="50">
        <v>0.43099999999999999</v>
      </c>
      <c r="W32" s="50">
        <v>0.44500000000000001</v>
      </c>
      <c r="X32" s="50">
        <v>0.46</v>
      </c>
      <c r="Y32" s="50">
        <v>0.47499999999999998</v>
      </c>
      <c r="Z32" s="50">
        <v>0.49099999999999999</v>
      </c>
      <c r="AA32" s="50">
        <v>0.50800000000000001</v>
      </c>
      <c r="AB32" s="50">
        <v>0.52600000000000002</v>
      </c>
      <c r="AC32" s="50">
        <v>0.54500000000000004</v>
      </c>
      <c r="AD32" s="50">
        <v>0.56399999999999995</v>
      </c>
      <c r="AE32" s="50">
        <v>0.58499999999999996</v>
      </c>
      <c r="AF32" s="50">
        <v>0.60699999999999998</v>
      </c>
      <c r="AG32" s="50">
        <v>0.63100000000000001</v>
      </c>
      <c r="AH32" s="50">
        <v>0.65600000000000003</v>
      </c>
      <c r="AI32" s="50">
        <v>0.68200000000000005</v>
      </c>
      <c r="AJ32" s="50">
        <v>0.71</v>
      </c>
      <c r="AK32" s="50">
        <v>0.74</v>
      </c>
      <c r="AL32" s="50">
        <v>0.77300000000000002</v>
      </c>
      <c r="AM32" s="50">
        <v>0.80700000000000005</v>
      </c>
      <c r="AN32" s="50">
        <v>0.84399999999999997</v>
      </c>
      <c r="AO32" s="50">
        <v>0.88300000000000001</v>
      </c>
      <c r="AP32" s="50">
        <v>0.92600000000000005</v>
      </c>
      <c r="AQ32" s="50">
        <v>0.97199999999999998</v>
      </c>
    </row>
    <row r="33" spans="1:43" x14ac:dyDescent="0.25">
      <c r="A33" s="44">
        <v>6</v>
      </c>
      <c r="B33" s="50">
        <v>0.247</v>
      </c>
      <c r="C33" s="50">
        <v>0.254</v>
      </c>
      <c r="D33" s="50">
        <v>0.26</v>
      </c>
      <c r="E33" s="50">
        <v>0.26700000000000002</v>
      </c>
      <c r="F33" s="50">
        <v>0.27400000000000002</v>
      </c>
      <c r="G33" s="50">
        <v>0.28100000000000003</v>
      </c>
      <c r="H33" s="50">
        <v>0.28899999999999998</v>
      </c>
      <c r="I33" s="50">
        <v>0.29699999999999999</v>
      </c>
      <c r="J33" s="50">
        <v>0.30499999999999999</v>
      </c>
      <c r="K33" s="50">
        <v>0.313</v>
      </c>
      <c r="L33" s="50">
        <v>0.32200000000000001</v>
      </c>
      <c r="M33" s="50">
        <v>0.33100000000000002</v>
      </c>
      <c r="N33" s="50">
        <v>0.34100000000000003</v>
      </c>
      <c r="O33" s="50">
        <v>0.35</v>
      </c>
      <c r="P33" s="50">
        <v>0.36099999999999999</v>
      </c>
      <c r="Q33" s="50">
        <v>0.371</v>
      </c>
      <c r="R33" s="50">
        <v>0.38300000000000001</v>
      </c>
      <c r="S33" s="50">
        <v>0.39400000000000002</v>
      </c>
      <c r="T33" s="50">
        <v>0.40600000000000003</v>
      </c>
      <c r="U33" s="50">
        <v>0.41899999999999998</v>
      </c>
      <c r="V33" s="50">
        <v>0.432</v>
      </c>
      <c r="W33" s="50">
        <v>0.44600000000000001</v>
      </c>
      <c r="X33" s="50">
        <v>0.46100000000000002</v>
      </c>
      <c r="Y33" s="50">
        <v>0.47599999999999998</v>
      </c>
      <c r="Z33" s="50">
        <v>0.49199999999999999</v>
      </c>
      <c r="AA33" s="50">
        <v>0.50900000000000001</v>
      </c>
      <c r="AB33" s="50">
        <v>0.52700000000000002</v>
      </c>
      <c r="AC33" s="50">
        <v>0.54600000000000004</v>
      </c>
      <c r="AD33" s="50">
        <v>0.56599999999999995</v>
      </c>
      <c r="AE33" s="50">
        <v>0.58699999999999997</v>
      </c>
      <c r="AF33" s="50">
        <v>0.60899999999999999</v>
      </c>
      <c r="AG33" s="50">
        <v>0.63300000000000001</v>
      </c>
      <c r="AH33" s="50">
        <v>0.65800000000000003</v>
      </c>
      <c r="AI33" s="50">
        <v>0.68500000000000005</v>
      </c>
      <c r="AJ33" s="50">
        <v>0.71299999999999997</v>
      </c>
      <c r="AK33" s="50">
        <v>0.74299999999999999</v>
      </c>
      <c r="AL33" s="50">
        <v>0.77500000000000002</v>
      </c>
      <c r="AM33" s="50">
        <v>0.81</v>
      </c>
      <c r="AN33" s="50">
        <v>0.84699999999999998</v>
      </c>
      <c r="AO33" s="50">
        <v>0.88700000000000001</v>
      </c>
      <c r="AP33" s="50">
        <v>0.93</v>
      </c>
      <c r="AQ33" s="50">
        <v>0.97599999999999998</v>
      </c>
    </row>
    <row r="34" spans="1:43" x14ac:dyDescent="0.25">
      <c r="A34" s="44">
        <v>7</v>
      </c>
      <c r="B34" s="50">
        <v>0.248</v>
      </c>
      <c r="C34" s="50">
        <v>0.254</v>
      </c>
      <c r="D34" s="50">
        <v>0.26100000000000001</v>
      </c>
      <c r="E34" s="50">
        <v>0.26800000000000002</v>
      </c>
      <c r="F34" s="50">
        <v>0.27500000000000002</v>
      </c>
      <c r="G34" s="50">
        <v>0.28199999999999997</v>
      </c>
      <c r="H34" s="50">
        <v>0.28999999999999998</v>
      </c>
      <c r="I34" s="50">
        <v>0.29699999999999999</v>
      </c>
      <c r="J34" s="50">
        <v>0.30599999999999999</v>
      </c>
      <c r="K34" s="50">
        <v>0.314</v>
      </c>
      <c r="L34" s="50">
        <v>0.32300000000000001</v>
      </c>
      <c r="M34" s="50">
        <v>0.33200000000000002</v>
      </c>
      <c r="N34" s="50">
        <v>0.34100000000000003</v>
      </c>
      <c r="O34" s="50">
        <v>0.35099999999999998</v>
      </c>
      <c r="P34" s="50">
        <v>0.36199999999999999</v>
      </c>
      <c r="Q34" s="50">
        <v>0.372</v>
      </c>
      <c r="R34" s="50">
        <v>0.38300000000000001</v>
      </c>
      <c r="S34" s="50">
        <v>0.39500000000000002</v>
      </c>
      <c r="T34" s="50">
        <v>0.40699999999999997</v>
      </c>
      <c r="U34" s="50">
        <v>0.42</v>
      </c>
      <c r="V34" s="50">
        <v>0.434</v>
      </c>
      <c r="W34" s="50">
        <v>0.44800000000000001</v>
      </c>
      <c r="X34" s="50">
        <v>0.46200000000000002</v>
      </c>
      <c r="Y34" s="50">
        <v>0.47799999999999998</v>
      </c>
      <c r="Z34" s="50">
        <v>0.49399999999999999</v>
      </c>
      <c r="AA34" s="50">
        <v>0.51100000000000001</v>
      </c>
      <c r="AB34" s="50">
        <v>0.52900000000000003</v>
      </c>
      <c r="AC34" s="50">
        <v>0.54800000000000004</v>
      </c>
      <c r="AD34" s="50">
        <v>0.56799999999999995</v>
      </c>
      <c r="AE34" s="50">
        <v>0.58899999999999997</v>
      </c>
      <c r="AF34" s="50">
        <v>0.61099999999999999</v>
      </c>
      <c r="AG34" s="50">
        <v>0.63500000000000001</v>
      </c>
      <c r="AH34" s="50">
        <v>0.66</v>
      </c>
      <c r="AI34" s="50">
        <v>0.68700000000000006</v>
      </c>
      <c r="AJ34" s="50">
        <v>0.71499999999999997</v>
      </c>
      <c r="AK34" s="50">
        <v>0.746</v>
      </c>
      <c r="AL34" s="50">
        <v>0.77800000000000002</v>
      </c>
      <c r="AM34" s="50">
        <v>0.81299999999999994</v>
      </c>
      <c r="AN34" s="50">
        <v>0.85</v>
      </c>
      <c r="AO34" s="50">
        <v>0.89</v>
      </c>
      <c r="AP34" s="50">
        <v>0.93300000000000005</v>
      </c>
      <c r="AQ34" s="50">
        <v>0.98</v>
      </c>
    </row>
    <row r="35" spans="1:43" x14ac:dyDescent="0.25">
      <c r="A35" s="44">
        <v>8</v>
      </c>
      <c r="B35" s="50">
        <v>0.248</v>
      </c>
      <c r="C35" s="50">
        <v>0.255</v>
      </c>
      <c r="D35" s="50">
        <v>0.26100000000000001</v>
      </c>
      <c r="E35" s="50">
        <v>0.26800000000000002</v>
      </c>
      <c r="F35" s="50">
        <v>0.27500000000000002</v>
      </c>
      <c r="G35" s="50">
        <v>0.28299999999999997</v>
      </c>
      <c r="H35" s="50">
        <v>0.28999999999999998</v>
      </c>
      <c r="I35" s="50">
        <v>0.29799999999999999</v>
      </c>
      <c r="J35" s="50">
        <v>0.30599999999999999</v>
      </c>
      <c r="K35" s="50">
        <v>0.315</v>
      </c>
      <c r="L35" s="50">
        <v>0.32300000000000001</v>
      </c>
      <c r="M35" s="50">
        <v>0.33300000000000002</v>
      </c>
      <c r="N35" s="50">
        <v>0.34200000000000003</v>
      </c>
      <c r="O35" s="50">
        <v>0.35199999999999998</v>
      </c>
      <c r="P35" s="50">
        <v>0.36199999999999999</v>
      </c>
      <c r="Q35" s="50">
        <v>0.373</v>
      </c>
      <c r="R35" s="50">
        <v>0.38400000000000001</v>
      </c>
      <c r="S35" s="50">
        <v>0.39600000000000002</v>
      </c>
      <c r="T35" s="50">
        <v>0.40799999999999997</v>
      </c>
      <c r="U35" s="50">
        <v>0.42099999999999999</v>
      </c>
      <c r="V35" s="50">
        <v>0.435</v>
      </c>
      <c r="W35" s="50">
        <v>0.44900000000000001</v>
      </c>
      <c r="X35" s="50">
        <v>0.46300000000000002</v>
      </c>
      <c r="Y35" s="50">
        <v>0.47899999999999998</v>
      </c>
      <c r="Z35" s="50">
        <v>0.495</v>
      </c>
      <c r="AA35" s="50">
        <v>0.51200000000000001</v>
      </c>
      <c r="AB35" s="50">
        <v>0.53</v>
      </c>
      <c r="AC35" s="50">
        <v>0.54900000000000004</v>
      </c>
      <c r="AD35" s="50">
        <v>0.56899999999999995</v>
      </c>
      <c r="AE35" s="50">
        <v>0.59099999999999997</v>
      </c>
      <c r="AF35" s="50">
        <v>0.61299999999999999</v>
      </c>
      <c r="AG35" s="50">
        <v>0.63700000000000001</v>
      </c>
      <c r="AH35" s="50">
        <v>0.66200000000000003</v>
      </c>
      <c r="AI35" s="50">
        <v>0.68899999999999995</v>
      </c>
      <c r="AJ35" s="50">
        <v>0.71799999999999997</v>
      </c>
      <c r="AK35" s="50">
        <v>0.748</v>
      </c>
      <c r="AL35" s="50">
        <v>0.78100000000000003</v>
      </c>
      <c r="AM35" s="50">
        <v>0.81599999999999995</v>
      </c>
      <c r="AN35" s="50">
        <v>0.85299999999999998</v>
      </c>
      <c r="AO35" s="50">
        <v>0.89400000000000002</v>
      </c>
      <c r="AP35" s="50">
        <v>0.93700000000000006</v>
      </c>
      <c r="AQ35" s="50">
        <v>0.98399999999999999</v>
      </c>
    </row>
    <row r="36" spans="1:43" x14ac:dyDescent="0.25">
      <c r="A36" s="44">
        <v>9</v>
      </c>
      <c r="B36" s="50">
        <v>0.249</v>
      </c>
      <c r="C36" s="50">
        <v>0.255</v>
      </c>
      <c r="D36" s="50">
        <v>0.26200000000000001</v>
      </c>
      <c r="E36" s="50">
        <v>0.26900000000000002</v>
      </c>
      <c r="F36" s="50">
        <v>0.27600000000000002</v>
      </c>
      <c r="G36" s="50">
        <v>0.28299999999999997</v>
      </c>
      <c r="H36" s="50">
        <v>0.29099999999999998</v>
      </c>
      <c r="I36" s="50">
        <v>0.29899999999999999</v>
      </c>
      <c r="J36" s="50">
        <v>0.307</v>
      </c>
      <c r="K36" s="50">
        <v>0.315</v>
      </c>
      <c r="L36" s="50">
        <v>0.32400000000000001</v>
      </c>
      <c r="M36" s="50">
        <v>0.33300000000000002</v>
      </c>
      <c r="N36" s="50">
        <v>0.34300000000000003</v>
      </c>
      <c r="O36" s="50">
        <v>0.35299999999999998</v>
      </c>
      <c r="P36" s="50">
        <v>0.36299999999999999</v>
      </c>
      <c r="Q36" s="50">
        <v>0.374</v>
      </c>
      <c r="R36" s="50">
        <v>0.38500000000000001</v>
      </c>
      <c r="S36" s="50">
        <v>0.39700000000000002</v>
      </c>
      <c r="T36" s="50">
        <v>0.40899999999999997</v>
      </c>
      <c r="U36" s="50">
        <v>0.42199999999999999</v>
      </c>
      <c r="V36" s="50">
        <v>0.436</v>
      </c>
      <c r="W36" s="50">
        <v>0.45</v>
      </c>
      <c r="X36" s="50">
        <v>0.46500000000000002</v>
      </c>
      <c r="Y36" s="50">
        <v>0.48</v>
      </c>
      <c r="Z36" s="50">
        <v>0.497</v>
      </c>
      <c r="AA36" s="50">
        <v>0.51400000000000001</v>
      </c>
      <c r="AB36" s="50">
        <v>0.53200000000000003</v>
      </c>
      <c r="AC36" s="50">
        <v>0.55100000000000005</v>
      </c>
      <c r="AD36" s="50">
        <v>0.57099999999999995</v>
      </c>
      <c r="AE36" s="50">
        <v>0.59199999999999997</v>
      </c>
      <c r="AF36" s="50">
        <v>0.61499999999999999</v>
      </c>
      <c r="AG36" s="50">
        <v>0.63900000000000001</v>
      </c>
      <c r="AH36" s="50">
        <v>0.66400000000000003</v>
      </c>
      <c r="AI36" s="50">
        <v>0.69099999999999995</v>
      </c>
      <c r="AJ36" s="50">
        <v>0.72</v>
      </c>
      <c r="AK36" s="50">
        <v>0.751</v>
      </c>
      <c r="AL36" s="50">
        <v>0.78400000000000003</v>
      </c>
      <c r="AM36" s="50">
        <v>0.81899999999999995</v>
      </c>
      <c r="AN36" s="50">
        <v>0.85699999999999998</v>
      </c>
      <c r="AO36" s="50">
        <v>0.89700000000000002</v>
      </c>
      <c r="AP36" s="50">
        <v>0.94099999999999995</v>
      </c>
      <c r="AQ36" s="50">
        <v>0.98799999999999999</v>
      </c>
    </row>
    <row r="37" spans="1:43" x14ac:dyDescent="0.25">
      <c r="A37" s="44">
        <v>10</v>
      </c>
      <c r="B37" s="50">
        <v>0.249</v>
      </c>
      <c r="C37" s="50">
        <v>0.25600000000000001</v>
      </c>
      <c r="D37" s="50">
        <v>0.26200000000000001</v>
      </c>
      <c r="E37" s="50">
        <v>0.26900000000000002</v>
      </c>
      <c r="F37" s="50">
        <v>0.27600000000000002</v>
      </c>
      <c r="G37" s="50">
        <v>0.28399999999999997</v>
      </c>
      <c r="H37" s="50">
        <v>0.29099999999999998</v>
      </c>
      <c r="I37" s="50">
        <v>0.29899999999999999</v>
      </c>
      <c r="J37" s="50">
        <v>0.308</v>
      </c>
      <c r="K37" s="50">
        <v>0.316</v>
      </c>
      <c r="L37" s="50">
        <v>0.32500000000000001</v>
      </c>
      <c r="M37" s="50">
        <v>0.33400000000000002</v>
      </c>
      <c r="N37" s="50">
        <v>0.34399999999999997</v>
      </c>
      <c r="O37" s="50">
        <v>0.35399999999999998</v>
      </c>
      <c r="P37" s="50">
        <v>0.36399999999999999</v>
      </c>
      <c r="Q37" s="50">
        <v>0.375</v>
      </c>
      <c r="R37" s="50">
        <v>0.38600000000000001</v>
      </c>
      <c r="S37" s="50">
        <v>0.39800000000000002</v>
      </c>
      <c r="T37" s="50">
        <v>0.41</v>
      </c>
      <c r="U37" s="50">
        <v>0.42299999999999999</v>
      </c>
      <c r="V37" s="50">
        <v>0.437</v>
      </c>
      <c r="W37" s="50">
        <v>0.45100000000000001</v>
      </c>
      <c r="X37" s="50">
        <v>0.46600000000000003</v>
      </c>
      <c r="Y37" s="50">
        <v>0.48199999999999998</v>
      </c>
      <c r="Z37" s="50">
        <v>0.498</v>
      </c>
      <c r="AA37" s="50">
        <v>0.51500000000000001</v>
      </c>
      <c r="AB37" s="50">
        <v>0.53300000000000003</v>
      </c>
      <c r="AC37" s="50">
        <v>0.55300000000000005</v>
      </c>
      <c r="AD37" s="50">
        <v>0.57299999999999995</v>
      </c>
      <c r="AE37" s="50">
        <v>0.59399999999999997</v>
      </c>
      <c r="AF37" s="50">
        <v>0.61699999999999999</v>
      </c>
      <c r="AG37" s="50">
        <v>0.64100000000000001</v>
      </c>
      <c r="AH37" s="50">
        <v>0.66700000000000004</v>
      </c>
      <c r="AI37" s="50">
        <v>0.69399999999999995</v>
      </c>
      <c r="AJ37" s="50">
        <v>0.72299999999999998</v>
      </c>
      <c r="AK37" s="50">
        <v>0.753</v>
      </c>
      <c r="AL37" s="50">
        <v>0.78600000000000003</v>
      </c>
      <c r="AM37" s="50">
        <v>0.82199999999999995</v>
      </c>
      <c r="AN37" s="50">
        <v>0.86</v>
      </c>
      <c r="AO37" s="50">
        <v>0.90100000000000002</v>
      </c>
      <c r="AP37" s="50">
        <v>0.94499999999999995</v>
      </c>
      <c r="AQ37" s="50">
        <v>0.99199999999999999</v>
      </c>
    </row>
    <row r="38" spans="1:43" x14ac:dyDescent="0.25">
      <c r="A38" s="44">
        <v>11</v>
      </c>
      <c r="B38" s="50">
        <v>0.25</v>
      </c>
      <c r="C38" s="50">
        <v>0.25600000000000001</v>
      </c>
      <c r="D38" s="50">
        <v>0.26300000000000001</v>
      </c>
      <c r="E38" s="50">
        <v>0.27</v>
      </c>
      <c r="F38" s="50">
        <v>0.27700000000000002</v>
      </c>
      <c r="G38" s="50">
        <v>0.28399999999999997</v>
      </c>
      <c r="H38" s="50">
        <v>0.29199999999999998</v>
      </c>
      <c r="I38" s="50">
        <v>0.3</v>
      </c>
      <c r="J38" s="50">
        <v>0.308</v>
      </c>
      <c r="K38" s="50">
        <v>0.317</v>
      </c>
      <c r="L38" s="50">
        <v>0.32600000000000001</v>
      </c>
      <c r="M38" s="50">
        <v>0.33500000000000002</v>
      </c>
      <c r="N38" s="50">
        <v>0.34499999999999997</v>
      </c>
      <c r="O38" s="50">
        <v>0.35499999999999998</v>
      </c>
      <c r="P38" s="50">
        <v>0.36499999999999999</v>
      </c>
      <c r="Q38" s="50">
        <v>0.376</v>
      </c>
      <c r="R38" s="50">
        <v>0.38700000000000001</v>
      </c>
      <c r="S38" s="50">
        <v>0.39900000000000002</v>
      </c>
      <c r="T38" s="50">
        <v>0.41199999999999998</v>
      </c>
      <c r="U38" s="50">
        <v>0.42399999999999999</v>
      </c>
      <c r="V38" s="50">
        <v>0.438</v>
      </c>
      <c r="W38" s="50">
        <v>0.45200000000000001</v>
      </c>
      <c r="X38" s="50">
        <v>0.46700000000000003</v>
      </c>
      <c r="Y38" s="50">
        <v>0.48299999999999998</v>
      </c>
      <c r="Z38" s="50">
        <v>0.499</v>
      </c>
      <c r="AA38" s="50">
        <v>0.51700000000000002</v>
      </c>
      <c r="AB38" s="50">
        <v>0.53500000000000003</v>
      </c>
      <c r="AC38" s="50">
        <v>0.55400000000000005</v>
      </c>
      <c r="AD38" s="50">
        <v>0.57499999999999996</v>
      </c>
      <c r="AE38" s="50">
        <v>0.59599999999999997</v>
      </c>
      <c r="AF38" s="50">
        <v>0.61899999999999999</v>
      </c>
      <c r="AG38" s="50">
        <v>0.64300000000000002</v>
      </c>
      <c r="AH38" s="50">
        <v>0.66900000000000004</v>
      </c>
      <c r="AI38" s="50">
        <v>0.69599999999999995</v>
      </c>
      <c r="AJ38" s="50">
        <v>0.72499999999999998</v>
      </c>
      <c r="AK38" s="50">
        <v>0.75600000000000001</v>
      </c>
      <c r="AL38" s="50">
        <v>0.78900000000000003</v>
      </c>
      <c r="AM38" s="50">
        <v>0.82499999999999996</v>
      </c>
      <c r="AN38" s="50">
        <v>0.86299999999999999</v>
      </c>
      <c r="AO38" s="50">
        <v>0.90400000000000003</v>
      </c>
      <c r="AP38" s="50">
        <v>0.94799999999999995</v>
      </c>
      <c r="AQ38" s="50">
        <v>0.996</v>
      </c>
    </row>
  </sheetData>
  <sheetProtection algorithmName="SHA-512" hashValue="3sUxzh3fGP4g2jbdURBNORLfSnu/waqqtaIyVN7s8uTVhMI8MoHPjYr6jFHVLjE+xiAauA6qPlXhzqP1vk4+/g==" saltValue="21kUmLXuOvqhPhFKX5kUmw==" spinCount="100000" sheet="1" objects="1" scenarios="1"/>
  <conditionalFormatting sqref="A6:A21">
    <cfRule type="expression" dxfId="403" priority="5" stopIfTrue="1">
      <formula>MOD(ROW(),2)=0</formula>
    </cfRule>
    <cfRule type="expression" dxfId="402" priority="6" stopIfTrue="1">
      <formula>MOD(ROW(),2)&lt;&gt;0</formula>
    </cfRule>
  </conditionalFormatting>
  <conditionalFormatting sqref="A26:A38">
    <cfRule type="expression" dxfId="401" priority="1" stopIfTrue="1">
      <formula>MOD(ROW(),2)=0</formula>
    </cfRule>
    <cfRule type="expression" dxfId="400" priority="2" stopIfTrue="1">
      <formula>MOD(ROW(),2)&lt;&gt;0</formula>
    </cfRule>
  </conditionalFormatting>
  <conditionalFormatting sqref="B6:AQ21">
    <cfRule type="expression" dxfId="399" priority="7" stopIfTrue="1">
      <formula>MOD(ROW(),2)=0</formula>
    </cfRule>
    <cfRule type="expression" dxfId="398" priority="8" stopIfTrue="1">
      <formula>MOD(ROW(),2)&lt;&gt;0</formula>
    </cfRule>
  </conditionalFormatting>
  <conditionalFormatting sqref="B26:AQ38">
    <cfRule type="expression" dxfId="397" priority="3" stopIfTrue="1">
      <formula>MOD(ROW(),2)=0</formula>
    </cfRule>
    <cfRule type="expression" dxfId="396" priority="4"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D837-1404-49DA-AA33-D9ABE29B4ECF}">
  <sheetPr codeName="Sheet45"/>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Pension Debit - x-321</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2006</v>
      </c>
      <c r="C8" s="52"/>
      <c r="D8" s="52"/>
      <c r="E8" s="52"/>
      <c r="F8" s="52"/>
      <c r="G8" s="52"/>
      <c r="H8" s="52"/>
      <c r="I8" s="52"/>
      <c r="J8" s="52"/>
      <c r="K8" s="52"/>
    </row>
    <row r="9" spans="1:11" customFormat="1" x14ac:dyDescent="0.25">
      <c r="A9" s="46" t="s">
        <v>128</v>
      </c>
      <c r="B9" s="52" t="s">
        <v>222</v>
      </c>
      <c r="C9" s="52"/>
      <c r="D9" s="52"/>
      <c r="E9" s="52"/>
      <c r="F9" s="52"/>
      <c r="G9" s="52"/>
      <c r="H9" s="52"/>
      <c r="I9" s="52"/>
      <c r="J9" s="52"/>
      <c r="K9" s="52"/>
    </row>
    <row r="10" spans="1:11" customFormat="1" x14ac:dyDescent="0.25">
      <c r="A10" s="46" t="s">
        <v>6</v>
      </c>
      <c r="B10" s="52" t="s">
        <v>234</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235</v>
      </c>
      <c r="C12" s="52"/>
      <c r="D12" s="52"/>
      <c r="E12" s="52"/>
      <c r="F12" s="52"/>
      <c r="G12" s="52"/>
      <c r="H12" s="52"/>
      <c r="I12" s="52"/>
      <c r="J12" s="52"/>
      <c r="K12" s="52"/>
    </row>
    <row r="13" spans="1:11" customFormat="1" x14ac:dyDescent="0.25">
      <c r="A13" s="46" t="s">
        <v>387</v>
      </c>
      <c r="B13" s="52">
        <v>1</v>
      </c>
      <c r="C13" s="52"/>
      <c r="D13" s="52"/>
      <c r="E13" s="52"/>
      <c r="F13" s="52"/>
      <c r="G13" s="52"/>
      <c r="H13" s="52"/>
      <c r="I13" s="52"/>
      <c r="J13" s="52"/>
      <c r="K13" s="52"/>
    </row>
    <row r="14" spans="1:11" customFormat="1" x14ac:dyDescent="0.25">
      <c r="A14" s="46" t="s">
        <v>132</v>
      </c>
      <c r="B14" s="52">
        <v>321</v>
      </c>
      <c r="C14" s="52"/>
      <c r="D14" s="52"/>
      <c r="E14" s="52"/>
      <c r="F14" s="52"/>
      <c r="G14" s="52"/>
      <c r="H14" s="52"/>
      <c r="I14" s="52"/>
      <c r="J14" s="52"/>
      <c r="K14" s="52"/>
    </row>
    <row r="15" spans="1:11" customFormat="1" x14ac:dyDescent="0.25">
      <c r="A15" s="46" t="s">
        <v>388</v>
      </c>
      <c r="B15" s="52" t="s">
        <v>236</v>
      </c>
      <c r="C15" s="52"/>
      <c r="D15" s="52"/>
      <c r="E15" s="52"/>
      <c r="F15" s="52"/>
      <c r="G15" s="52"/>
      <c r="H15" s="52"/>
      <c r="I15" s="52"/>
      <c r="J15" s="52"/>
      <c r="K15" s="52"/>
    </row>
    <row r="16" spans="1:11" customFormat="1" x14ac:dyDescent="0.25">
      <c r="A16" s="46" t="s">
        <v>134</v>
      </c>
      <c r="B16" s="52" t="s">
        <v>227</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46163</v>
      </c>
      <c r="C18" s="53"/>
      <c r="D18" s="53"/>
      <c r="E18" s="53"/>
      <c r="F18" s="53"/>
      <c r="G18" s="53"/>
      <c r="H18" s="53"/>
      <c r="I18" s="53"/>
      <c r="J18" s="53"/>
      <c r="K18" s="53"/>
    </row>
    <row r="19" spans="1:11" customFormat="1" x14ac:dyDescent="0.25">
      <c r="A19" s="46" t="s">
        <v>137</v>
      </c>
      <c r="B19" s="53">
        <v>46161</v>
      </c>
      <c r="C19" s="52"/>
      <c r="D19" s="52"/>
      <c r="E19" s="52"/>
      <c r="F19" s="52"/>
      <c r="G19" s="52"/>
      <c r="H19" s="52"/>
      <c r="I19" s="52"/>
      <c r="J19" s="52"/>
      <c r="K19" s="52"/>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55</v>
      </c>
      <c r="C26" s="60">
        <v>56</v>
      </c>
      <c r="D26" s="60">
        <v>57</v>
      </c>
      <c r="E26" s="60">
        <v>58</v>
      </c>
      <c r="F26" s="60">
        <v>59</v>
      </c>
      <c r="G26" s="60">
        <v>60</v>
      </c>
      <c r="H26" s="60">
        <v>61</v>
      </c>
      <c r="I26" s="60">
        <v>62</v>
      </c>
      <c r="J26" s="60">
        <v>63</v>
      </c>
      <c r="K26" s="60">
        <v>64</v>
      </c>
    </row>
    <row r="27" spans="1:11" x14ac:dyDescent="0.25">
      <c r="A27" s="44">
        <v>0</v>
      </c>
      <c r="B27" s="50">
        <v>0.60899999999999999</v>
      </c>
      <c r="C27" s="50">
        <v>0.63600000000000001</v>
      </c>
      <c r="D27" s="50">
        <v>0.66500000000000004</v>
      </c>
      <c r="E27" s="50">
        <v>0.69599999999999995</v>
      </c>
      <c r="F27" s="50">
        <v>0.73</v>
      </c>
      <c r="G27" s="50">
        <v>0.76600000000000001</v>
      </c>
      <c r="H27" s="50">
        <v>0.80500000000000005</v>
      </c>
      <c r="I27" s="50">
        <v>0.84799999999999998</v>
      </c>
      <c r="J27" s="50">
        <v>0.89400000000000002</v>
      </c>
      <c r="K27" s="50">
        <v>0.94499999999999995</v>
      </c>
    </row>
    <row r="28" spans="1:11" x14ac:dyDescent="0.25">
      <c r="A28" s="44">
        <v>1</v>
      </c>
      <c r="B28" s="50">
        <v>0.61099999999999999</v>
      </c>
      <c r="C28" s="50">
        <v>0.63800000000000001</v>
      </c>
      <c r="D28" s="50">
        <v>0.66700000000000004</v>
      </c>
      <c r="E28" s="50">
        <v>0.69899999999999995</v>
      </c>
      <c r="F28" s="50">
        <v>0.73299999999999998</v>
      </c>
      <c r="G28" s="50">
        <v>0.76900000000000002</v>
      </c>
      <c r="H28" s="50">
        <v>0.80900000000000005</v>
      </c>
      <c r="I28" s="50">
        <v>0.85199999999999998</v>
      </c>
      <c r="J28" s="50">
        <v>0.89800000000000002</v>
      </c>
      <c r="K28" s="50">
        <v>0.94899999999999995</v>
      </c>
    </row>
    <row r="29" spans="1:11" x14ac:dyDescent="0.25">
      <c r="A29" s="44">
        <v>2</v>
      </c>
      <c r="B29" s="50">
        <v>0.61299999999999999</v>
      </c>
      <c r="C29" s="50">
        <v>0.64100000000000001</v>
      </c>
      <c r="D29" s="50">
        <v>0.67</v>
      </c>
      <c r="E29" s="50">
        <v>0.70199999999999996</v>
      </c>
      <c r="F29" s="50">
        <v>0.73599999999999999</v>
      </c>
      <c r="G29" s="50">
        <v>0.77200000000000002</v>
      </c>
      <c r="H29" s="50">
        <v>0.81200000000000006</v>
      </c>
      <c r="I29" s="50">
        <v>0.85599999999999998</v>
      </c>
      <c r="J29" s="50">
        <v>0.90300000000000002</v>
      </c>
      <c r="K29" s="50">
        <v>0.95399999999999996</v>
      </c>
    </row>
    <row r="30" spans="1:11" x14ac:dyDescent="0.25">
      <c r="A30" s="44">
        <v>3</v>
      </c>
      <c r="B30" s="50">
        <v>0.61499999999999999</v>
      </c>
      <c r="C30" s="50">
        <v>0.64300000000000002</v>
      </c>
      <c r="D30" s="50">
        <v>0.67300000000000004</v>
      </c>
      <c r="E30" s="50">
        <v>0.70399999999999996</v>
      </c>
      <c r="F30" s="50">
        <v>0.73899999999999999</v>
      </c>
      <c r="G30" s="50">
        <v>0.77600000000000002</v>
      </c>
      <c r="H30" s="50">
        <v>0.81599999999999995</v>
      </c>
      <c r="I30" s="50">
        <v>0.85899999999999999</v>
      </c>
      <c r="J30" s="50">
        <v>0.90700000000000003</v>
      </c>
      <c r="K30" s="50">
        <v>0.95899999999999996</v>
      </c>
    </row>
    <row r="31" spans="1:11" x14ac:dyDescent="0.25">
      <c r="A31" s="44">
        <v>4</v>
      </c>
      <c r="B31" s="50">
        <v>0.61799999999999999</v>
      </c>
      <c r="C31" s="50">
        <v>0.64500000000000002</v>
      </c>
      <c r="D31" s="50">
        <v>0.67500000000000004</v>
      </c>
      <c r="E31" s="50">
        <v>0.70699999999999996</v>
      </c>
      <c r="F31" s="50">
        <v>0.74199999999999999</v>
      </c>
      <c r="G31" s="50">
        <v>0.77900000000000003</v>
      </c>
      <c r="H31" s="50">
        <v>0.81899999999999995</v>
      </c>
      <c r="I31" s="50">
        <v>0.86299999999999999</v>
      </c>
      <c r="J31" s="50">
        <v>0.91100000000000003</v>
      </c>
      <c r="K31" s="50">
        <v>0.96299999999999997</v>
      </c>
    </row>
    <row r="32" spans="1:11" x14ac:dyDescent="0.25">
      <c r="A32" s="44">
        <v>5</v>
      </c>
      <c r="B32" s="50">
        <v>0.62</v>
      </c>
      <c r="C32" s="50">
        <v>0.64800000000000002</v>
      </c>
      <c r="D32" s="50">
        <v>0.67800000000000005</v>
      </c>
      <c r="E32" s="50">
        <v>0.71</v>
      </c>
      <c r="F32" s="50">
        <v>0.745</v>
      </c>
      <c r="G32" s="50">
        <v>0.78200000000000003</v>
      </c>
      <c r="H32" s="50">
        <v>0.82299999999999995</v>
      </c>
      <c r="I32" s="50">
        <v>0.86699999999999999</v>
      </c>
      <c r="J32" s="50">
        <v>0.91500000000000004</v>
      </c>
      <c r="K32" s="50">
        <v>0.96799999999999997</v>
      </c>
    </row>
    <row r="33" spans="1:11" x14ac:dyDescent="0.25">
      <c r="A33" s="44">
        <v>6</v>
      </c>
      <c r="B33" s="50">
        <v>0.622</v>
      </c>
      <c r="C33" s="50">
        <v>0.65</v>
      </c>
      <c r="D33" s="50">
        <v>0.68</v>
      </c>
      <c r="E33" s="50">
        <v>0.71299999999999997</v>
      </c>
      <c r="F33" s="50">
        <v>0.748</v>
      </c>
      <c r="G33" s="50">
        <v>0.78600000000000003</v>
      </c>
      <c r="H33" s="50">
        <v>0.82699999999999996</v>
      </c>
      <c r="I33" s="50">
        <v>0.871</v>
      </c>
      <c r="J33" s="50">
        <v>0.91900000000000004</v>
      </c>
      <c r="K33" s="50">
        <v>0.97199999999999998</v>
      </c>
    </row>
    <row r="34" spans="1:11" x14ac:dyDescent="0.25">
      <c r="A34" s="44">
        <v>7</v>
      </c>
      <c r="B34" s="50">
        <v>0.624</v>
      </c>
      <c r="C34" s="50">
        <v>0.65300000000000002</v>
      </c>
      <c r="D34" s="50">
        <v>0.68300000000000005</v>
      </c>
      <c r="E34" s="50">
        <v>0.71599999999999997</v>
      </c>
      <c r="F34" s="50">
        <v>0.751</v>
      </c>
      <c r="G34" s="50">
        <v>0.78900000000000003</v>
      </c>
      <c r="H34" s="50">
        <v>0.83</v>
      </c>
      <c r="I34" s="50">
        <v>0.875</v>
      </c>
      <c r="J34" s="50">
        <v>0.92400000000000004</v>
      </c>
      <c r="K34" s="50">
        <v>0.97699999999999998</v>
      </c>
    </row>
    <row r="35" spans="1:11" x14ac:dyDescent="0.25">
      <c r="A35" s="44">
        <v>8</v>
      </c>
      <c r="B35" s="50">
        <v>0.627</v>
      </c>
      <c r="C35" s="50">
        <v>0.65500000000000003</v>
      </c>
      <c r="D35" s="50">
        <v>0.68600000000000005</v>
      </c>
      <c r="E35" s="50">
        <v>0.71799999999999997</v>
      </c>
      <c r="F35" s="50">
        <v>0.754</v>
      </c>
      <c r="G35" s="50">
        <v>0.79200000000000004</v>
      </c>
      <c r="H35" s="50">
        <v>0.83399999999999996</v>
      </c>
      <c r="I35" s="50">
        <v>0.879</v>
      </c>
      <c r="J35" s="50">
        <v>0.92800000000000005</v>
      </c>
      <c r="K35" s="50">
        <v>0.98199999999999998</v>
      </c>
    </row>
    <row r="36" spans="1:11" x14ac:dyDescent="0.25">
      <c r="A36" s="44">
        <v>9</v>
      </c>
      <c r="B36" s="50">
        <v>0.629</v>
      </c>
      <c r="C36" s="50">
        <v>0.65700000000000003</v>
      </c>
      <c r="D36" s="50">
        <v>0.68799999999999994</v>
      </c>
      <c r="E36" s="50">
        <v>0.72099999999999997</v>
      </c>
      <c r="F36" s="50">
        <v>0.75700000000000001</v>
      </c>
      <c r="G36" s="50">
        <v>0.79500000000000004</v>
      </c>
      <c r="H36" s="50">
        <v>0.83699999999999997</v>
      </c>
      <c r="I36" s="50">
        <v>0.88300000000000001</v>
      </c>
      <c r="J36" s="50">
        <v>0.93200000000000005</v>
      </c>
      <c r="K36" s="50">
        <v>0.98599999999999999</v>
      </c>
    </row>
    <row r="37" spans="1:11" x14ac:dyDescent="0.25">
      <c r="A37" s="44">
        <v>10</v>
      </c>
      <c r="B37" s="50">
        <v>0.63100000000000001</v>
      </c>
      <c r="C37" s="50">
        <v>0.66</v>
      </c>
      <c r="D37" s="50">
        <v>0.69099999999999995</v>
      </c>
      <c r="E37" s="50">
        <v>0.72399999999999998</v>
      </c>
      <c r="F37" s="50">
        <v>0.76</v>
      </c>
      <c r="G37" s="50">
        <v>0.79900000000000004</v>
      </c>
      <c r="H37" s="50">
        <v>0.84099999999999997</v>
      </c>
      <c r="I37" s="50">
        <v>0.88600000000000001</v>
      </c>
      <c r="J37" s="50">
        <v>0.93600000000000005</v>
      </c>
      <c r="K37" s="50">
        <v>0.99099999999999999</v>
      </c>
    </row>
    <row r="38" spans="1:11" x14ac:dyDescent="0.25">
      <c r="A38" s="44">
        <v>11</v>
      </c>
      <c r="B38" s="50">
        <v>0.63300000000000001</v>
      </c>
      <c r="C38" s="50">
        <v>0.66200000000000003</v>
      </c>
      <c r="D38" s="50">
        <v>0.69299999999999995</v>
      </c>
      <c r="E38" s="50">
        <v>0.72699999999999998</v>
      </c>
      <c r="F38" s="50">
        <v>0.76300000000000001</v>
      </c>
      <c r="G38" s="50">
        <v>0.80200000000000005</v>
      </c>
      <c r="H38" s="50">
        <v>0.84399999999999997</v>
      </c>
      <c r="I38" s="50">
        <v>0.89</v>
      </c>
      <c r="J38" s="50">
        <v>0.94099999999999995</v>
      </c>
      <c r="K38" s="50">
        <v>0.995</v>
      </c>
    </row>
  </sheetData>
  <sheetProtection algorithmName="SHA-512" hashValue="H4QHNlfCZbKw5eM8zNnw0a4lyW8yG6klygl3rHs9fQ9RSfxQAzHt4jqWnHKnjsA5m3izxxrgw0ee3uYBAy9HBg==" saltValue="H4GNH0Yj/Mq6rZahKiL+ww==" spinCount="100000" sheet="1" objects="1" scenarios="1"/>
  <conditionalFormatting sqref="A6:A21">
    <cfRule type="expression" dxfId="395" priority="5" stopIfTrue="1">
      <formula>MOD(ROW(),2)=0</formula>
    </cfRule>
    <cfRule type="expression" dxfId="394" priority="6" stopIfTrue="1">
      <formula>MOD(ROW(),2)&lt;&gt;0</formula>
    </cfRule>
  </conditionalFormatting>
  <conditionalFormatting sqref="A26:A38">
    <cfRule type="expression" dxfId="393" priority="1" stopIfTrue="1">
      <formula>MOD(ROW(),2)=0</formula>
    </cfRule>
    <cfRule type="expression" dxfId="392" priority="2" stopIfTrue="1">
      <formula>MOD(ROW(),2)&lt;&gt;0</formula>
    </cfRule>
  </conditionalFormatting>
  <conditionalFormatting sqref="B6:K21">
    <cfRule type="expression" dxfId="391" priority="7" stopIfTrue="1">
      <formula>MOD(ROW(),2)=0</formula>
    </cfRule>
    <cfRule type="expression" dxfId="390" priority="8" stopIfTrue="1">
      <formula>MOD(ROW(),2)&lt;&gt;0</formula>
    </cfRule>
  </conditionalFormatting>
  <conditionalFormatting sqref="B26:K38">
    <cfRule type="expression" dxfId="389" priority="3" stopIfTrue="1">
      <formula>MOD(ROW(),2)=0</formula>
    </cfRule>
    <cfRule type="expression" dxfId="388" priority="4"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F48B5-8024-47F0-B443-64536259ED2A}">
  <sheetPr codeName="Sheet46"/>
  <dimension ref="A1:F38"/>
  <sheetViews>
    <sheetView showGridLines="0" workbookViewId="0">
      <selection activeCell="A6" sqref="A6"/>
    </sheetView>
  </sheetViews>
  <sheetFormatPr defaultColWidth="8.81640625" defaultRowHeight="12.5" x14ac:dyDescent="0.25"/>
  <cols>
    <col min="1" max="1" width="31.54296875" style="42" customWidth="1"/>
    <col min="2" max="6" width="22.54296875" style="42" customWidth="1"/>
    <col min="7" max="16384" width="8.81640625" style="42"/>
  </cols>
  <sheetData>
    <row r="1" spans="1:6" s="1" customFormat="1" ht="20" x14ac:dyDescent="0.4">
      <c r="A1" s="2" t="s">
        <v>0</v>
      </c>
    </row>
    <row r="2" spans="1:6" s="1" customFormat="1" ht="15.5" x14ac:dyDescent="0.35">
      <c r="A2" s="30" t="s">
        <v>1</v>
      </c>
      <c r="B2" s="3" t="str">
        <f>wb_title</f>
        <v>Fire_E - Consolidated Factor Spreadsheet</v>
      </c>
    </row>
    <row r="3" spans="1:6" s="1" customFormat="1" ht="15.5" x14ac:dyDescent="0.35">
      <c r="A3" s="30" t="s">
        <v>2</v>
      </c>
      <c r="B3" s="3" t="str">
        <f>TABLE_FACTOR_TYPE_1 &amp; " - x-" &amp; TABLE_SERIES_NUMBER_1</f>
        <v>Pension Debit - x-322</v>
      </c>
    </row>
    <row r="4" spans="1:6" customFormat="1" x14ac:dyDescent="0.25"/>
    <row r="5" spans="1:6" customFormat="1" x14ac:dyDescent="0.25"/>
    <row r="6" spans="1:6" customFormat="1" x14ac:dyDescent="0.25">
      <c r="A6" s="46" t="s">
        <v>384</v>
      </c>
      <c r="B6" s="52" t="s">
        <v>385</v>
      </c>
      <c r="C6" s="52"/>
      <c r="D6" s="52"/>
      <c r="E6" s="52"/>
      <c r="F6" s="52"/>
    </row>
    <row r="7" spans="1:6" customFormat="1" x14ac:dyDescent="0.25">
      <c r="A7" s="46" t="s">
        <v>386</v>
      </c>
      <c r="B7" s="52" t="s">
        <v>31</v>
      </c>
      <c r="C7" s="52"/>
      <c r="D7" s="52"/>
      <c r="E7" s="52"/>
      <c r="F7" s="52"/>
    </row>
    <row r="8" spans="1:6" customFormat="1" x14ac:dyDescent="0.25">
      <c r="A8" s="46" t="s">
        <v>127</v>
      </c>
      <c r="B8" s="52">
        <v>2006</v>
      </c>
      <c r="C8" s="52"/>
      <c r="D8" s="52"/>
      <c r="E8" s="52"/>
      <c r="F8" s="52"/>
    </row>
    <row r="9" spans="1:6" customFormat="1" x14ac:dyDescent="0.25">
      <c r="A9" s="46" t="s">
        <v>128</v>
      </c>
      <c r="B9" s="52" t="s">
        <v>222</v>
      </c>
      <c r="C9" s="52"/>
      <c r="D9" s="52"/>
      <c r="E9" s="52"/>
      <c r="F9" s="52"/>
    </row>
    <row r="10" spans="1:6" customFormat="1" x14ac:dyDescent="0.25">
      <c r="A10" s="46" t="s">
        <v>6</v>
      </c>
      <c r="B10" s="52" t="s">
        <v>237</v>
      </c>
      <c r="C10" s="52"/>
      <c r="D10" s="52"/>
      <c r="E10" s="52"/>
      <c r="F10" s="52"/>
    </row>
    <row r="11" spans="1:6" customFormat="1" x14ac:dyDescent="0.25">
      <c r="A11" s="46" t="s">
        <v>129</v>
      </c>
      <c r="B11" s="52" t="s">
        <v>224</v>
      </c>
      <c r="C11" s="52"/>
      <c r="D11" s="52"/>
      <c r="E11" s="52"/>
      <c r="F11" s="52"/>
    </row>
    <row r="12" spans="1:6" customFormat="1" x14ac:dyDescent="0.25">
      <c r="A12" s="46" t="s">
        <v>130</v>
      </c>
      <c r="B12" s="52" t="s">
        <v>235</v>
      </c>
      <c r="C12" s="52"/>
      <c r="D12" s="52"/>
      <c r="E12" s="52"/>
      <c r="F12" s="52"/>
    </row>
    <row r="13" spans="1:6" customFormat="1" x14ac:dyDescent="0.25">
      <c r="A13" s="46" t="s">
        <v>387</v>
      </c>
      <c r="B13" s="52">
        <v>1</v>
      </c>
      <c r="C13" s="52"/>
      <c r="D13" s="52"/>
      <c r="E13" s="52"/>
      <c r="F13" s="52"/>
    </row>
    <row r="14" spans="1:6" customFormat="1" x14ac:dyDescent="0.25">
      <c r="A14" s="46" t="s">
        <v>132</v>
      </c>
      <c r="B14" s="52">
        <v>322</v>
      </c>
      <c r="C14" s="52"/>
      <c r="D14" s="52"/>
      <c r="E14" s="52"/>
      <c r="F14" s="52"/>
    </row>
    <row r="15" spans="1:6" customFormat="1" x14ac:dyDescent="0.25">
      <c r="A15" s="46" t="s">
        <v>388</v>
      </c>
      <c r="B15" s="52" t="s">
        <v>238</v>
      </c>
      <c r="C15" s="52"/>
      <c r="D15" s="52"/>
      <c r="E15" s="52"/>
      <c r="F15" s="52"/>
    </row>
    <row r="16" spans="1:6" customFormat="1" x14ac:dyDescent="0.25">
      <c r="A16" s="46" t="s">
        <v>134</v>
      </c>
      <c r="B16" s="52" t="s">
        <v>239</v>
      </c>
      <c r="C16" s="52"/>
      <c r="D16" s="52"/>
      <c r="E16" s="52"/>
      <c r="F16" s="52"/>
    </row>
    <row r="17" spans="1:6" customFormat="1" x14ac:dyDescent="0.25">
      <c r="A17" s="47" t="s">
        <v>389</v>
      </c>
      <c r="B17" s="52"/>
      <c r="C17" s="52"/>
      <c r="D17" s="52"/>
      <c r="E17" s="52"/>
      <c r="F17" s="52"/>
    </row>
    <row r="18" spans="1:6" customFormat="1" x14ac:dyDescent="0.25">
      <c r="A18" s="46" t="s">
        <v>136</v>
      </c>
      <c r="B18" s="53">
        <v>46163</v>
      </c>
      <c r="C18" s="53"/>
      <c r="D18" s="53"/>
      <c r="E18" s="53"/>
      <c r="F18" s="53"/>
    </row>
    <row r="19" spans="1:6" customFormat="1" x14ac:dyDescent="0.25">
      <c r="A19" s="46" t="s">
        <v>137</v>
      </c>
      <c r="B19" s="53">
        <v>46161</v>
      </c>
      <c r="C19" s="52"/>
      <c r="D19" s="52"/>
      <c r="E19" s="52"/>
      <c r="F19" s="52"/>
    </row>
    <row r="20" spans="1:6" customFormat="1" x14ac:dyDescent="0.25">
      <c r="A20" s="46" t="s">
        <v>138</v>
      </c>
      <c r="B20" s="52" t="s">
        <v>146</v>
      </c>
      <c r="C20" s="52"/>
      <c r="D20" s="52"/>
      <c r="E20" s="52"/>
      <c r="F20" s="52"/>
    </row>
    <row r="21" spans="1:6" customFormat="1" x14ac:dyDescent="0.25">
      <c r="A21" s="46" t="s">
        <v>390</v>
      </c>
      <c r="B21" s="52" t="s">
        <v>66</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13" x14ac:dyDescent="0.25">
      <c r="A26" s="60" t="s">
        <v>416</v>
      </c>
      <c r="B26" s="60">
        <v>55</v>
      </c>
      <c r="C26" s="60">
        <v>56</v>
      </c>
      <c r="D26" s="60">
        <v>57</v>
      </c>
      <c r="E26" s="60">
        <v>58</v>
      </c>
      <c r="F26" s="60">
        <v>59</v>
      </c>
    </row>
    <row r="27" spans="1:6" x14ac:dyDescent="0.25">
      <c r="A27" s="44">
        <v>0</v>
      </c>
      <c r="B27" s="50">
        <v>0.79200000000000004</v>
      </c>
      <c r="C27" s="50">
        <v>0.82799999999999996</v>
      </c>
      <c r="D27" s="50">
        <v>0.86599999999999999</v>
      </c>
      <c r="E27" s="50">
        <v>0.90700000000000003</v>
      </c>
      <c r="F27" s="50">
        <v>0.95199999999999996</v>
      </c>
    </row>
    <row r="28" spans="1:6" x14ac:dyDescent="0.25">
      <c r="A28" s="44">
        <v>1</v>
      </c>
      <c r="B28" s="50">
        <v>0.79500000000000004</v>
      </c>
      <c r="C28" s="50">
        <v>0.83099999999999996</v>
      </c>
      <c r="D28" s="50">
        <v>0.87</v>
      </c>
      <c r="E28" s="50">
        <v>0.91100000000000003</v>
      </c>
      <c r="F28" s="50">
        <v>0.95599999999999996</v>
      </c>
    </row>
    <row r="29" spans="1:6" x14ac:dyDescent="0.25">
      <c r="A29" s="44">
        <v>2</v>
      </c>
      <c r="B29" s="50">
        <v>0.79800000000000004</v>
      </c>
      <c r="C29" s="50">
        <v>0.83399999999999996</v>
      </c>
      <c r="D29" s="50">
        <v>0.873</v>
      </c>
      <c r="E29" s="50">
        <v>0.91500000000000004</v>
      </c>
      <c r="F29" s="50">
        <v>0.96</v>
      </c>
    </row>
    <row r="30" spans="1:6" x14ac:dyDescent="0.25">
      <c r="A30" s="44">
        <v>3</v>
      </c>
      <c r="B30" s="50">
        <v>0.80100000000000005</v>
      </c>
      <c r="C30" s="50">
        <v>0.83699999999999997</v>
      </c>
      <c r="D30" s="50">
        <v>0.877</v>
      </c>
      <c r="E30" s="50">
        <v>0.91900000000000004</v>
      </c>
      <c r="F30" s="50">
        <v>0.96399999999999997</v>
      </c>
    </row>
    <row r="31" spans="1:6" x14ac:dyDescent="0.25">
      <c r="A31" s="44">
        <v>4</v>
      </c>
      <c r="B31" s="50">
        <v>0.80400000000000005</v>
      </c>
      <c r="C31" s="50">
        <v>0.84099999999999997</v>
      </c>
      <c r="D31" s="50">
        <v>0.88</v>
      </c>
      <c r="E31" s="50">
        <v>0.92200000000000004</v>
      </c>
      <c r="F31" s="50">
        <v>0.96799999999999997</v>
      </c>
    </row>
    <row r="32" spans="1:6" x14ac:dyDescent="0.25">
      <c r="A32" s="44">
        <v>5</v>
      </c>
      <c r="B32" s="50">
        <v>0.80700000000000005</v>
      </c>
      <c r="C32" s="50">
        <v>0.84399999999999997</v>
      </c>
      <c r="D32" s="50">
        <v>0.88300000000000001</v>
      </c>
      <c r="E32" s="50">
        <v>0.92600000000000005</v>
      </c>
      <c r="F32" s="50">
        <v>0.97199999999999998</v>
      </c>
    </row>
    <row r="33" spans="1:6" x14ac:dyDescent="0.25">
      <c r="A33" s="44">
        <v>6</v>
      </c>
      <c r="B33" s="50">
        <v>0.81</v>
      </c>
      <c r="C33" s="50">
        <v>0.84699999999999998</v>
      </c>
      <c r="D33" s="50">
        <v>0.88700000000000001</v>
      </c>
      <c r="E33" s="50">
        <v>0.93</v>
      </c>
      <c r="F33" s="50">
        <v>0.97599999999999998</v>
      </c>
    </row>
    <row r="34" spans="1:6" x14ac:dyDescent="0.25">
      <c r="A34" s="44">
        <v>7</v>
      </c>
      <c r="B34" s="50">
        <v>0.81299999999999994</v>
      </c>
      <c r="C34" s="50">
        <v>0.85</v>
      </c>
      <c r="D34" s="50">
        <v>0.89</v>
      </c>
      <c r="E34" s="50">
        <v>0.93300000000000005</v>
      </c>
      <c r="F34" s="50">
        <v>0.98</v>
      </c>
    </row>
    <row r="35" spans="1:6" x14ac:dyDescent="0.25">
      <c r="A35" s="44">
        <v>8</v>
      </c>
      <c r="B35" s="50">
        <v>0.81599999999999995</v>
      </c>
      <c r="C35" s="50">
        <v>0.85299999999999998</v>
      </c>
      <c r="D35" s="50">
        <v>0.89400000000000002</v>
      </c>
      <c r="E35" s="50">
        <v>0.93700000000000006</v>
      </c>
      <c r="F35" s="50">
        <v>0.98399999999999999</v>
      </c>
    </row>
    <row r="36" spans="1:6" x14ac:dyDescent="0.25">
      <c r="A36" s="44">
        <v>9</v>
      </c>
      <c r="B36" s="50">
        <v>0.81899999999999995</v>
      </c>
      <c r="C36" s="50">
        <v>0.85699999999999998</v>
      </c>
      <c r="D36" s="50">
        <v>0.89700000000000002</v>
      </c>
      <c r="E36" s="50">
        <v>0.94099999999999995</v>
      </c>
      <c r="F36" s="50">
        <v>0.98799999999999999</v>
      </c>
    </row>
    <row r="37" spans="1:6" x14ac:dyDescent="0.25">
      <c r="A37" s="44">
        <v>10</v>
      </c>
      <c r="B37" s="50">
        <v>0.82199999999999995</v>
      </c>
      <c r="C37" s="50">
        <v>0.86</v>
      </c>
      <c r="D37" s="50">
        <v>0.90100000000000002</v>
      </c>
      <c r="E37" s="50">
        <v>0.94499999999999995</v>
      </c>
      <c r="F37" s="50">
        <v>0.99199999999999999</v>
      </c>
    </row>
    <row r="38" spans="1:6" x14ac:dyDescent="0.25">
      <c r="A38" s="44">
        <v>11</v>
      </c>
      <c r="B38" s="50">
        <v>0.82499999999999996</v>
      </c>
      <c r="C38" s="50">
        <v>0.86299999999999999</v>
      </c>
      <c r="D38" s="50">
        <v>0.90400000000000003</v>
      </c>
      <c r="E38" s="50">
        <v>0.94799999999999995</v>
      </c>
      <c r="F38" s="50">
        <v>0.996</v>
      </c>
    </row>
  </sheetData>
  <sheetProtection algorithmName="SHA-512" hashValue="1m69ImTUFJvEltDqoTtN1rk0+QM6P2BiX9k34bSaHdG2TnypRfrqmuIvQdKpY7J+epeWIY9kcWlEvl9BK8GcXQ==" saltValue="lNriWzn5w15yDO53fAjizg==" spinCount="100000" sheet="1" objects="1" scenarios="1"/>
  <conditionalFormatting sqref="A6:A21">
    <cfRule type="expression" dxfId="387" priority="5" stopIfTrue="1">
      <formula>MOD(ROW(),2)=0</formula>
    </cfRule>
    <cfRule type="expression" dxfId="386" priority="6" stopIfTrue="1">
      <formula>MOD(ROW(),2)&lt;&gt;0</formula>
    </cfRule>
  </conditionalFormatting>
  <conditionalFormatting sqref="A26:A38">
    <cfRule type="expression" dxfId="385" priority="1" stopIfTrue="1">
      <formula>MOD(ROW(),2)=0</formula>
    </cfRule>
    <cfRule type="expression" dxfId="384" priority="2" stopIfTrue="1">
      <formula>MOD(ROW(),2)&lt;&gt;0</formula>
    </cfRule>
  </conditionalFormatting>
  <conditionalFormatting sqref="B6:F21">
    <cfRule type="expression" dxfId="383" priority="7" stopIfTrue="1">
      <formula>MOD(ROW(),2)=0</formula>
    </cfRule>
    <cfRule type="expression" dxfId="382" priority="8" stopIfTrue="1">
      <formula>MOD(ROW(),2)&lt;&gt;0</formula>
    </cfRule>
  </conditionalFormatting>
  <conditionalFormatting sqref="B26:F38">
    <cfRule type="expression" dxfId="381" priority="3" stopIfTrue="1">
      <formula>MOD(ROW(),2)=0</formula>
    </cfRule>
    <cfRule type="expression" dxfId="380" priority="4"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4798-5BDF-4980-AFA3-D5074734112F}">
  <sheetPr codeName="Sheet47"/>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Pension Debit - x-323</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2006</v>
      </c>
      <c r="C8" s="52"/>
      <c r="D8" s="52"/>
      <c r="E8" s="52"/>
      <c r="F8" s="52"/>
      <c r="G8" s="52"/>
      <c r="H8" s="52"/>
      <c r="I8" s="52"/>
      <c r="J8" s="52"/>
      <c r="K8" s="52"/>
    </row>
    <row r="9" spans="1:11" customFormat="1" x14ac:dyDescent="0.25">
      <c r="A9" s="46" t="s">
        <v>128</v>
      </c>
      <c r="B9" s="52" t="s">
        <v>222</v>
      </c>
      <c r="C9" s="52"/>
      <c r="D9" s="52"/>
      <c r="E9" s="52"/>
      <c r="F9" s="52"/>
      <c r="G9" s="52"/>
      <c r="H9" s="52"/>
      <c r="I9" s="52"/>
      <c r="J9" s="52"/>
      <c r="K9" s="52"/>
    </row>
    <row r="10" spans="1:11" customFormat="1" x14ac:dyDescent="0.25">
      <c r="A10" s="46" t="s">
        <v>6</v>
      </c>
      <c r="B10" s="52" t="s">
        <v>240</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235</v>
      </c>
      <c r="C12" s="52"/>
      <c r="D12" s="52"/>
      <c r="E12" s="52"/>
      <c r="F12" s="52"/>
      <c r="G12" s="52"/>
      <c r="H12" s="52"/>
      <c r="I12" s="52"/>
      <c r="J12" s="52"/>
      <c r="K12" s="52"/>
    </row>
    <row r="13" spans="1:11" customFormat="1" x14ac:dyDescent="0.25">
      <c r="A13" s="46" t="s">
        <v>387</v>
      </c>
      <c r="B13" s="52">
        <v>1</v>
      </c>
      <c r="C13" s="52"/>
      <c r="D13" s="52"/>
      <c r="E13" s="52"/>
      <c r="F13" s="52"/>
      <c r="G13" s="52"/>
      <c r="H13" s="52"/>
      <c r="I13" s="52"/>
      <c r="J13" s="52"/>
      <c r="K13" s="52"/>
    </row>
    <row r="14" spans="1:11" customFormat="1" x14ac:dyDescent="0.25">
      <c r="A14" s="46" t="s">
        <v>132</v>
      </c>
      <c r="B14" s="52">
        <v>323</v>
      </c>
      <c r="C14" s="52"/>
      <c r="D14" s="52"/>
      <c r="E14" s="52"/>
      <c r="F14" s="52"/>
      <c r="G14" s="52"/>
      <c r="H14" s="52"/>
      <c r="I14" s="52"/>
      <c r="J14" s="52"/>
      <c r="K14" s="52"/>
    </row>
    <row r="15" spans="1:11" customFormat="1" x14ac:dyDescent="0.25">
      <c r="A15" s="46" t="s">
        <v>388</v>
      </c>
      <c r="B15" s="52" t="s">
        <v>241</v>
      </c>
      <c r="C15" s="52"/>
      <c r="D15" s="52"/>
      <c r="E15" s="52"/>
      <c r="F15" s="52"/>
      <c r="G15" s="52"/>
      <c r="H15" s="52"/>
      <c r="I15" s="52"/>
      <c r="J15" s="52"/>
      <c r="K15" s="52"/>
    </row>
    <row r="16" spans="1:11" customFormat="1" x14ac:dyDescent="0.25">
      <c r="A16" s="46" t="s">
        <v>134</v>
      </c>
      <c r="B16" s="52" t="s">
        <v>230</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46163</v>
      </c>
      <c r="C18" s="53"/>
      <c r="D18" s="53"/>
      <c r="E18" s="53"/>
      <c r="F18" s="53"/>
      <c r="G18" s="53"/>
      <c r="H18" s="53"/>
      <c r="I18" s="53"/>
      <c r="J18" s="53"/>
      <c r="K18" s="53"/>
    </row>
    <row r="19" spans="1:11" customFormat="1" x14ac:dyDescent="0.25">
      <c r="A19" s="46" t="s">
        <v>137</v>
      </c>
      <c r="B19" s="53">
        <v>46161</v>
      </c>
      <c r="C19" s="52"/>
      <c r="D19" s="52"/>
      <c r="E19" s="52"/>
      <c r="F19" s="52"/>
      <c r="G19" s="52"/>
      <c r="H19" s="52"/>
      <c r="I19" s="52"/>
      <c r="J19" s="52"/>
      <c r="K19" s="52"/>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65</v>
      </c>
      <c r="C26" s="60">
        <v>66</v>
      </c>
      <c r="D26" s="60">
        <v>67</v>
      </c>
      <c r="E26" s="60">
        <v>68</v>
      </c>
      <c r="F26" s="60">
        <v>69</v>
      </c>
      <c r="G26" s="60">
        <v>70</v>
      </c>
      <c r="H26" s="60">
        <v>71</v>
      </c>
      <c r="I26" s="60">
        <v>72</v>
      </c>
      <c r="J26" s="60">
        <v>73</v>
      </c>
      <c r="K26" s="60">
        <v>74</v>
      </c>
    </row>
    <row r="27" spans="1:11" x14ac:dyDescent="0.25">
      <c r="A27" s="44">
        <v>0</v>
      </c>
      <c r="B27" s="50">
        <v>1</v>
      </c>
      <c r="C27" s="50">
        <v>1.0609999999999999</v>
      </c>
      <c r="D27" s="50">
        <v>1.1279999999999999</v>
      </c>
      <c r="E27" s="50">
        <v>1.2010000000000001</v>
      </c>
      <c r="F27" s="50">
        <v>1.282</v>
      </c>
      <c r="G27" s="50">
        <v>1.371</v>
      </c>
      <c r="H27" s="50">
        <v>1.47</v>
      </c>
      <c r="I27" s="50">
        <v>1.579</v>
      </c>
      <c r="J27" s="50">
        <v>1.7010000000000001</v>
      </c>
      <c r="K27" s="50">
        <v>1.837</v>
      </c>
    </row>
    <row r="28" spans="1:11" x14ac:dyDescent="0.25">
      <c r="A28" s="44">
        <v>1</v>
      </c>
      <c r="B28" s="50">
        <v>1.0049999999999999</v>
      </c>
      <c r="C28" s="50">
        <v>1.0660000000000001</v>
      </c>
      <c r="D28" s="50">
        <v>1.1339999999999999</v>
      </c>
      <c r="E28" s="50">
        <v>1.208</v>
      </c>
      <c r="F28" s="50">
        <v>1.2889999999999999</v>
      </c>
      <c r="G28" s="50">
        <v>1.379</v>
      </c>
      <c r="H28" s="50">
        <v>1.4790000000000001</v>
      </c>
      <c r="I28" s="50">
        <v>1.589</v>
      </c>
      <c r="J28" s="50">
        <v>1.712</v>
      </c>
      <c r="K28" s="50">
        <v>1.85</v>
      </c>
    </row>
    <row r="29" spans="1:11" x14ac:dyDescent="0.25">
      <c r="A29" s="44">
        <v>2</v>
      </c>
      <c r="B29" s="50">
        <v>1.01</v>
      </c>
      <c r="C29" s="50">
        <v>1.0720000000000001</v>
      </c>
      <c r="D29" s="50">
        <v>1.1399999999999999</v>
      </c>
      <c r="E29" s="50">
        <v>1.2150000000000001</v>
      </c>
      <c r="F29" s="50">
        <v>1.2969999999999999</v>
      </c>
      <c r="G29" s="50">
        <v>1.3879999999999999</v>
      </c>
      <c r="H29" s="50">
        <v>1.488</v>
      </c>
      <c r="I29" s="50">
        <v>1.6</v>
      </c>
      <c r="J29" s="50">
        <v>1.724</v>
      </c>
      <c r="K29" s="50">
        <v>1.8620000000000001</v>
      </c>
    </row>
    <row r="30" spans="1:11" x14ac:dyDescent="0.25">
      <c r="A30" s="44">
        <v>3</v>
      </c>
      <c r="B30" s="50">
        <v>1.0149999999999999</v>
      </c>
      <c r="C30" s="50">
        <v>1.0780000000000001</v>
      </c>
      <c r="D30" s="50">
        <v>1.1459999999999999</v>
      </c>
      <c r="E30" s="50">
        <v>1.2210000000000001</v>
      </c>
      <c r="F30" s="50">
        <v>1.304</v>
      </c>
      <c r="G30" s="50">
        <v>1.3959999999999999</v>
      </c>
      <c r="H30" s="50">
        <v>1.4970000000000001</v>
      </c>
      <c r="I30" s="50">
        <v>1.61</v>
      </c>
      <c r="J30" s="50">
        <v>1.7350000000000001</v>
      </c>
      <c r="K30" s="50">
        <v>1.875</v>
      </c>
    </row>
    <row r="31" spans="1:11" x14ac:dyDescent="0.25">
      <c r="A31" s="44">
        <v>4</v>
      </c>
      <c r="B31" s="50">
        <v>1.02</v>
      </c>
      <c r="C31" s="50">
        <v>1.083</v>
      </c>
      <c r="D31" s="50">
        <v>1.1519999999999999</v>
      </c>
      <c r="E31" s="50">
        <v>1.228</v>
      </c>
      <c r="F31" s="50">
        <v>1.3120000000000001</v>
      </c>
      <c r="G31" s="50">
        <v>1.4039999999999999</v>
      </c>
      <c r="H31" s="50">
        <v>1.506</v>
      </c>
      <c r="I31" s="50">
        <v>1.62</v>
      </c>
      <c r="J31" s="50">
        <v>1.746</v>
      </c>
      <c r="K31" s="50">
        <v>1.8879999999999999</v>
      </c>
    </row>
    <row r="32" spans="1:11" x14ac:dyDescent="0.25">
      <c r="A32" s="44">
        <v>5</v>
      </c>
      <c r="B32" s="50">
        <v>1.0249999999999999</v>
      </c>
      <c r="C32" s="50">
        <v>1.089</v>
      </c>
      <c r="D32" s="50">
        <v>1.1579999999999999</v>
      </c>
      <c r="E32" s="50">
        <v>1.2350000000000001</v>
      </c>
      <c r="F32" s="50">
        <v>1.319</v>
      </c>
      <c r="G32" s="50">
        <v>1.4119999999999999</v>
      </c>
      <c r="H32" s="50">
        <v>1.5149999999999999</v>
      </c>
      <c r="I32" s="50">
        <v>1.63</v>
      </c>
      <c r="J32" s="50">
        <v>1.758</v>
      </c>
      <c r="K32" s="50">
        <v>1.9</v>
      </c>
    </row>
    <row r="33" spans="1:11" x14ac:dyDescent="0.25">
      <c r="A33" s="44">
        <v>6</v>
      </c>
      <c r="B33" s="50">
        <v>1.03</v>
      </c>
      <c r="C33" s="50">
        <v>1.0940000000000001</v>
      </c>
      <c r="D33" s="50">
        <v>1.1639999999999999</v>
      </c>
      <c r="E33" s="50">
        <v>1.242</v>
      </c>
      <c r="F33" s="50">
        <v>1.327</v>
      </c>
      <c r="G33" s="50">
        <v>1.42</v>
      </c>
      <c r="H33" s="50">
        <v>1.5249999999999999</v>
      </c>
      <c r="I33" s="50">
        <v>1.64</v>
      </c>
      <c r="J33" s="50">
        <v>1.7689999999999999</v>
      </c>
      <c r="K33" s="50">
        <v>1.913</v>
      </c>
    </row>
    <row r="34" spans="1:11" x14ac:dyDescent="0.25">
      <c r="A34" s="44">
        <v>7</v>
      </c>
      <c r="B34" s="50">
        <v>1.036</v>
      </c>
      <c r="C34" s="50">
        <v>1.1000000000000001</v>
      </c>
      <c r="D34" s="50">
        <v>1.171</v>
      </c>
      <c r="E34" s="50">
        <v>1.248</v>
      </c>
      <c r="F34" s="50">
        <v>1.3340000000000001</v>
      </c>
      <c r="G34" s="50">
        <v>1.429</v>
      </c>
      <c r="H34" s="50">
        <v>1.534</v>
      </c>
      <c r="I34" s="50">
        <v>1.65</v>
      </c>
      <c r="J34" s="50">
        <v>1.78</v>
      </c>
      <c r="K34" s="50">
        <v>1.925</v>
      </c>
    </row>
    <row r="35" spans="1:11" x14ac:dyDescent="0.25">
      <c r="A35" s="44">
        <v>8</v>
      </c>
      <c r="B35" s="50">
        <v>1.0409999999999999</v>
      </c>
      <c r="C35" s="50">
        <v>1.105</v>
      </c>
      <c r="D35" s="50">
        <v>1.177</v>
      </c>
      <c r="E35" s="50">
        <v>1.2549999999999999</v>
      </c>
      <c r="F35" s="50">
        <v>1.341</v>
      </c>
      <c r="G35" s="50">
        <v>1.4370000000000001</v>
      </c>
      <c r="H35" s="50">
        <v>1.5429999999999999</v>
      </c>
      <c r="I35" s="50">
        <v>1.661</v>
      </c>
      <c r="J35" s="50">
        <v>1.792</v>
      </c>
      <c r="K35" s="50">
        <v>1.9379999999999999</v>
      </c>
    </row>
    <row r="36" spans="1:11" x14ac:dyDescent="0.25">
      <c r="A36" s="44">
        <v>9</v>
      </c>
      <c r="B36" s="50">
        <v>1.046</v>
      </c>
      <c r="C36" s="50">
        <v>1.111</v>
      </c>
      <c r="D36" s="50">
        <v>1.1830000000000001</v>
      </c>
      <c r="E36" s="50">
        <v>1.262</v>
      </c>
      <c r="F36" s="50">
        <v>1.349</v>
      </c>
      <c r="G36" s="50">
        <v>1.4450000000000001</v>
      </c>
      <c r="H36" s="50">
        <v>1.552</v>
      </c>
      <c r="I36" s="50">
        <v>1.671</v>
      </c>
      <c r="J36" s="50">
        <v>1.8029999999999999</v>
      </c>
      <c r="K36" s="50">
        <v>1.9510000000000001</v>
      </c>
    </row>
    <row r="37" spans="1:11" x14ac:dyDescent="0.25">
      <c r="A37" s="44">
        <v>10</v>
      </c>
      <c r="B37" s="50">
        <v>1.0509999999999999</v>
      </c>
      <c r="C37" s="50">
        <v>1.117</v>
      </c>
      <c r="D37" s="50">
        <v>1.1890000000000001</v>
      </c>
      <c r="E37" s="50">
        <v>1.2689999999999999</v>
      </c>
      <c r="F37" s="50">
        <v>1.3560000000000001</v>
      </c>
      <c r="G37" s="50">
        <v>1.4530000000000001</v>
      </c>
      <c r="H37" s="50">
        <v>1.5609999999999999</v>
      </c>
      <c r="I37" s="50">
        <v>1.681</v>
      </c>
      <c r="J37" s="50">
        <v>1.8140000000000001</v>
      </c>
      <c r="K37" s="50">
        <v>1.9630000000000001</v>
      </c>
    </row>
    <row r="38" spans="1:11" x14ac:dyDescent="0.25">
      <c r="A38" s="44">
        <v>11</v>
      </c>
      <c r="B38" s="50">
        <v>1.056</v>
      </c>
      <c r="C38" s="50">
        <v>1.1220000000000001</v>
      </c>
      <c r="D38" s="50">
        <v>1.1950000000000001</v>
      </c>
      <c r="E38" s="50">
        <v>1.2749999999999999</v>
      </c>
      <c r="F38" s="50">
        <v>1.3640000000000001</v>
      </c>
      <c r="G38" s="50">
        <v>1.462</v>
      </c>
      <c r="H38" s="50">
        <v>1.57</v>
      </c>
      <c r="I38" s="50">
        <v>1.6910000000000001</v>
      </c>
      <c r="J38" s="50">
        <v>1.8260000000000001</v>
      </c>
      <c r="K38" s="50">
        <v>1.976</v>
      </c>
    </row>
  </sheetData>
  <sheetProtection algorithmName="SHA-512" hashValue="zYNJNrWS91cOZVoZEdoVWfq258Gj6tjv8ohU3hdxdjKwUf5f+5jYFztAIeMaUwUvgDozW7vvnK8Arl2+dWdRKg==" saltValue="lJYJ9E3Hb5PMk0iPZBU1Hw==" spinCount="100000" sheet="1" objects="1" scenarios="1"/>
  <conditionalFormatting sqref="A6:A21">
    <cfRule type="expression" dxfId="379" priority="5" stopIfTrue="1">
      <formula>MOD(ROW(),2)=0</formula>
    </cfRule>
    <cfRule type="expression" dxfId="378" priority="6" stopIfTrue="1">
      <formula>MOD(ROW(),2)&lt;&gt;0</formula>
    </cfRule>
  </conditionalFormatting>
  <conditionalFormatting sqref="A26:A38">
    <cfRule type="expression" dxfId="377" priority="1" stopIfTrue="1">
      <formula>MOD(ROW(),2)=0</formula>
    </cfRule>
    <cfRule type="expression" dxfId="376" priority="2" stopIfTrue="1">
      <formula>MOD(ROW(),2)&lt;&gt;0</formula>
    </cfRule>
  </conditionalFormatting>
  <conditionalFormatting sqref="B6:K21">
    <cfRule type="expression" dxfId="375" priority="7" stopIfTrue="1">
      <formula>MOD(ROW(),2)=0</formula>
    </cfRule>
    <cfRule type="expression" dxfId="374" priority="8" stopIfTrue="1">
      <formula>MOD(ROW(),2)&lt;&gt;0</formula>
    </cfRule>
  </conditionalFormatting>
  <conditionalFormatting sqref="B26:K38">
    <cfRule type="expression" dxfId="373" priority="3" stopIfTrue="1">
      <formula>MOD(ROW(),2)=0</formula>
    </cfRule>
    <cfRule type="expression" dxfId="372" priority="4"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032D-B032-4F7B-BAFA-9AA59C43E295}">
  <sheetPr codeName="Sheet48"/>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Pension Debit - x-324</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2006</v>
      </c>
      <c r="C8" s="52"/>
      <c r="D8" s="52"/>
      <c r="E8" s="52"/>
      <c r="F8" s="52"/>
      <c r="G8" s="52"/>
      <c r="H8" s="52"/>
      <c r="I8" s="52"/>
      <c r="J8" s="52"/>
      <c r="K8" s="52"/>
    </row>
    <row r="9" spans="1:11" customFormat="1" x14ac:dyDescent="0.25">
      <c r="A9" s="46" t="s">
        <v>128</v>
      </c>
      <c r="B9" s="52" t="s">
        <v>222</v>
      </c>
      <c r="C9" s="52"/>
      <c r="D9" s="52"/>
      <c r="E9" s="52"/>
      <c r="F9" s="52"/>
      <c r="G9" s="52"/>
      <c r="H9" s="52"/>
      <c r="I9" s="52"/>
      <c r="J9" s="52"/>
      <c r="K9" s="52"/>
    </row>
    <row r="10" spans="1:11" customFormat="1" x14ac:dyDescent="0.25">
      <c r="A10" s="46" t="s">
        <v>6</v>
      </c>
      <c r="B10" s="52" t="s">
        <v>242</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235</v>
      </c>
      <c r="C12" s="52"/>
      <c r="D12" s="52"/>
      <c r="E12" s="52"/>
      <c r="F12" s="52"/>
      <c r="G12" s="52"/>
      <c r="H12" s="52"/>
      <c r="I12" s="52"/>
      <c r="J12" s="52"/>
      <c r="K12" s="52"/>
    </row>
    <row r="13" spans="1:11" customFormat="1" x14ac:dyDescent="0.25">
      <c r="A13" s="46" t="s">
        <v>387</v>
      </c>
      <c r="B13" s="52">
        <v>1</v>
      </c>
      <c r="C13" s="52"/>
      <c r="D13" s="52"/>
      <c r="E13" s="52"/>
      <c r="F13" s="52"/>
      <c r="G13" s="52"/>
      <c r="H13" s="52"/>
      <c r="I13" s="52"/>
      <c r="J13" s="52"/>
      <c r="K13" s="52"/>
    </row>
    <row r="14" spans="1:11" customFormat="1" x14ac:dyDescent="0.25">
      <c r="A14" s="46" t="s">
        <v>132</v>
      </c>
      <c r="B14" s="52">
        <v>324</v>
      </c>
      <c r="C14" s="52"/>
      <c r="D14" s="52"/>
      <c r="E14" s="52"/>
      <c r="F14" s="52"/>
      <c r="G14" s="52"/>
      <c r="H14" s="52"/>
      <c r="I14" s="52"/>
      <c r="J14" s="52"/>
      <c r="K14" s="52"/>
    </row>
    <row r="15" spans="1:11" customFormat="1" x14ac:dyDescent="0.25">
      <c r="A15" s="46" t="s">
        <v>388</v>
      </c>
      <c r="B15" s="52" t="s">
        <v>243</v>
      </c>
      <c r="C15" s="52"/>
      <c r="D15" s="52"/>
      <c r="E15" s="52"/>
      <c r="F15" s="52"/>
      <c r="G15" s="52"/>
      <c r="H15" s="52"/>
      <c r="I15" s="52"/>
      <c r="J15" s="52"/>
      <c r="K15" s="52"/>
    </row>
    <row r="16" spans="1:11" customFormat="1" x14ac:dyDescent="0.25">
      <c r="A16" s="46" t="s">
        <v>134</v>
      </c>
      <c r="B16" s="52" t="s">
        <v>244</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46163</v>
      </c>
      <c r="C18" s="53"/>
      <c r="D18" s="53"/>
      <c r="E18" s="53"/>
      <c r="F18" s="53"/>
      <c r="G18" s="53"/>
      <c r="H18" s="53"/>
      <c r="I18" s="53"/>
      <c r="J18" s="53"/>
      <c r="K18" s="53"/>
    </row>
    <row r="19" spans="1:11" customFormat="1" x14ac:dyDescent="0.25">
      <c r="A19" s="46" t="s">
        <v>137</v>
      </c>
      <c r="B19" s="53">
        <v>46161</v>
      </c>
      <c r="C19" s="52"/>
      <c r="D19" s="52"/>
      <c r="E19" s="52"/>
      <c r="F19" s="52"/>
      <c r="G19" s="52"/>
      <c r="H19" s="52"/>
      <c r="I19" s="52"/>
      <c r="J19" s="52"/>
      <c r="K19" s="52"/>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60</v>
      </c>
      <c r="C26" s="60">
        <v>61</v>
      </c>
      <c r="D26" s="60">
        <v>62</v>
      </c>
      <c r="E26" s="60">
        <v>63</v>
      </c>
      <c r="F26" s="60">
        <v>64</v>
      </c>
      <c r="G26" s="60">
        <v>65</v>
      </c>
      <c r="H26" s="60">
        <v>66</v>
      </c>
      <c r="I26" s="60">
        <v>67</v>
      </c>
      <c r="J26" s="60">
        <v>68</v>
      </c>
      <c r="K26" s="60">
        <v>69</v>
      </c>
    </row>
    <row r="27" spans="1:11" x14ac:dyDescent="0.25">
      <c r="A27" s="44">
        <v>0</v>
      </c>
      <c r="B27" s="50">
        <v>1</v>
      </c>
      <c r="C27" s="50">
        <v>1.052</v>
      </c>
      <c r="D27" s="50">
        <v>1.1080000000000001</v>
      </c>
      <c r="E27" s="50">
        <v>1.169</v>
      </c>
      <c r="F27" s="50">
        <v>1.236</v>
      </c>
      <c r="G27" s="50">
        <v>1.3080000000000001</v>
      </c>
      <c r="H27" s="50">
        <v>1.3859999999999999</v>
      </c>
      <c r="I27" s="50">
        <v>1.4710000000000001</v>
      </c>
      <c r="J27" s="50">
        <v>1.5649999999999999</v>
      </c>
      <c r="K27" s="50">
        <v>1.6679999999999999</v>
      </c>
    </row>
    <row r="28" spans="1:11" x14ac:dyDescent="0.25">
      <c r="A28" s="44">
        <v>1</v>
      </c>
      <c r="B28" s="50">
        <v>1.004</v>
      </c>
      <c r="C28" s="50">
        <v>1.0569999999999999</v>
      </c>
      <c r="D28" s="50">
        <v>1.1140000000000001</v>
      </c>
      <c r="E28" s="50">
        <v>1.175</v>
      </c>
      <c r="F28" s="50">
        <v>1.242</v>
      </c>
      <c r="G28" s="50">
        <v>1.3140000000000001</v>
      </c>
      <c r="H28" s="50">
        <v>1.393</v>
      </c>
      <c r="I28" s="50">
        <v>1.4790000000000001</v>
      </c>
      <c r="J28" s="50">
        <v>1.5740000000000001</v>
      </c>
      <c r="K28" s="50">
        <v>1.677</v>
      </c>
    </row>
    <row r="29" spans="1:11" x14ac:dyDescent="0.25">
      <c r="A29" s="44">
        <v>2</v>
      </c>
      <c r="B29" s="50">
        <v>1.0089999999999999</v>
      </c>
      <c r="C29" s="50">
        <v>1.0609999999999999</v>
      </c>
      <c r="D29" s="50">
        <v>1.119</v>
      </c>
      <c r="E29" s="50">
        <v>1.181</v>
      </c>
      <c r="F29" s="50">
        <v>1.248</v>
      </c>
      <c r="G29" s="50">
        <v>1.321</v>
      </c>
      <c r="H29" s="50">
        <v>1.4</v>
      </c>
      <c r="I29" s="50">
        <v>1.4870000000000001</v>
      </c>
      <c r="J29" s="50">
        <v>1.5820000000000001</v>
      </c>
      <c r="K29" s="50">
        <v>1.6870000000000001</v>
      </c>
    </row>
    <row r="30" spans="1:11" x14ac:dyDescent="0.25">
      <c r="A30" s="44">
        <v>3</v>
      </c>
      <c r="B30" s="50">
        <v>1.0129999999999999</v>
      </c>
      <c r="C30" s="50">
        <v>1.0660000000000001</v>
      </c>
      <c r="D30" s="50">
        <v>1.1240000000000001</v>
      </c>
      <c r="E30" s="50">
        <v>1.1859999999999999</v>
      </c>
      <c r="F30" s="50">
        <v>1.254</v>
      </c>
      <c r="G30" s="50">
        <v>1.327</v>
      </c>
      <c r="H30" s="50">
        <v>1.407</v>
      </c>
      <c r="I30" s="50">
        <v>1.4950000000000001</v>
      </c>
      <c r="J30" s="50">
        <v>1.591</v>
      </c>
      <c r="K30" s="50">
        <v>1.696</v>
      </c>
    </row>
    <row r="31" spans="1:11" x14ac:dyDescent="0.25">
      <c r="A31" s="44">
        <v>4</v>
      </c>
      <c r="B31" s="50">
        <v>1.0169999999999999</v>
      </c>
      <c r="C31" s="50">
        <v>1.071</v>
      </c>
      <c r="D31" s="50">
        <v>1.129</v>
      </c>
      <c r="E31" s="50">
        <v>1.1919999999999999</v>
      </c>
      <c r="F31" s="50">
        <v>1.26</v>
      </c>
      <c r="G31" s="50">
        <v>1.3340000000000001</v>
      </c>
      <c r="H31" s="50">
        <v>1.4139999999999999</v>
      </c>
      <c r="I31" s="50">
        <v>1.5029999999999999</v>
      </c>
      <c r="J31" s="50">
        <v>1.599</v>
      </c>
      <c r="K31" s="50">
        <v>1.7050000000000001</v>
      </c>
    </row>
    <row r="32" spans="1:11" x14ac:dyDescent="0.25">
      <c r="A32" s="44">
        <v>5</v>
      </c>
      <c r="B32" s="50">
        <v>1.022</v>
      </c>
      <c r="C32" s="50">
        <v>1.0760000000000001</v>
      </c>
      <c r="D32" s="50">
        <v>1.1339999999999999</v>
      </c>
      <c r="E32" s="50">
        <v>1.1970000000000001</v>
      </c>
      <c r="F32" s="50">
        <v>1.266</v>
      </c>
      <c r="G32" s="50">
        <v>1.34</v>
      </c>
      <c r="H32" s="50">
        <v>1.4219999999999999</v>
      </c>
      <c r="I32" s="50">
        <v>1.51</v>
      </c>
      <c r="J32" s="50">
        <v>1.6080000000000001</v>
      </c>
      <c r="K32" s="50">
        <v>1.7150000000000001</v>
      </c>
    </row>
    <row r="33" spans="1:11" x14ac:dyDescent="0.25">
      <c r="A33" s="44">
        <v>6</v>
      </c>
      <c r="B33" s="50">
        <v>1.026</v>
      </c>
      <c r="C33" s="50">
        <v>1.08</v>
      </c>
      <c r="D33" s="50">
        <v>1.139</v>
      </c>
      <c r="E33" s="50">
        <v>1.2030000000000001</v>
      </c>
      <c r="F33" s="50">
        <v>1.272</v>
      </c>
      <c r="G33" s="50">
        <v>1.347</v>
      </c>
      <c r="H33" s="50">
        <v>1.429</v>
      </c>
      <c r="I33" s="50">
        <v>1.518</v>
      </c>
      <c r="J33" s="50">
        <v>1.6160000000000001</v>
      </c>
      <c r="K33" s="50">
        <v>1.724</v>
      </c>
    </row>
    <row r="34" spans="1:11" x14ac:dyDescent="0.25">
      <c r="A34" s="44">
        <v>7</v>
      </c>
      <c r="B34" s="50">
        <v>1.03</v>
      </c>
      <c r="C34" s="50">
        <v>1.085</v>
      </c>
      <c r="D34" s="50">
        <v>1.1439999999999999</v>
      </c>
      <c r="E34" s="50">
        <v>1.208</v>
      </c>
      <c r="F34" s="50">
        <v>1.278</v>
      </c>
      <c r="G34" s="50">
        <v>1.353</v>
      </c>
      <c r="H34" s="50">
        <v>1.4359999999999999</v>
      </c>
      <c r="I34" s="50">
        <v>1.526</v>
      </c>
      <c r="J34" s="50">
        <v>1.625</v>
      </c>
      <c r="K34" s="50">
        <v>1.734</v>
      </c>
    </row>
    <row r="35" spans="1:11" x14ac:dyDescent="0.25">
      <c r="A35" s="44">
        <v>8</v>
      </c>
      <c r="B35" s="50">
        <v>1.0349999999999999</v>
      </c>
      <c r="C35" s="50">
        <v>1.0900000000000001</v>
      </c>
      <c r="D35" s="50">
        <v>1.149</v>
      </c>
      <c r="E35" s="50">
        <v>1.214</v>
      </c>
      <c r="F35" s="50">
        <v>1.284</v>
      </c>
      <c r="G35" s="50">
        <v>1.36</v>
      </c>
      <c r="H35" s="50">
        <v>1.4430000000000001</v>
      </c>
      <c r="I35" s="50">
        <v>1.534</v>
      </c>
      <c r="J35" s="50">
        <v>1.633</v>
      </c>
      <c r="K35" s="50">
        <v>1.7430000000000001</v>
      </c>
    </row>
    <row r="36" spans="1:11" x14ac:dyDescent="0.25">
      <c r="A36" s="44">
        <v>9</v>
      </c>
      <c r="B36" s="50">
        <v>1.0389999999999999</v>
      </c>
      <c r="C36" s="50">
        <v>1.0940000000000001</v>
      </c>
      <c r="D36" s="50">
        <v>1.1539999999999999</v>
      </c>
      <c r="E36" s="50">
        <v>1.2190000000000001</v>
      </c>
      <c r="F36" s="50">
        <v>1.29</v>
      </c>
      <c r="G36" s="50">
        <v>1.3660000000000001</v>
      </c>
      <c r="H36" s="50">
        <v>1.45</v>
      </c>
      <c r="I36" s="50">
        <v>1.542</v>
      </c>
      <c r="J36" s="50">
        <v>1.6419999999999999</v>
      </c>
      <c r="K36" s="50">
        <v>1.7529999999999999</v>
      </c>
    </row>
    <row r="37" spans="1:11" x14ac:dyDescent="0.25">
      <c r="A37" s="44">
        <v>10</v>
      </c>
      <c r="B37" s="50">
        <v>1.0429999999999999</v>
      </c>
      <c r="C37" s="50">
        <v>1.099</v>
      </c>
      <c r="D37" s="50">
        <v>1.159</v>
      </c>
      <c r="E37" s="50">
        <v>1.2250000000000001</v>
      </c>
      <c r="F37" s="50">
        <v>1.296</v>
      </c>
      <c r="G37" s="50">
        <v>1.373</v>
      </c>
      <c r="H37" s="50">
        <v>1.4570000000000001</v>
      </c>
      <c r="I37" s="50">
        <v>1.5489999999999999</v>
      </c>
      <c r="J37" s="50">
        <v>1.651</v>
      </c>
      <c r="K37" s="50">
        <v>1.762</v>
      </c>
    </row>
    <row r="38" spans="1:11" x14ac:dyDescent="0.25">
      <c r="A38" s="44">
        <v>11</v>
      </c>
      <c r="B38" s="50">
        <v>1.048</v>
      </c>
      <c r="C38" s="50">
        <v>1.1040000000000001</v>
      </c>
      <c r="D38" s="50">
        <v>1.1639999999999999</v>
      </c>
      <c r="E38" s="50">
        <v>1.23</v>
      </c>
      <c r="F38" s="50">
        <v>1.302</v>
      </c>
      <c r="G38" s="50">
        <v>1.379</v>
      </c>
      <c r="H38" s="50">
        <v>1.464</v>
      </c>
      <c r="I38" s="50">
        <v>1.5569999999999999</v>
      </c>
      <c r="J38" s="50">
        <v>1.659</v>
      </c>
      <c r="K38" s="50">
        <v>1.772</v>
      </c>
    </row>
  </sheetData>
  <sheetProtection algorithmName="SHA-512" hashValue="lkBokhlpnolCQeQTF10hHjqbQJbfqX2Hzl7ldXOtGP12vK19RO2ZhTnHgqbGwCOlP/A93IrndahjE/kX6Ining==" saltValue="G4Jlvb85DnmiNC60WuXXjQ==" spinCount="100000" sheet="1" objects="1" scenarios="1"/>
  <conditionalFormatting sqref="A6:A21">
    <cfRule type="expression" dxfId="371" priority="5" stopIfTrue="1">
      <formula>MOD(ROW(),2)=0</formula>
    </cfRule>
    <cfRule type="expression" dxfId="370" priority="6" stopIfTrue="1">
      <formula>MOD(ROW(),2)&lt;&gt;0</formula>
    </cfRule>
  </conditionalFormatting>
  <conditionalFormatting sqref="A26:A38">
    <cfRule type="expression" dxfId="369" priority="1" stopIfTrue="1">
      <formula>MOD(ROW(),2)=0</formula>
    </cfRule>
    <cfRule type="expression" dxfId="368" priority="2" stopIfTrue="1">
      <formula>MOD(ROW(),2)&lt;&gt;0</formula>
    </cfRule>
  </conditionalFormatting>
  <conditionalFormatting sqref="B6:K21">
    <cfRule type="expression" dxfId="367" priority="7" stopIfTrue="1">
      <formula>MOD(ROW(),2)=0</formula>
    </cfRule>
    <cfRule type="expression" dxfId="366" priority="8" stopIfTrue="1">
      <formula>MOD(ROW(),2)&lt;&gt;0</formula>
    </cfRule>
  </conditionalFormatting>
  <conditionalFormatting sqref="B26:K38">
    <cfRule type="expression" dxfId="365" priority="3" stopIfTrue="1">
      <formula>MOD(ROW(),2)=0</formula>
    </cfRule>
    <cfRule type="expression" dxfId="364" priority="4"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E1128-F137-469E-8B46-51C2C33D96E2}">
  <sheetPr codeName="Sheet49"/>
  <dimension ref="A1:AV38"/>
  <sheetViews>
    <sheetView showGridLines="0" workbookViewId="0">
      <selection activeCell="A6" sqref="A6"/>
    </sheetView>
  </sheetViews>
  <sheetFormatPr defaultColWidth="8.81640625" defaultRowHeight="12.5" x14ac:dyDescent="0.25"/>
  <cols>
    <col min="1" max="1" width="31.54296875" style="42" customWidth="1"/>
    <col min="2" max="48" width="22.54296875" style="42" customWidth="1"/>
    <col min="49" max="16384" width="8.81640625" style="42"/>
  </cols>
  <sheetData>
    <row r="1" spans="1:48" s="1" customFormat="1" ht="20" x14ac:dyDescent="0.4">
      <c r="A1" s="2" t="s">
        <v>0</v>
      </c>
    </row>
    <row r="2" spans="1:48" s="1" customFormat="1" ht="15.5" x14ac:dyDescent="0.35">
      <c r="A2" s="30" t="s">
        <v>1</v>
      </c>
      <c r="B2" s="3" t="str">
        <f>wb_title</f>
        <v>Fire_E - Consolidated Factor Spreadsheet</v>
      </c>
    </row>
    <row r="3" spans="1:48" s="1" customFormat="1" ht="15.5" x14ac:dyDescent="0.35">
      <c r="A3" s="30" t="s">
        <v>2</v>
      </c>
      <c r="B3" s="3" t="str">
        <f>TABLE_FACTOR_TYPE_1 &amp; " - x-" &amp; TABLE_SERIES_NUMBER_1</f>
        <v>Pension Debit - x-325</v>
      </c>
    </row>
    <row r="4" spans="1:48" customFormat="1" x14ac:dyDescent="0.25"/>
    <row r="5" spans="1:48" customFormat="1" x14ac:dyDescent="0.25"/>
    <row r="6" spans="1:48" customFormat="1" x14ac:dyDescent="0.25">
      <c r="A6" s="46" t="s">
        <v>384</v>
      </c>
      <c r="B6" s="52" t="s">
        <v>385</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row>
    <row r="7" spans="1:48" customFormat="1" x14ac:dyDescent="0.25">
      <c r="A7" s="46" t="s">
        <v>386</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row>
    <row r="8" spans="1:48" customFormat="1" x14ac:dyDescent="0.25">
      <c r="A8" s="46" t="s">
        <v>127</v>
      </c>
      <c r="B8" s="52">
        <v>2006</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customFormat="1" x14ac:dyDescent="0.25">
      <c r="A9" s="46" t="s">
        <v>128</v>
      </c>
      <c r="B9" s="52" t="s">
        <v>222</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row>
    <row r="10" spans="1:48" customFormat="1" x14ac:dyDescent="0.25">
      <c r="A10" s="46" t="s">
        <v>6</v>
      </c>
      <c r="B10" s="52" t="s">
        <v>245</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row>
    <row r="11" spans="1:48" customFormat="1" x14ac:dyDescent="0.25">
      <c r="A11" s="46" t="s">
        <v>129</v>
      </c>
      <c r="B11" s="52" t="s">
        <v>224</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row>
    <row r="12" spans="1:48" customFormat="1" x14ac:dyDescent="0.25">
      <c r="A12" s="46" t="s">
        <v>130</v>
      </c>
      <c r="B12" s="52" t="s">
        <v>235</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row>
    <row r="13" spans="1:48" customFormat="1" x14ac:dyDescent="0.25">
      <c r="A13" s="46" t="s">
        <v>387</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row>
    <row r="14" spans="1:48" customFormat="1" x14ac:dyDescent="0.25">
      <c r="A14" s="46" t="s">
        <v>132</v>
      </c>
      <c r="B14" s="52">
        <v>325</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row>
    <row r="15" spans="1:48" customFormat="1" x14ac:dyDescent="0.25">
      <c r="A15" s="46" t="s">
        <v>388</v>
      </c>
      <c r="B15" s="52" t="s">
        <v>246</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row>
    <row r="16" spans="1:48" customFormat="1" x14ac:dyDescent="0.25">
      <c r="A16" s="46" t="s">
        <v>134</v>
      </c>
      <c r="B16" s="52" t="s">
        <v>233</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row>
    <row r="17" spans="1:48" customFormat="1" x14ac:dyDescent="0.25">
      <c r="A17" s="47" t="s">
        <v>389</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row>
    <row r="18" spans="1:48" customFormat="1" x14ac:dyDescent="0.25">
      <c r="A18" s="46" t="s">
        <v>136</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row>
    <row r="19" spans="1:48" customFormat="1" x14ac:dyDescent="0.25">
      <c r="A19" s="46" t="s">
        <v>137</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row>
    <row r="20" spans="1:48" customFormat="1" x14ac:dyDescent="0.25">
      <c r="A20" s="46" t="s">
        <v>138</v>
      </c>
      <c r="B20" s="52" t="s">
        <v>146</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row>
    <row r="21" spans="1:48" customFormat="1" x14ac:dyDescent="0.25">
      <c r="A21" s="46" t="s">
        <v>390</v>
      </c>
      <c r="B21" s="52" t="s">
        <v>66</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row>
    <row r="22" spans="1:48" customFormat="1" x14ac:dyDescent="0.25"/>
    <row r="23" spans="1:48" customFormat="1" x14ac:dyDescent="0.25">
      <c r="A23" s="23" t="str">
        <f>HYPERLINK("#'Factor List'!A1", "Back to Factor List")</f>
        <v>Back to Factor List</v>
      </c>
      <c r="B23" s="23" t="str">
        <f>HYPERLINK("#'Assumptions'!A1", "Assumptions")</f>
        <v>Assumptions</v>
      </c>
    </row>
    <row r="26" spans="1:48" s="61" customFormat="1" ht="13" x14ac:dyDescent="0.25">
      <c r="A26" s="60" t="s">
        <v>416</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row>
    <row r="27" spans="1:48" x14ac:dyDescent="0.25">
      <c r="A27" s="44">
        <v>0</v>
      </c>
      <c r="B27" s="50">
        <v>0.192</v>
      </c>
      <c r="C27" s="50">
        <v>0.19700000000000001</v>
      </c>
      <c r="D27" s="50">
        <v>0.20100000000000001</v>
      </c>
      <c r="E27" s="50">
        <v>0.20699999999999999</v>
      </c>
      <c r="F27" s="50">
        <v>0.21199999999999999</v>
      </c>
      <c r="G27" s="50">
        <v>0.217</v>
      </c>
      <c r="H27" s="50">
        <v>0.223</v>
      </c>
      <c r="I27" s="50">
        <v>0.22900000000000001</v>
      </c>
      <c r="J27" s="50">
        <v>0.23499999999999999</v>
      </c>
      <c r="K27" s="50">
        <v>0.24099999999999999</v>
      </c>
      <c r="L27" s="50">
        <v>0.248</v>
      </c>
      <c r="M27" s="50">
        <v>0.255</v>
      </c>
      <c r="N27" s="50">
        <v>0.26200000000000001</v>
      </c>
      <c r="O27" s="50">
        <v>0.26900000000000002</v>
      </c>
      <c r="P27" s="50">
        <v>0.27700000000000002</v>
      </c>
      <c r="Q27" s="50">
        <v>0.28499999999999998</v>
      </c>
      <c r="R27" s="50">
        <v>0.29299999999999998</v>
      </c>
      <c r="S27" s="50">
        <v>0.30199999999999999</v>
      </c>
      <c r="T27" s="50">
        <v>0.311</v>
      </c>
      <c r="U27" s="50">
        <v>0.32100000000000001</v>
      </c>
      <c r="V27" s="50">
        <v>0.33</v>
      </c>
      <c r="W27" s="50">
        <v>0.34100000000000003</v>
      </c>
      <c r="X27" s="50">
        <v>0.35199999999999998</v>
      </c>
      <c r="Y27" s="50">
        <v>0.36299999999999999</v>
      </c>
      <c r="Z27" s="50">
        <v>0.375</v>
      </c>
      <c r="AA27" s="50">
        <v>0.38800000000000001</v>
      </c>
      <c r="AB27" s="50">
        <v>0.40100000000000002</v>
      </c>
      <c r="AC27" s="50">
        <v>0.41499999999999998</v>
      </c>
      <c r="AD27" s="50">
        <v>0.43</v>
      </c>
      <c r="AE27" s="50">
        <v>0.44500000000000001</v>
      </c>
      <c r="AF27" s="50">
        <v>0.46200000000000002</v>
      </c>
      <c r="AG27" s="50">
        <v>0.47899999999999998</v>
      </c>
      <c r="AH27" s="50">
        <v>0.497</v>
      </c>
      <c r="AI27" s="50">
        <v>0.51700000000000002</v>
      </c>
      <c r="AJ27" s="50">
        <v>0.53800000000000003</v>
      </c>
      <c r="AK27" s="50">
        <v>0.56000000000000005</v>
      </c>
      <c r="AL27" s="50">
        <v>0.58299999999999996</v>
      </c>
      <c r="AM27" s="50">
        <v>0.60899999999999999</v>
      </c>
      <c r="AN27" s="50">
        <v>0.63600000000000001</v>
      </c>
      <c r="AO27" s="50">
        <v>0.66500000000000004</v>
      </c>
      <c r="AP27" s="50">
        <v>0.69599999999999995</v>
      </c>
      <c r="AQ27" s="50">
        <v>0.73</v>
      </c>
      <c r="AR27" s="50">
        <v>0.76600000000000001</v>
      </c>
      <c r="AS27" s="50">
        <v>0.80500000000000005</v>
      </c>
      <c r="AT27" s="50">
        <v>0.84799999999999998</v>
      </c>
      <c r="AU27" s="50">
        <v>0.89400000000000002</v>
      </c>
      <c r="AV27" s="50">
        <v>0.94499999999999995</v>
      </c>
    </row>
    <row r="28" spans="1:48" x14ac:dyDescent="0.25">
      <c r="A28" s="44">
        <v>1</v>
      </c>
      <c r="B28" s="50">
        <v>0.192</v>
      </c>
      <c r="C28" s="50">
        <v>0.19700000000000001</v>
      </c>
      <c r="D28" s="50">
        <v>0.20200000000000001</v>
      </c>
      <c r="E28" s="50">
        <v>0.20699999999999999</v>
      </c>
      <c r="F28" s="50">
        <v>0.21199999999999999</v>
      </c>
      <c r="G28" s="50">
        <v>0.218</v>
      </c>
      <c r="H28" s="50">
        <v>0.224</v>
      </c>
      <c r="I28" s="50">
        <v>0.22900000000000001</v>
      </c>
      <c r="J28" s="50">
        <v>0.23599999999999999</v>
      </c>
      <c r="K28" s="50">
        <v>0.24199999999999999</v>
      </c>
      <c r="L28" s="50">
        <v>0.249</v>
      </c>
      <c r="M28" s="50">
        <v>0.255</v>
      </c>
      <c r="N28" s="50">
        <v>0.26300000000000001</v>
      </c>
      <c r="O28" s="50">
        <v>0.27</v>
      </c>
      <c r="P28" s="50">
        <v>0.27800000000000002</v>
      </c>
      <c r="Q28" s="50">
        <v>0.28599999999999998</v>
      </c>
      <c r="R28" s="50">
        <v>0.29399999999999998</v>
      </c>
      <c r="S28" s="50">
        <v>0.30299999999999999</v>
      </c>
      <c r="T28" s="50">
        <v>0.312</v>
      </c>
      <c r="U28" s="50">
        <v>0.32100000000000001</v>
      </c>
      <c r="V28" s="50">
        <v>0.33100000000000002</v>
      </c>
      <c r="W28" s="50">
        <v>0.34200000000000003</v>
      </c>
      <c r="X28" s="50">
        <v>0.35299999999999998</v>
      </c>
      <c r="Y28" s="50">
        <v>0.36399999999999999</v>
      </c>
      <c r="Z28" s="50">
        <v>0.376</v>
      </c>
      <c r="AA28" s="50">
        <v>0.38900000000000001</v>
      </c>
      <c r="AB28" s="50">
        <v>0.40200000000000002</v>
      </c>
      <c r="AC28" s="50">
        <v>0.41599999999999998</v>
      </c>
      <c r="AD28" s="50">
        <v>0.43099999999999999</v>
      </c>
      <c r="AE28" s="50">
        <v>0.44600000000000001</v>
      </c>
      <c r="AF28" s="50">
        <v>0.46300000000000002</v>
      </c>
      <c r="AG28" s="50">
        <v>0.48</v>
      </c>
      <c r="AH28" s="50">
        <v>0.499</v>
      </c>
      <c r="AI28" s="50">
        <v>0.51900000000000002</v>
      </c>
      <c r="AJ28" s="50">
        <v>0.53900000000000003</v>
      </c>
      <c r="AK28" s="50">
        <v>0.56200000000000006</v>
      </c>
      <c r="AL28" s="50">
        <v>0.58499999999999996</v>
      </c>
      <c r="AM28" s="50">
        <v>0.61099999999999999</v>
      </c>
      <c r="AN28" s="50">
        <v>0.63800000000000001</v>
      </c>
      <c r="AO28" s="50">
        <v>0.66700000000000004</v>
      </c>
      <c r="AP28" s="50">
        <v>0.69899999999999995</v>
      </c>
      <c r="AQ28" s="50">
        <v>0.73299999999999998</v>
      </c>
      <c r="AR28" s="50">
        <v>0.76900000000000002</v>
      </c>
      <c r="AS28" s="50">
        <v>0.80900000000000005</v>
      </c>
      <c r="AT28" s="50">
        <v>0.85199999999999998</v>
      </c>
      <c r="AU28" s="50">
        <v>0.89800000000000002</v>
      </c>
      <c r="AV28" s="50">
        <v>0.94899999999999995</v>
      </c>
    </row>
    <row r="29" spans="1:48" x14ac:dyDescent="0.25">
      <c r="A29" s="44">
        <v>2</v>
      </c>
      <c r="B29" s="50">
        <v>0.193</v>
      </c>
      <c r="C29" s="50">
        <v>0.19700000000000001</v>
      </c>
      <c r="D29" s="50">
        <v>0.20200000000000001</v>
      </c>
      <c r="E29" s="50">
        <v>0.20699999999999999</v>
      </c>
      <c r="F29" s="50">
        <v>0.21299999999999999</v>
      </c>
      <c r="G29" s="50">
        <v>0.218</v>
      </c>
      <c r="H29" s="50">
        <v>0.224</v>
      </c>
      <c r="I29" s="50">
        <v>0.23</v>
      </c>
      <c r="J29" s="50">
        <v>0.23599999999999999</v>
      </c>
      <c r="K29" s="50">
        <v>0.24299999999999999</v>
      </c>
      <c r="L29" s="50">
        <v>0.249</v>
      </c>
      <c r="M29" s="50">
        <v>0.25600000000000001</v>
      </c>
      <c r="N29" s="50">
        <v>0.26300000000000001</v>
      </c>
      <c r="O29" s="50">
        <v>0.27100000000000002</v>
      </c>
      <c r="P29" s="50">
        <v>0.27800000000000002</v>
      </c>
      <c r="Q29" s="50">
        <v>0.28599999999999998</v>
      </c>
      <c r="R29" s="50">
        <v>0.29499999999999998</v>
      </c>
      <c r="S29" s="50">
        <v>0.30399999999999999</v>
      </c>
      <c r="T29" s="50">
        <v>0.313</v>
      </c>
      <c r="U29" s="50">
        <v>0.32200000000000001</v>
      </c>
      <c r="V29" s="50">
        <v>0.33200000000000002</v>
      </c>
      <c r="W29" s="50">
        <v>0.34300000000000003</v>
      </c>
      <c r="X29" s="50">
        <v>0.35399999999999998</v>
      </c>
      <c r="Y29" s="50">
        <v>0.36499999999999999</v>
      </c>
      <c r="Z29" s="50">
        <v>0.377</v>
      </c>
      <c r="AA29" s="50">
        <v>0.39</v>
      </c>
      <c r="AB29" s="50">
        <v>0.40300000000000002</v>
      </c>
      <c r="AC29" s="50">
        <v>0.41699999999999998</v>
      </c>
      <c r="AD29" s="50">
        <v>0.432</v>
      </c>
      <c r="AE29" s="50">
        <v>0.44800000000000001</v>
      </c>
      <c r="AF29" s="50">
        <v>0.46400000000000002</v>
      </c>
      <c r="AG29" s="50">
        <v>0.48199999999999998</v>
      </c>
      <c r="AH29" s="50">
        <v>0.501</v>
      </c>
      <c r="AI29" s="50">
        <v>0.52</v>
      </c>
      <c r="AJ29" s="50">
        <v>0.54100000000000004</v>
      </c>
      <c r="AK29" s="50">
        <v>0.56399999999999995</v>
      </c>
      <c r="AL29" s="50">
        <v>0.58799999999999997</v>
      </c>
      <c r="AM29" s="50">
        <v>0.61299999999999999</v>
      </c>
      <c r="AN29" s="50">
        <v>0.64100000000000001</v>
      </c>
      <c r="AO29" s="50">
        <v>0.67</v>
      </c>
      <c r="AP29" s="50">
        <v>0.70199999999999996</v>
      </c>
      <c r="AQ29" s="50">
        <v>0.73599999999999999</v>
      </c>
      <c r="AR29" s="50">
        <v>0.77200000000000002</v>
      </c>
      <c r="AS29" s="50">
        <v>0.81200000000000006</v>
      </c>
      <c r="AT29" s="50">
        <v>0.85599999999999998</v>
      </c>
      <c r="AU29" s="50">
        <v>0.90300000000000002</v>
      </c>
      <c r="AV29" s="50">
        <v>0.95399999999999996</v>
      </c>
    </row>
    <row r="30" spans="1:48" x14ac:dyDescent="0.25">
      <c r="A30" s="44">
        <v>3</v>
      </c>
      <c r="B30" s="50">
        <v>0.193</v>
      </c>
      <c r="C30" s="50">
        <v>0.19800000000000001</v>
      </c>
      <c r="D30" s="50">
        <v>0.20300000000000001</v>
      </c>
      <c r="E30" s="50">
        <v>0.20799999999999999</v>
      </c>
      <c r="F30" s="50">
        <v>0.21299999999999999</v>
      </c>
      <c r="G30" s="50">
        <v>0.219</v>
      </c>
      <c r="H30" s="50">
        <v>0.22500000000000001</v>
      </c>
      <c r="I30" s="50">
        <v>0.23</v>
      </c>
      <c r="J30" s="50">
        <v>0.23699999999999999</v>
      </c>
      <c r="K30" s="50">
        <v>0.24299999999999999</v>
      </c>
      <c r="L30" s="50">
        <v>0.25</v>
      </c>
      <c r="M30" s="50">
        <v>0.25700000000000001</v>
      </c>
      <c r="N30" s="50">
        <v>0.26400000000000001</v>
      </c>
      <c r="O30" s="50">
        <v>0.27100000000000002</v>
      </c>
      <c r="P30" s="50">
        <v>0.27900000000000003</v>
      </c>
      <c r="Q30" s="50">
        <v>0.28699999999999998</v>
      </c>
      <c r="R30" s="50">
        <v>0.29499999999999998</v>
      </c>
      <c r="S30" s="50">
        <v>0.30399999999999999</v>
      </c>
      <c r="T30" s="50">
        <v>0.313</v>
      </c>
      <c r="U30" s="50">
        <v>0.32300000000000001</v>
      </c>
      <c r="V30" s="50">
        <v>0.33300000000000002</v>
      </c>
      <c r="W30" s="50">
        <v>0.34399999999999997</v>
      </c>
      <c r="X30" s="50">
        <v>0.35499999999999998</v>
      </c>
      <c r="Y30" s="50">
        <v>0.36599999999999999</v>
      </c>
      <c r="Z30" s="50">
        <v>0.378</v>
      </c>
      <c r="AA30" s="50">
        <v>0.39100000000000001</v>
      </c>
      <c r="AB30" s="50">
        <v>0.40400000000000003</v>
      </c>
      <c r="AC30" s="50">
        <v>0.41899999999999998</v>
      </c>
      <c r="AD30" s="50">
        <v>0.433</v>
      </c>
      <c r="AE30" s="50">
        <v>0.44900000000000001</v>
      </c>
      <c r="AF30" s="50">
        <v>0.46600000000000003</v>
      </c>
      <c r="AG30" s="50">
        <v>0.48399999999999999</v>
      </c>
      <c r="AH30" s="50">
        <v>0.502</v>
      </c>
      <c r="AI30" s="50">
        <v>0.52200000000000002</v>
      </c>
      <c r="AJ30" s="50">
        <v>0.54300000000000004</v>
      </c>
      <c r="AK30" s="50">
        <v>0.56599999999999995</v>
      </c>
      <c r="AL30" s="50">
        <v>0.59</v>
      </c>
      <c r="AM30" s="50">
        <v>0.61499999999999999</v>
      </c>
      <c r="AN30" s="50">
        <v>0.64300000000000002</v>
      </c>
      <c r="AO30" s="50">
        <v>0.67300000000000004</v>
      </c>
      <c r="AP30" s="50">
        <v>0.70399999999999996</v>
      </c>
      <c r="AQ30" s="50">
        <v>0.73899999999999999</v>
      </c>
      <c r="AR30" s="50">
        <v>0.77600000000000002</v>
      </c>
      <c r="AS30" s="50">
        <v>0.81599999999999995</v>
      </c>
      <c r="AT30" s="50">
        <v>0.85899999999999999</v>
      </c>
      <c r="AU30" s="50">
        <v>0.90700000000000003</v>
      </c>
      <c r="AV30" s="50">
        <v>0.95899999999999996</v>
      </c>
    </row>
    <row r="31" spans="1:48" x14ac:dyDescent="0.25">
      <c r="A31" s="44">
        <v>4</v>
      </c>
      <c r="B31" s="50">
        <v>0.193</v>
      </c>
      <c r="C31" s="50">
        <v>0.19800000000000001</v>
      </c>
      <c r="D31" s="50">
        <v>0.20300000000000001</v>
      </c>
      <c r="E31" s="50">
        <v>0.20799999999999999</v>
      </c>
      <c r="F31" s="50">
        <v>0.214</v>
      </c>
      <c r="G31" s="50">
        <v>0.219</v>
      </c>
      <c r="H31" s="50">
        <v>0.22500000000000001</v>
      </c>
      <c r="I31" s="50">
        <v>0.23100000000000001</v>
      </c>
      <c r="J31" s="50">
        <v>0.23699999999999999</v>
      </c>
      <c r="K31" s="50">
        <v>0.24399999999999999</v>
      </c>
      <c r="L31" s="50">
        <v>0.25</v>
      </c>
      <c r="M31" s="50">
        <v>0.25700000000000001</v>
      </c>
      <c r="N31" s="50">
        <v>0.26400000000000001</v>
      </c>
      <c r="O31" s="50">
        <v>0.27200000000000002</v>
      </c>
      <c r="P31" s="50">
        <v>0.28000000000000003</v>
      </c>
      <c r="Q31" s="50">
        <v>0.28799999999999998</v>
      </c>
      <c r="R31" s="50">
        <v>0.29599999999999999</v>
      </c>
      <c r="S31" s="50">
        <v>0.30499999999999999</v>
      </c>
      <c r="T31" s="50">
        <v>0.314</v>
      </c>
      <c r="U31" s="50">
        <v>0.32400000000000001</v>
      </c>
      <c r="V31" s="50">
        <v>0.33400000000000002</v>
      </c>
      <c r="W31" s="50">
        <v>0.34499999999999997</v>
      </c>
      <c r="X31" s="50">
        <v>0.35599999999999998</v>
      </c>
      <c r="Y31" s="50">
        <v>0.36699999999999999</v>
      </c>
      <c r="Z31" s="50">
        <v>0.379</v>
      </c>
      <c r="AA31" s="50">
        <v>0.39200000000000002</v>
      </c>
      <c r="AB31" s="50">
        <v>0.40600000000000003</v>
      </c>
      <c r="AC31" s="50">
        <v>0.42</v>
      </c>
      <c r="AD31" s="50">
        <v>0.435</v>
      </c>
      <c r="AE31" s="50">
        <v>0.45100000000000001</v>
      </c>
      <c r="AF31" s="50">
        <v>0.46700000000000003</v>
      </c>
      <c r="AG31" s="50">
        <v>0.48499999999999999</v>
      </c>
      <c r="AH31" s="50">
        <v>0.504</v>
      </c>
      <c r="AI31" s="50">
        <v>0.52400000000000002</v>
      </c>
      <c r="AJ31" s="50">
        <v>0.54500000000000004</v>
      </c>
      <c r="AK31" s="50">
        <v>0.56799999999999995</v>
      </c>
      <c r="AL31" s="50">
        <v>0.59199999999999997</v>
      </c>
      <c r="AM31" s="50">
        <v>0.61799999999999999</v>
      </c>
      <c r="AN31" s="50">
        <v>0.64500000000000002</v>
      </c>
      <c r="AO31" s="50">
        <v>0.67500000000000004</v>
      </c>
      <c r="AP31" s="50">
        <v>0.70699999999999996</v>
      </c>
      <c r="AQ31" s="50">
        <v>0.74199999999999999</v>
      </c>
      <c r="AR31" s="50">
        <v>0.77900000000000003</v>
      </c>
      <c r="AS31" s="50">
        <v>0.81899999999999995</v>
      </c>
      <c r="AT31" s="50">
        <v>0.86299999999999999</v>
      </c>
      <c r="AU31" s="50">
        <v>0.91100000000000003</v>
      </c>
      <c r="AV31" s="50">
        <v>0.96299999999999997</v>
      </c>
    </row>
    <row r="32" spans="1:48" x14ac:dyDescent="0.25">
      <c r="A32" s="44">
        <v>5</v>
      </c>
      <c r="B32" s="50">
        <v>0.19400000000000001</v>
      </c>
      <c r="C32" s="50">
        <v>0.19900000000000001</v>
      </c>
      <c r="D32" s="50">
        <v>0.20399999999999999</v>
      </c>
      <c r="E32" s="50">
        <v>0.20899999999999999</v>
      </c>
      <c r="F32" s="50">
        <v>0.214</v>
      </c>
      <c r="G32" s="50">
        <v>0.22</v>
      </c>
      <c r="H32" s="50">
        <v>0.22600000000000001</v>
      </c>
      <c r="I32" s="50">
        <v>0.23200000000000001</v>
      </c>
      <c r="J32" s="50">
        <v>0.23799999999999999</v>
      </c>
      <c r="K32" s="50">
        <v>0.24399999999999999</v>
      </c>
      <c r="L32" s="50">
        <v>0.251</v>
      </c>
      <c r="M32" s="50">
        <v>0.25800000000000001</v>
      </c>
      <c r="N32" s="50">
        <v>0.26500000000000001</v>
      </c>
      <c r="O32" s="50">
        <v>0.27300000000000002</v>
      </c>
      <c r="P32" s="50">
        <v>0.28000000000000003</v>
      </c>
      <c r="Q32" s="50">
        <v>0.28799999999999998</v>
      </c>
      <c r="R32" s="50">
        <v>0.29699999999999999</v>
      </c>
      <c r="S32" s="50">
        <v>0.30599999999999999</v>
      </c>
      <c r="T32" s="50">
        <v>0.315</v>
      </c>
      <c r="U32" s="50">
        <v>0.32500000000000001</v>
      </c>
      <c r="V32" s="50">
        <v>0.33500000000000002</v>
      </c>
      <c r="W32" s="50">
        <v>0.34499999999999997</v>
      </c>
      <c r="X32" s="50">
        <v>0.35699999999999998</v>
      </c>
      <c r="Y32" s="50">
        <v>0.36799999999999999</v>
      </c>
      <c r="Z32" s="50">
        <v>0.38</v>
      </c>
      <c r="AA32" s="50">
        <v>0.39300000000000002</v>
      </c>
      <c r="AB32" s="50">
        <v>0.40699999999999997</v>
      </c>
      <c r="AC32" s="50">
        <v>0.42099999999999999</v>
      </c>
      <c r="AD32" s="50">
        <v>0.436</v>
      </c>
      <c r="AE32" s="50">
        <v>0.45200000000000001</v>
      </c>
      <c r="AF32" s="50">
        <v>0.46899999999999997</v>
      </c>
      <c r="AG32" s="50">
        <v>0.48699999999999999</v>
      </c>
      <c r="AH32" s="50">
        <v>0.505</v>
      </c>
      <c r="AI32" s="50">
        <v>0.52600000000000002</v>
      </c>
      <c r="AJ32" s="50">
        <v>0.54700000000000004</v>
      </c>
      <c r="AK32" s="50">
        <v>0.56999999999999995</v>
      </c>
      <c r="AL32" s="50">
        <v>0.59399999999999997</v>
      </c>
      <c r="AM32" s="50">
        <v>0.62</v>
      </c>
      <c r="AN32" s="50">
        <v>0.64800000000000002</v>
      </c>
      <c r="AO32" s="50">
        <v>0.67800000000000005</v>
      </c>
      <c r="AP32" s="50">
        <v>0.71</v>
      </c>
      <c r="AQ32" s="50">
        <v>0.745</v>
      </c>
      <c r="AR32" s="50">
        <v>0.78200000000000003</v>
      </c>
      <c r="AS32" s="50">
        <v>0.82299999999999995</v>
      </c>
      <c r="AT32" s="50">
        <v>0.86699999999999999</v>
      </c>
      <c r="AU32" s="50">
        <v>0.91500000000000004</v>
      </c>
      <c r="AV32" s="50">
        <v>0.96799999999999997</v>
      </c>
    </row>
    <row r="33" spans="1:48" x14ac:dyDescent="0.25">
      <c r="A33" s="44">
        <v>6</v>
      </c>
      <c r="B33" s="50">
        <v>0.19400000000000001</v>
      </c>
      <c r="C33" s="50">
        <v>0.19900000000000001</v>
      </c>
      <c r="D33" s="50">
        <v>0.20399999999999999</v>
      </c>
      <c r="E33" s="50">
        <v>0.20899999999999999</v>
      </c>
      <c r="F33" s="50">
        <v>0.215</v>
      </c>
      <c r="G33" s="50">
        <v>0.22</v>
      </c>
      <c r="H33" s="50">
        <v>0.22600000000000001</v>
      </c>
      <c r="I33" s="50">
        <v>0.23200000000000001</v>
      </c>
      <c r="J33" s="50">
        <v>0.23799999999999999</v>
      </c>
      <c r="K33" s="50">
        <v>0.245</v>
      </c>
      <c r="L33" s="50">
        <v>0.251</v>
      </c>
      <c r="M33" s="50">
        <v>0.25800000000000001</v>
      </c>
      <c r="N33" s="50">
        <v>0.26600000000000001</v>
      </c>
      <c r="O33" s="50">
        <v>0.27300000000000002</v>
      </c>
      <c r="P33" s="50">
        <v>0.28100000000000003</v>
      </c>
      <c r="Q33" s="50">
        <v>0.28899999999999998</v>
      </c>
      <c r="R33" s="50">
        <v>0.29799999999999999</v>
      </c>
      <c r="S33" s="50">
        <v>0.307</v>
      </c>
      <c r="T33" s="50">
        <v>0.316</v>
      </c>
      <c r="U33" s="50">
        <v>0.32600000000000001</v>
      </c>
      <c r="V33" s="50">
        <v>0.33600000000000002</v>
      </c>
      <c r="W33" s="50">
        <v>0.34599999999999997</v>
      </c>
      <c r="X33" s="50">
        <v>0.35699999999999998</v>
      </c>
      <c r="Y33" s="50">
        <v>0.36899999999999999</v>
      </c>
      <c r="Z33" s="50">
        <v>0.38100000000000001</v>
      </c>
      <c r="AA33" s="50">
        <v>0.39400000000000002</v>
      </c>
      <c r="AB33" s="50">
        <v>0.40799999999999997</v>
      </c>
      <c r="AC33" s="50">
        <v>0.42199999999999999</v>
      </c>
      <c r="AD33" s="50">
        <v>0.437</v>
      </c>
      <c r="AE33" s="50">
        <v>0.45300000000000001</v>
      </c>
      <c r="AF33" s="50">
        <v>0.47</v>
      </c>
      <c r="AG33" s="50">
        <v>0.48799999999999999</v>
      </c>
      <c r="AH33" s="50">
        <v>0.50700000000000001</v>
      </c>
      <c r="AI33" s="50">
        <v>0.52700000000000002</v>
      </c>
      <c r="AJ33" s="50">
        <v>0.54900000000000004</v>
      </c>
      <c r="AK33" s="50">
        <v>0.57199999999999995</v>
      </c>
      <c r="AL33" s="50">
        <v>0.59599999999999997</v>
      </c>
      <c r="AM33" s="50">
        <v>0.622</v>
      </c>
      <c r="AN33" s="50">
        <v>0.65</v>
      </c>
      <c r="AO33" s="50">
        <v>0.68</v>
      </c>
      <c r="AP33" s="50">
        <v>0.71299999999999997</v>
      </c>
      <c r="AQ33" s="50">
        <v>0.748</v>
      </c>
      <c r="AR33" s="50">
        <v>0.78600000000000003</v>
      </c>
      <c r="AS33" s="50">
        <v>0.82699999999999996</v>
      </c>
      <c r="AT33" s="50">
        <v>0.871</v>
      </c>
      <c r="AU33" s="50">
        <v>0.91900000000000004</v>
      </c>
      <c r="AV33" s="50">
        <v>0.97199999999999998</v>
      </c>
    </row>
    <row r="34" spans="1:48" x14ac:dyDescent="0.25">
      <c r="A34" s="44">
        <v>7</v>
      </c>
      <c r="B34" s="50">
        <v>0.19500000000000001</v>
      </c>
      <c r="C34" s="50">
        <v>0.19900000000000001</v>
      </c>
      <c r="D34" s="50">
        <v>0.20399999999999999</v>
      </c>
      <c r="E34" s="50">
        <v>0.21</v>
      </c>
      <c r="F34" s="50">
        <v>0.215</v>
      </c>
      <c r="G34" s="50">
        <v>0.221</v>
      </c>
      <c r="H34" s="50">
        <v>0.22700000000000001</v>
      </c>
      <c r="I34" s="50">
        <v>0.23300000000000001</v>
      </c>
      <c r="J34" s="50">
        <v>0.23899999999999999</v>
      </c>
      <c r="K34" s="50">
        <v>0.245</v>
      </c>
      <c r="L34" s="50">
        <v>0.252</v>
      </c>
      <c r="M34" s="50">
        <v>0.25900000000000001</v>
      </c>
      <c r="N34" s="50">
        <v>0.26600000000000001</v>
      </c>
      <c r="O34" s="50">
        <v>0.27400000000000002</v>
      </c>
      <c r="P34" s="50">
        <v>0.28199999999999997</v>
      </c>
      <c r="Q34" s="50">
        <v>0.28999999999999998</v>
      </c>
      <c r="R34" s="50">
        <v>0.29799999999999999</v>
      </c>
      <c r="S34" s="50">
        <v>0.307</v>
      </c>
      <c r="T34" s="50">
        <v>0.317</v>
      </c>
      <c r="U34" s="50">
        <v>0.32600000000000001</v>
      </c>
      <c r="V34" s="50">
        <v>0.33700000000000002</v>
      </c>
      <c r="W34" s="50">
        <v>0.34699999999999998</v>
      </c>
      <c r="X34" s="50">
        <v>0.35799999999999998</v>
      </c>
      <c r="Y34" s="50">
        <v>0.37</v>
      </c>
      <c r="Z34" s="50">
        <v>0.38200000000000001</v>
      </c>
      <c r="AA34" s="50">
        <v>0.39500000000000002</v>
      </c>
      <c r="AB34" s="50">
        <v>0.40899999999999997</v>
      </c>
      <c r="AC34" s="50">
        <v>0.42299999999999999</v>
      </c>
      <c r="AD34" s="50">
        <v>0.439</v>
      </c>
      <c r="AE34" s="50">
        <v>0.45500000000000002</v>
      </c>
      <c r="AF34" s="50">
        <v>0.47199999999999998</v>
      </c>
      <c r="AG34" s="50">
        <v>0.49</v>
      </c>
      <c r="AH34" s="50">
        <v>0.50900000000000001</v>
      </c>
      <c r="AI34" s="50">
        <v>0.52900000000000003</v>
      </c>
      <c r="AJ34" s="50">
        <v>0.55100000000000005</v>
      </c>
      <c r="AK34" s="50">
        <v>0.57299999999999995</v>
      </c>
      <c r="AL34" s="50">
        <v>0.59799999999999998</v>
      </c>
      <c r="AM34" s="50">
        <v>0.624</v>
      </c>
      <c r="AN34" s="50">
        <v>0.65300000000000002</v>
      </c>
      <c r="AO34" s="50">
        <v>0.68300000000000005</v>
      </c>
      <c r="AP34" s="50">
        <v>0.71599999999999997</v>
      </c>
      <c r="AQ34" s="50">
        <v>0.751</v>
      </c>
      <c r="AR34" s="50">
        <v>0.78900000000000003</v>
      </c>
      <c r="AS34" s="50">
        <v>0.83</v>
      </c>
      <c r="AT34" s="50">
        <v>0.875</v>
      </c>
      <c r="AU34" s="50">
        <v>0.92400000000000004</v>
      </c>
      <c r="AV34" s="50">
        <v>0.97699999999999998</v>
      </c>
    </row>
    <row r="35" spans="1:48" x14ac:dyDescent="0.25">
      <c r="A35" s="44">
        <v>8</v>
      </c>
      <c r="B35" s="50">
        <v>0.19500000000000001</v>
      </c>
      <c r="C35" s="50">
        <v>0.2</v>
      </c>
      <c r="D35" s="50">
        <v>0.20499999999999999</v>
      </c>
      <c r="E35" s="50">
        <v>0.21</v>
      </c>
      <c r="F35" s="50">
        <v>0.216</v>
      </c>
      <c r="G35" s="50">
        <v>0.221</v>
      </c>
      <c r="H35" s="50">
        <v>0.22700000000000001</v>
      </c>
      <c r="I35" s="50">
        <v>0.23300000000000001</v>
      </c>
      <c r="J35" s="50">
        <v>0.23899999999999999</v>
      </c>
      <c r="K35" s="50">
        <v>0.246</v>
      </c>
      <c r="L35" s="50">
        <v>0.253</v>
      </c>
      <c r="M35" s="50">
        <v>0.26</v>
      </c>
      <c r="N35" s="50">
        <v>0.26700000000000002</v>
      </c>
      <c r="O35" s="50">
        <v>0.27400000000000002</v>
      </c>
      <c r="P35" s="50">
        <v>0.28199999999999997</v>
      </c>
      <c r="Q35" s="50">
        <v>0.29099999999999998</v>
      </c>
      <c r="R35" s="50">
        <v>0.29899999999999999</v>
      </c>
      <c r="S35" s="50">
        <v>0.308</v>
      </c>
      <c r="T35" s="50">
        <v>0.317</v>
      </c>
      <c r="U35" s="50">
        <v>0.32700000000000001</v>
      </c>
      <c r="V35" s="50">
        <v>0.33700000000000002</v>
      </c>
      <c r="W35" s="50">
        <v>0.34799999999999998</v>
      </c>
      <c r="X35" s="50">
        <v>0.35899999999999999</v>
      </c>
      <c r="Y35" s="50">
        <v>0.371</v>
      </c>
      <c r="Z35" s="50">
        <v>0.38400000000000001</v>
      </c>
      <c r="AA35" s="50">
        <v>0.39700000000000002</v>
      </c>
      <c r="AB35" s="50">
        <v>0.41</v>
      </c>
      <c r="AC35" s="50">
        <v>0.42499999999999999</v>
      </c>
      <c r="AD35" s="50">
        <v>0.44</v>
      </c>
      <c r="AE35" s="50">
        <v>0.45600000000000002</v>
      </c>
      <c r="AF35" s="50">
        <v>0.47299999999999998</v>
      </c>
      <c r="AG35" s="50">
        <v>0.49099999999999999</v>
      </c>
      <c r="AH35" s="50">
        <v>0.51</v>
      </c>
      <c r="AI35" s="50">
        <v>0.53100000000000003</v>
      </c>
      <c r="AJ35" s="50">
        <v>0.55200000000000005</v>
      </c>
      <c r="AK35" s="50">
        <v>0.57499999999999996</v>
      </c>
      <c r="AL35" s="50">
        <v>0.6</v>
      </c>
      <c r="AM35" s="50">
        <v>0.627</v>
      </c>
      <c r="AN35" s="50">
        <v>0.65500000000000003</v>
      </c>
      <c r="AO35" s="50">
        <v>0.68600000000000005</v>
      </c>
      <c r="AP35" s="50">
        <v>0.71799999999999997</v>
      </c>
      <c r="AQ35" s="50">
        <v>0.754</v>
      </c>
      <c r="AR35" s="50">
        <v>0.79200000000000004</v>
      </c>
      <c r="AS35" s="50">
        <v>0.83399999999999996</v>
      </c>
      <c r="AT35" s="50">
        <v>0.879</v>
      </c>
      <c r="AU35" s="50">
        <v>0.92800000000000005</v>
      </c>
      <c r="AV35" s="50">
        <v>0.98199999999999998</v>
      </c>
    </row>
    <row r="36" spans="1:48" x14ac:dyDescent="0.25">
      <c r="A36" s="44">
        <v>9</v>
      </c>
      <c r="B36" s="50">
        <v>0.19500000000000001</v>
      </c>
      <c r="C36" s="50">
        <v>0.2</v>
      </c>
      <c r="D36" s="50">
        <v>0.20499999999999999</v>
      </c>
      <c r="E36" s="50">
        <v>0.21099999999999999</v>
      </c>
      <c r="F36" s="50">
        <v>0.216</v>
      </c>
      <c r="G36" s="50">
        <v>0.222</v>
      </c>
      <c r="H36" s="50">
        <v>0.22700000000000001</v>
      </c>
      <c r="I36" s="50">
        <v>0.23400000000000001</v>
      </c>
      <c r="J36" s="50">
        <v>0.24</v>
      </c>
      <c r="K36" s="50">
        <v>0.246</v>
      </c>
      <c r="L36" s="50">
        <v>0.253</v>
      </c>
      <c r="M36" s="50">
        <v>0.26</v>
      </c>
      <c r="N36" s="50">
        <v>0.26700000000000002</v>
      </c>
      <c r="O36" s="50">
        <v>0.27500000000000002</v>
      </c>
      <c r="P36" s="50">
        <v>0.28299999999999997</v>
      </c>
      <c r="Q36" s="50">
        <v>0.29099999999999998</v>
      </c>
      <c r="R36" s="50">
        <v>0.3</v>
      </c>
      <c r="S36" s="50">
        <v>0.309</v>
      </c>
      <c r="T36" s="50">
        <v>0.318</v>
      </c>
      <c r="U36" s="50">
        <v>0.32800000000000001</v>
      </c>
      <c r="V36" s="50">
        <v>0.33800000000000002</v>
      </c>
      <c r="W36" s="50">
        <v>0.34899999999999998</v>
      </c>
      <c r="X36" s="50">
        <v>0.36</v>
      </c>
      <c r="Y36" s="50">
        <v>0.372</v>
      </c>
      <c r="Z36" s="50">
        <v>0.38500000000000001</v>
      </c>
      <c r="AA36" s="50">
        <v>0.39800000000000002</v>
      </c>
      <c r="AB36" s="50">
        <v>0.41099999999999998</v>
      </c>
      <c r="AC36" s="50">
        <v>0.42599999999999999</v>
      </c>
      <c r="AD36" s="50">
        <v>0.441</v>
      </c>
      <c r="AE36" s="50">
        <v>0.45700000000000002</v>
      </c>
      <c r="AF36" s="50">
        <v>0.47499999999999998</v>
      </c>
      <c r="AG36" s="50">
        <v>0.49299999999999999</v>
      </c>
      <c r="AH36" s="50">
        <v>0.51200000000000001</v>
      </c>
      <c r="AI36" s="50">
        <v>0.53200000000000003</v>
      </c>
      <c r="AJ36" s="50">
        <v>0.55400000000000005</v>
      </c>
      <c r="AK36" s="50">
        <v>0.57699999999999996</v>
      </c>
      <c r="AL36" s="50">
        <v>0.60199999999999998</v>
      </c>
      <c r="AM36" s="50">
        <v>0.629</v>
      </c>
      <c r="AN36" s="50">
        <v>0.65700000000000003</v>
      </c>
      <c r="AO36" s="50">
        <v>0.68799999999999994</v>
      </c>
      <c r="AP36" s="50">
        <v>0.72099999999999997</v>
      </c>
      <c r="AQ36" s="50">
        <v>0.75700000000000001</v>
      </c>
      <c r="AR36" s="50">
        <v>0.79500000000000004</v>
      </c>
      <c r="AS36" s="50">
        <v>0.83699999999999997</v>
      </c>
      <c r="AT36" s="50">
        <v>0.88300000000000001</v>
      </c>
      <c r="AU36" s="50">
        <v>0.93200000000000005</v>
      </c>
      <c r="AV36" s="50">
        <v>0.98599999999999999</v>
      </c>
    </row>
    <row r="37" spans="1:48" x14ac:dyDescent="0.25">
      <c r="A37" s="44">
        <v>10</v>
      </c>
      <c r="B37" s="50">
        <v>0.19600000000000001</v>
      </c>
      <c r="C37" s="50">
        <v>0.20100000000000001</v>
      </c>
      <c r="D37" s="50">
        <v>0.20599999999999999</v>
      </c>
      <c r="E37" s="50">
        <v>0.21099999999999999</v>
      </c>
      <c r="F37" s="50">
        <v>0.216</v>
      </c>
      <c r="G37" s="50">
        <v>0.222</v>
      </c>
      <c r="H37" s="50">
        <v>0.22800000000000001</v>
      </c>
      <c r="I37" s="50">
        <v>0.23400000000000001</v>
      </c>
      <c r="J37" s="50">
        <v>0.24</v>
      </c>
      <c r="K37" s="50">
        <v>0.247</v>
      </c>
      <c r="L37" s="50">
        <v>0.254</v>
      </c>
      <c r="M37" s="50">
        <v>0.26100000000000001</v>
      </c>
      <c r="N37" s="50">
        <v>0.26800000000000002</v>
      </c>
      <c r="O37" s="50">
        <v>0.27600000000000002</v>
      </c>
      <c r="P37" s="50">
        <v>0.28399999999999997</v>
      </c>
      <c r="Q37" s="50">
        <v>0.29199999999999998</v>
      </c>
      <c r="R37" s="50">
        <v>0.30099999999999999</v>
      </c>
      <c r="S37" s="50">
        <v>0.31</v>
      </c>
      <c r="T37" s="50">
        <v>0.31900000000000001</v>
      </c>
      <c r="U37" s="50">
        <v>0.32900000000000001</v>
      </c>
      <c r="V37" s="50">
        <v>0.33900000000000002</v>
      </c>
      <c r="W37" s="50">
        <v>0.35</v>
      </c>
      <c r="X37" s="50">
        <v>0.36099999999999999</v>
      </c>
      <c r="Y37" s="50">
        <v>0.373</v>
      </c>
      <c r="Z37" s="50">
        <v>0.38600000000000001</v>
      </c>
      <c r="AA37" s="50">
        <v>0.39900000000000002</v>
      </c>
      <c r="AB37" s="50">
        <v>0.41299999999999998</v>
      </c>
      <c r="AC37" s="50">
        <v>0.42699999999999999</v>
      </c>
      <c r="AD37" s="50">
        <v>0.443</v>
      </c>
      <c r="AE37" s="50">
        <v>0.45900000000000002</v>
      </c>
      <c r="AF37" s="50">
        <v>0.47599999999999998</v>
      </c>
      <c r="AG37" s="50">
        <v>0.49399999999999999</v>
      </c>
      <c r="AH37" s="50">
        <v>0.51400000000000001</v>
      </c>
      <c r="AI37" s="50">
        <v>0.53400000000000003</v>
      </c>
      <c r="AJ37" s="50">
        <v>0.55600000000000005</v>
      </c>
      <c r="AK37" s="50">
        <v>0.57899999999999996</v>
      </c>
      <c r="AL37" s="50">
        <v>0.60399999999999998</v>
      </c>
      <c r="AM37" s="50">
        <v>0.63100000000000001</v>
      </c>
      <c r="AN37" s="50">
        <v>0.66</v>
      </c>
      <c r="AO37" s="50">
        <v>0.69099999999999995</v>
      </c>
      <c r="AP37" s="50">
        <v>0.72399999999999998</v>
      </c>
      <c r="AQ37" s="50">
        <v>0.76</v>
      </c>
      <c r="AR37" s="50">
        <v>0.79900000000000004</v>
      </c>
      <c r="AS37" s="50">
        <v>0.84099999999999997</v>
      </c>
      <c r="AT37" s="50">
        <v>0.88600000000000001</v>
      </c>
      <c r="AU37" s="50">
        <v>0.93600000000000005</v>
      </c>
      <c r="AV37" s="50">
        <v>0.99099999999999999</v>
      </c>
    </row>
    <row r="38" spans="1:48" x14ac:dyDescent="0.25">
      <c r="A38" s="44">
        <v>11</v>
      </c>
      <c r="B38" s="50">
        <v>0.19600000000000001</v>
      </c>
      <c r="C38" s="50">
        <v>0.20100000000000001</v>
      </c>
      <c r="D38" s="50">
        <v>0.20599999999999999</v>
      </c>
      <c r="E38" s="50">
        <v>0.21099999999999999</v>
      </c>
      <c r="F38" s="50">
        <v>0.217</v>
      </c>
      <c r="G38" s="50">
        <v>0.223</v>
      </c>
      <c r="H38" s="50">
        <v>0.22800000000000001</v>
      </c>
      <c r="I38" s="50">
        <v>0.23499999999999999</v>
      </c>
      <c r="J38" s="50">
        <v>0.24099999999999999</v>
      </c>
      <c r="K38" s="50">
        <v>0.247</v>
      </c>
      <c r="L38" s="50">
        <v>0.254</v>
      </c>
      <c r="M38" s="50">
        <v>0.26100000000000001</v>
      </c>
      <c r="N38" s="50">
        <v>0.26900000000000002</v>
      </c>
      <c r="O38" s="50">
        <v>0.27600000000000002</v>
      </c>
      <c r="P38" s="50">
        <v>0.28399999999999997</v>
      </c>
      <c r="Q38" s="50">
        <v>0.29299999999999998</v>
      </c>
      <c r="R38" s="50">
        <v>0.30099999999999999</v>
      </c>
      <c r="S38" s="50">
        <v>0.31</v>
      </c>
      <c r="T38" s="50">
        <v>0.32</v>
      </c>
      <c r="U38" s="50">
        <v>0.33</v>
      </c>
      <c r="V38" s="50">
        <v>0.34</v>
      </c>
      <c r="W38" s="50">
        <v>0.35099999999999998</v>
      </c>
      <c r="X38" s="50">
        <v>0.36199999999999999</v>
      </c>
      <c r="Y38" s="50">
        <v>0.374</v>
      </c>
      <c r="Z38" s="50">
        <v>0.38700000000000001</v>
      </c>
      <c r="AA38" s="50">
        <v>0.4</v>
      </c>
      <c r="AB38" s="50">
        <v>0.41399999999999998</v>
      </c>
      <c r="AC38" s="50">
        <v>0.42799999999999999</v>
      </c>
      <c r="AD38" s="50">
        <v>0.44400000000000001</v>
      </c>
      <c r="AE38" s="50">
        <v>0.46</v>
      </c>
      <c r="AF38" s="50">
        <v>0.47699999999999998</v>
      </c>
      <c r="AG38" s="50">
        <v>0.496</v>
      </c>
      <c r="AH38" s="50">
        <v>0.51500000000000001</v>
      </c>
      <c r="AI38" s="50">
        <v>0.53600000000000003</v>
      </c>
      <c r="AJ38" s="50">
        <v>0.55800000000000005</v>
      </c>
      <c r="AK38" s="50">
        <v>0.58099999999999996</v>
      </c>
      <c r="AL38" s="50">
        <v>0.60599999999999998</v>
      </c>
      <c r="AM38" s="50">
        <v>0.63300000000000001</v>
      </c>
      <c r="AN38" s="50">
        <v>0.66200000000000003</v>
      </c>
      <c r="AO38" s="50">
        <v>0.69299999999999995</v>
      </c>
      <c r="AP38" s="50">
        <v>0.72699999999999998</v>
      </c>
      <c r="AQ38" s="50">
        <v>0.76300000000000001</v>
      </c>
      <c r="AR38" s="50">
        <v>0.80200000000000005</v>
      </c>
      <c r="AS38" s="50">
        <v>0.84399999999999997</v>
      </c>
      <c r="AT38" s="50">
        <v>0.89</v>
      </c>
      <c r="AU38" s="50">
        <v>0.94099999999999995</v>
      </c>
      <c r="AV38" s="50">
        <v>0.995</v>
      </c>
    </row>
  </sheetData>
  <sheetProtection algorithmName="SHA-512" hashValue="ocT+KMrSGYiBJbWzl2SEiANv9FbMAslQArqsacGkuFku5nahQJsiBYXbxbM6YG7yNq9a56yhBvJa6/Wy5cgXSg==" saltValue="nPf55+pyZWMJOR3u6u8AxQ==" spinCount="100000" sheet="1" objects="1" scenarios="1"/>
  <conditionalFormatting sqref="A6:A21">
    <cfRule type="expression" dxfId="363" priority="5" stopIfTrue="1">
      <formula>MOD(ROW(),2)=0</formula>
    </cfRule>
    <cfRule type="expression" dxfId="362" priority="6" stopIfTrue="1">
      <formula>MOD(ROW(),2)&lt;&gt;0</formula>
    </cfRule>
  </conditionalFormatting>
  <conditionalFormatting sqref="A26:A38">
    <cfRule type="expression" dxfId="361" priority="1" stopIfTrue="1">
      <formula>MOD(ROW(),2)=0</formula>
    </cfRule>
    <cfRule type="expression" dxfId="360" priority="2" stopIfTrue="1">
      <formula>MOD(ROW(),2)&lt;&gt;0</formula>
    </cfRule>
  </conditionalFormatting>
  <conditionalFormatting sqref="B6:AV21">
    <cfRule type="expression" dxfId="359" priority="7" stopIfTrue="1">
      <formula>MOD(ROW(),2)=0</formula>
    </cfRule>
    <cfRule type="expression" dxfId="358" priority="8" stopIfTrue="1">
      <formula>MOD(ROW(),2)&lt;&gt;0</formula>
    </cfRule>
  </conditionalFormatting>
  <conditionalFormatting sqref="B26:AV38">
    <cfRule type="expression" dxfId="357" priority="3" stopIfTrue="1">
      <formula>MOD(ROW(),2)=0</formula>
    </cfRule>
    <cfRule type="expression" dxfId="356" priority="4"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AC763-E358-4CFC-81BE-9CD5766F073F}">
  <sheetPr codeName="Sheet50"/>
  <dimension ref="A1:AQ38"/>
  <sheetViews>
    <sheetView showGridLines="0" workbookViewId="0">
      <selection activeCell="A6" sqref="A6"/>
    </sheetView>
  </sheetViews>
  <sheetFormatPr defaultColWidth="8.81640625" defaultRowHeight="12.5" x14ac:dyDescent="0.25"/>
  <cols>
    <col min="1" max="1" width="31.54296875" style="42" customWidth="1"/>
    <col min="2" max="43" width="22.54296875" style="42" customWidth="1"/>
    <col min="44" max="16384" width="8.81640625" style="42"/>
  </cols>
  <sheetData>
    <row r="1" spans="1:43" s="1" customFormat="1" ht="20" x14ac:dyDescent="0.4">
      <c r="A1" s="2" t="s">
        <v>0</v>
      </c>
    </row>
    <row r="2" spans="1:43" s="1" customFormat="1" ht="15.5" x14ac:dyDescent="0.35">
      <c r="A2" s="30" t="s">
        <v>1</v>
      </c>
      <c r="B2" s="3" t="str">
        <f>wb_title</f>
        <v>Fire_E - Consolidated Factor Spreadsheet</v>
      </c>
    </row>
    <row r="3" spans="1:43" s="1" customFormat="1" ht="15.5" x14ac:dyDescent="0.35">
      <c r="A3" s="30" t="s">
        <v>2</v>
      </c>
      <c r="B3" s="3" t="str">
        <f>TABLE_FACTOR_TYPE_1 &amp; " - x-" &amp; TABLE_SERIES_NUMBER_1</f>
        <v>Pension Debit - x-326</v>
      </c>
    </row>
    <row r="4" spans="1:43" customFormat="1" x14ac:dyDescent="0.25"/>
    <row r="5" spans="1:43" customFormat="1" x14ac:dyDescent="0.25"/>
    <row r="6" spans="1:43" customFormat="1" x14ac:dyDescent="0.25">
      <c r="A6" s="46" t="s">
        <v>384</v>
      </c>
      <c r="B6" s="52" t="s">
        <v>385</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386</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127</v>
      </c>
      <c r="B8" s="52">
        <v>2006</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128</v>
      </c>
      <c r="B9" s="52" t="s">
        <v>222</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247</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129</v>
      </c>
      <c r="B11" s="52" t="s">
        <v>224</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130</v>
      </c>
      <c r="B12" s="52" t="s">
        <v>235</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387</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132</v>
      </c>
      <c r="B14" s="52">
        <v>326</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388</v>
      </c>
      <c r="B15" s="52" t="s">
        <v>248</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134</v>
      </c>
      <c r="B16" s="52" t="s">
        <v>249</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389</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136</v>
      </c>
      <c r="B18" s="53">
        <v>46163</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137</v>
      </c>
      <c r="B19" s="53">
        <v>46161</v>
      </c>
      <c r="C19" s="52"/>
      <c r="D19" s="52"/>
      <c r="E19" s="52"/>
      <c r="F19" s="52"/>
      <c r="G19" s="52"/>
      <c r="H19" s="52"/>
      <c r="I19" s="52"/>
      <c r="J19" s="52"/>
      <c r="K19" s="52"/>
      <c r="L19" s="52"/>
      <c r="M19" s="52"/>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138</v>
      </c>
      <c r="B20" s="52" t="s">
        <v>146</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390</v>
      </c>
      <c r="B21" s="52" t="s">
        <v>66</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416</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0.24399999999999999</v>
      </c>
      <c r="C27" s="50">
        <v>0.25</v>
      </c>
      <c r="D27" s="50">
        <v>0.25700000000000001</v>
      </c>
      <c r="E27" s="50">
        <v>0.26400000000000001</v>
      </c>
      <c r="F27" s="50">
        <v>0.27</v>
      </c>
      <c r="G27" s="50">
        <v>0.27800000000000002</v>
      </c>
      <c r="H27" s="50">
        <v>0.28499999999999998</v>
      </c>
      <c r="I27" s="50">
        <v>0.29299999999999998</v>
      </c>
      <c r="J27" s="50">
        <v>0.30099999999999999</v>
      </c>
      <c r="K27" s="50">
        <v>0.309</v>
      </c>
      <c r="L27" s="50">
        <v>0.318</v>
      </c>
      <c r="M27" s="50">
        <v>0.32600000000000001</v>
      </c>
      <c r="N27" s="50">
        <v>0.33600000000000002</v>
      </c>
      <c r="O27" s="50">
        <v>0.34499999999999997</v>
      </c>
      <c r="P27" s="50">
        <v>0.35499999999999998</v>
      </c>
      <c r="Q27" s="50">
        <v>0.36599999999999999</v>
      </c>
      <c r="R27" s="50">
        <v>0.377</v>
      </c>
      <c r="S27" s="50">
        <v>0.38800000000000001</v>
      </c>
      <c r="T27" s="50">
        <v>0.4</v>
      </c>
      <c r="U27" s="50">
        <v>0.41299999999999998</v>
      </c>
      <c r="V27" s="50">
        <v>0.42599999999999999</v>
      </c>
      <c r="W27" s="50">
        <v>0.439</v>
      </c>
      <c r="X27" s="50">
        <v>0.45300000000000001</v>
      </c>
      <c r="Y27" s="50">
        <v>0.46800000000000003</v>
      </c>
      <c r="Z27" s="50">
        <v>0.48399999999999999</v>
      </c>
      <c r="AA27" s="50">
        <v>0.501</v>
      </c>
      <c r="AB27" s="50">
        <v>0.51800000000000002</v>
      </c>
      <c r="AC27" s="50">
        <v>0.53600000000000003</v>
      </c>
      <c r="AD27" s="50">
        <v>0.55600000000000005</v>
      </c>
      <c r="AE27" s="50">
        <v>0.57599999999999996</v>
      </c>
      <c r="AF27" s="50">
        <v>0.59799999999999998</v>
      </c>
      <c r="AG27" s="50">
        <v>0.621</v>
      </c>
      <c r="AH27" s="50">
        <v>0.64500000000000002</v>
      </c>
      <c r="AI27" s="50">
        <v>0.67100000000000004</v>
      </c>
      <c r="AJ27" s="50">
        <v>0.69799999999999995</v>
      </c>
      <c r="AK27" s="50">
        <v>0.72699999999999998</v>
      </c>
      <c r="AL27" s="50">
        <v>0.75900000000000001</v>
      </c>
      <c r="AM27" s="50">
        <v>0.79200000000000004</v>
      </c>
      <c r="AN27" s="50">
        <v>0.82799999999999996</v>
      </c>
      <c r="AO27" s="50">
        <v>0.86599999999999999</v>
      </c>
      <c r="AP27" s="50">
        <v>0.90700000000000003</v>
      </c>
      <c r="AQ27" s="50">
        <v>0.95199999999999996</v>
      </c>
    </row>
    <row r="28" spans="1:43" x14ac:dyDescent="0.25">
      <c r="A28" s="44">
        <v>1</v>
      </c>
      <c r="B28" s="50">
        <v>0.245</v>
      </c>
      <c r="C28" s="50">
        <v>0.251</v>
      </c>
      <c r="D28" s="50">
        <v>0.25700000000000001</v>
      </c>
      <c r="E28" s="50">
        <v>0.26400000000000001</v>
      </c>
      <c r="F28" s="50">
        <v>0.27100000000000002</v>
      </c>
      <c r="G28" s="50">
        <v>0.27800000000000002</v>
      </c>
      <c r="H28" s="50">
        <v>0.28599999999999998</v>
      </c>
      <c r="I28" s="50">
        <v>0.29299999999999998</v>
      </c>
      <c r="J28" s="50">
        <v>0.30099999999999999</v>
      </c>
      <c r="K28" s="50">
        <v>0.31</v>
      </c>
      <c r="L28" s="50">
        <v>0.318</v>
      </c>
      <c r="M28" s="50">
        <v>0.32700000000000001</v>
      </c>
      <c r="N28" s="50">
        <v>0.33700000000000002</v>
      </c>
      <c r="O28" s="50">
        <v>0.34599999999999997</v>
      </c>
      <c r="P28" s="50">
        <v>0.35599999999999998</v>
      </c>
      <c r="Q28" s="50">
        <v>0.36699999999999999</v>
      </c>
      <c r="R28" s="50">
        <v>0.378</v>
      </c>
      <c r="S28" s="50">
        <v>0.38900000000000001</v>
      </c>
      <c r="T28" s="50">
        <v>0.40100000000000002</v>
      </c>
      <c r="U28" s="50">
        <v>0.41399999999999998</v>
      </c>
      <c r="V28" s="50">
        <v>0.42699999999999999</v>
      </c>
      <c r="W28" s="50">
        <v>0.44</v>
      </c>
      <c r="X28" s="50">
        <v>0.45500000000000002</v>
      </c>
      <c r="Y28" s="50">
        <v>0.47</v>
      </c>
      <c r="Z28" s="50">
        <v>0.48599999999999999</v>
      </c>
      <c r="AA28" s="50">
        <v>0.502</v>
      </c>
      <c r="AB28" s="50">
        <v>0.52</v>
      </c>
      <c r="AC28" s="50">
        <v>0.53800000000000003</v>
      </c>
      <c r="AD28" s="50">
        <v>0.55800000000000005</v>
      </c>
      <c r="AE28" s="50">
        <v>0.57799999999999996</v>
      </c>
      <c r="AF28" s="50">
        <v>0.6</v>
      </c>
      <c r="AG28" s="50">
        <v>0.623</v>
      </c>
      <c r="AH28" s="50">
        <v>0.64700000000000002</v>
      </c>
      <c r="AI28" s="50">
        <v>0.67300000000000004</v>
      </c>
      <c r="AJ28" s="50">
        <v>0.70099999999999996</v>
      </c>
      <c r="AK28" s="50">
        <v>0.73</v>
      </c>
      <c r="AL28" s="50">
        <v>0.76100000000000001</v>
      </c>
      <c r="AM28" s="50">
        <v>0.79500000000000004</v>
      </c>
      <c r="AN28" s="50">
        <v>0.83099999999999996</v>
      </c>
      <c r="AO28" s="50">
        <v>0.87</v>
      </c>
      <c r="AP28" s="50">
        <v>0.91100000000000003</v>
      </c>
      <c r="AQ28" s="50">
        <v>0.95599999999999996</v>
      </c>
    </row>
    <row r="29" spans="1:43" x14ac:dyDescent="0.25">
      <c r="A29" s="44">
        <v>2</v>
      </c>
      <c r="B29" s="50">
        <v>0.245</v>
      </c>
      <c r="C29" s="50">
        <v>0.252</v>
      </c>
      <c r="D29" s="50">
        <v>0.25800000000000001</v>
      </c>
      <c r="E29" s="50">
        <v>0.26500000000000001</v>
      </c>
      <c r="F29" s="50">
        <v>0.27200000000000002</v>
      </c>
      <c r="G29" s="50">
        <v>0.27900000000000003</v>
      </c>
      <c r="H29" s="50">
        <v>0.28599999999999998</v>
      </c>
      <c r="I29" s="50">
        <v>0.29399999999999998</v>
      </c>
      <c r="J29" s="50">
        <v>0.30199999999999999</v>
      </c>
      <c r="K29" s="50">
        <v>0.31</v>
      </c>
      <c r="L29" s="50">
        <v>0.31900000000000001</v>
      </c>
      <c r="M29" s="50">
        <v>0.32800000000000001</v>
      </c>
      <c r="N29" s="50">
        <v>0.33700000000000002</v>
      </c>
      <c r="O29" s="50">
        <v>0.34699999999999998</v>
      </c>
      <c r="P29" s="50">
        <v>0.35699999999999998</v>
      </c>
      <c r="Q29" s="50">
        <v>0.36799999999999999</v>
      </c>
      <c r="R29" s="50">
        <v>0.379</v>
      </c>
      <c r="S29" s="50">
        <v>0.39</v>
      </c>
      <c r="T29" s="50">
        <v>0.40200000000000002</v>
      </c>
      <c r="U29" s="50">
        <v>0.41499999999999998</v>
      </c>
      <c r="V29" s="50">
        <v>0.42799999999999999</v>
      </c>
      <c r="W29" s="50">
        <v>0.442</v>
      </c>
      <c r="X29" s="50">
        <v>0.45600000000000002</v>
      </c>
      <c r="Y29" s="50">
        <v>0.47099999999999997</v>
      </c>
      <c r="Z29" s="50">
        <v>0.48699999999999999</v>
      </c>
      <c r="AA29" s="50">
        <v>0.504</v>
      </c>
      <c r="AB29" s="50">
        <v>0.52100000000000002</v>
      </c>
      <c r="AC29" s="50">
        <v>0.54</v>
      </c>
      <c r="AD29" s="50">
        <v>0.55900000000000005</v>
      </c>
      <c r="AE29" s="50">
        <v>0.57999999999999996</v>
      </c>
      <c r="AF29" s="50">
        <v>0.60199999999999998</v>
      </c>
      <c r="AG29" s="50">
        <v>0.625</v>
      </c>
      <c r="AH29" s="50">
        <v>0.64900000000000002</v>
      </c>
      <c r="AI29" s="50">
        <v>0.67500000000000004</v>
      </c>
      <c r="AJ29" s="50">
        <v>0.70299999999999996</v>
      </c>
      <c r="AK29" s="50">
        <v>0.73299999999999998</v>
      </c>
      <c r="AL29" s="50">
        <v>0.76400000000000001</v>
      </c>
      <c r="AM29" s="50">
        <v>0.79800000000000004</v>
      </c>
      <c r="AN29" s="50">
        <v>0.83399999999999996</v>
      </c>
      <c r="AO29" s="50">
        <v>0.873</v>
      </c>
      <c r="AP29" s="50">
        <v>0.91500000000000004</v>
      </c>
      <c r="AQ29" s="50">
        <v>0.96</v>
      </c>
    </row>
    <row r="30" spans="1:43" x14ac:dyDescent="0.25">
      <c r="A30" s="44">
        <v>3</v>
      </c>
      <c r="B30" s="50">
        <v>0.246</v>
      </c>
      <c r="C30" s="50">
        <v>0.252</v>
      </c>
      <c r="D30" s="50">
        <v>0.25900000000000001</v>
      </c>
      <c r="E30" s="50">
        <v>0.26500000000000001</v>
      </c>
      <c r="F30" s="50">
        <v>0.27200000000000002</v>
      </c>
      <c r="G30" s="50">
        <v>0.27900000000000003</v>
      </c>
      <c r="H30" s="50">
        <v>0.28699999999999998</v>
      </c>
      <c r="I30" s="50">
        <v>0.29499999999999998</v>
      </c>
      <c r="J30" s="50">
        <v>0.30299999999999999</v>
      </c>
      <c r="K30" s="50">
        <v>0.311</v>
      </c>
      <c r="L30" s="50">
        <v>0.32</v>
      </c>
      <c r="M30" s="50">
        <v>0.32900000000000001</v>
      </c>
      <c r="N30" s="50">
        <v>0.33800000000000002</v>
      </c>
      <c r="O30" s="50">
        <v>0.34799999999999998</v>
      </c>
      <c r="P30" s="50">
        <v>0.35799999999999998</v>
      </c>
      <c r="Q30" s="50">
        <v>0.36899999999999999</v>
      </c>
      <c r="R30" s="50">
        <v>0.38</v>
      </c>
      <c r="S30" s="50">
        <v>0.39100000000000001</v>
      </c>
      <c r="T30" s="50">
        <v>0.40300000000000002</v>
      </c>
      <c r="U30" s="50">
        <v>0.41599999999999998</v>
      </c>
      <c r="V30" s="50">
        <v>0.42899999999999999</v>
      </c>
      <c r="W30" s="50">
        <v>0.443</v>
      </c>
      <c r="X30" s="50">
        <v>0.45700000000000002</v>
      </c>
      <c r="Y30" s="50">
        <v>0.47199999999999998</v>
      </c>
      <c r="Z30" s="50">
        <v>0.48799999999999999</v>
      </c>
      <c r="AA30" s="50">
        <v>0.505</v>
      </c>
      <c r="AB30" s="50">
        <v>0.52300000000000002</v>
      </c>
      <c r="AC30" s="50">
        <v>0.54100000000000004</v>
      </c>
      <c r="AD30" s="50">
        <v>0.56100000000000005</v>
      </c>
      <c r="AE30" s="50">
        <v>0.58199999999999996</v>
      </c>
      <c r="AF30" s="50">
        <v>0.60399999999999998</v>
      </c>
      <c r="AG30" s="50">
        <v>0.627</v>
      </c>
      <c r="AH30" s="50">
        <v>0.65200000000000002</v>
      </c>
      <c r="AI30" s="50">
        <v>0.67800000000000005</v>
      </c>
      <c r="AJ30" s="50">
        <v>0.70599999999999996</v>
      </c>
      <c r="AK30" s="50">
        <v>0.73499999999999999</v>
      </c>
      <c r="AL30" s="50">
        <v>0.76700000000000002</v>
      </c>
      <c r="AM30" s="50">
        <v>0.80100000000000005</v>
      </c>
      <c r="AN30" s="50">
        <v>0.83699999999999997</v>
      </c>
      <c r="AO30" s="50">
        <v>0.877</v>
      </c>
      <c r="AP30" s="50">
        <v>0.91900000000000004</v>
      </c>
      <c r="AQ30" s="50">
        <v>0.96399999999999997</v>
      </c>
    </row>
    <row r="31" spans="1:43" x14ac:dyDescent="0.25">
      <c r="A31" s="44">
        <v>4</v>
      </c>
      <c r="B31" s="50">
        <v>0.246</v>
      </c>
      <c r="C31" s="50">
        <v>0.253</v>
      </c>
      <c r="D31" s="50">
        <v>0.25900000000000001</v>
      </c>
      <c r="E31" s="50">
        <v>0.26600000000000001</v>
      </c>
      <c r="F31" s="50">
        <v>0.27300000000000002</v>
      </c>
      <c r="G31" s="50">
        <v>0.28000000000000003</v>
      </c>
      <c r="H31" s="50">
        <v>0.28799999999999998</v>
      </c>
      <c r="I31" s="50">
        <v>0.29499999999999998</v>
      </c>
      <c r="J31" s="50">
        <v>0.30299999999999999</v>
      </c>
      <c r="K31" s="50">
        <v>0.312</v>
      </c>
      <c r="L31" s="50">
        <v>0.32100000000000001</v>
      </c>
      <c r="M31" s="50">
        <v>0.33</v>
      </c>
      <c r="N31" s="50">
        <v>0.33900000000000002</v>
      </c>
      <c r="O31" s="50">
        <v>0.34899999999999998</v>
      </c>
      <c r="P31" s="50">
        <v>0.35899999999999999</v>
      </c>
      <c r="Q31" s="50">
        <v>0.37</v>
      </c>
      <c r="R31" s="50">
        <v>0.38100000000000001</v>
      </c>
      <c r="S31" s="50">
        <v>0.39200000000000002</v>
      </c>
      <c r="T31" s="50">
        <v>0.40400000000000003</v>
      </c>
      <c r="U31" s="50">
        <v>0.41699999999999998</v>
      </c>
      <c r="V31" s="50">
        <v>0.43</v>
      </c>
      <c r="W31" s="50">
        <v>0.44400000000000001</v>
      </c>
      <c r="X31" s="50">
        <v>0.45800000000000002</v>
      </c>
      <c r="Y31" s="50">
        <v>0.47399999999999998</v>
      </c>
      <c r="Z31" s="50">
        <v>0.49</v>
      </c>
      <c r="AA31" s="50">
        <v>0.50700000000000001</v>
      </c>
      <c r="AB31" s="50">
        <v>0.52400000000000002</v>
      </c>
      <c r="AC31" s="50">
        <v>0.54300000000000004</v>
      </c>
      <c r="AD31" s="50">
        <v>0.56299999999999994</v>
      </c>
      <c r="AE31" s="50">
        <v>0.58299999999999996</v>
      </c>
      <c r="AF31" s="50">
        <v>0.60599999999999998</v>
      </c>
      <c r="AG31" s="50">
        <v>0.629</v>
      </c>
      <c r="AH31" s="50">
        <v>0.65400000000000003</v>
      </c>
      <c r="AI31" s="50">
        <v>0.68</v>
      </c>
      <c r="AJ31" s="50">
        <v>0.70799999999999996</v>
      </c>
      <c r="AK31" s="50">
        <v>0.73799999999999999</v>
      </c>
      <c r="AL31" s="50">
        <v>0.77</v>
      </c>
      <c r="AM31" s="50">
        <v>0.80400000000000005</v>
      </c>
      <c r="AN31" s="50">
        <v>0.84099999999999997</v>
      </c>
      <c r="AO31" s="50">
        <v>0.88</v>
      </c>
      <c r="AP31" s="50">
        <v>0.92200000000000004</v>
      </c>
      <c r="AQ31" s="50">
        <v>0.96799999999999997</v>
      </c>
    </row>
    <row r="32" spans="1:43" x14ac:dyDescent="0.25">
      <c r="A32" s="44">
        <v>5</v>
      </c>
      <c r="B32" s="50">
        <v>0.247</v>
      </c>
      <c r="C32" s="50">
        <v>0.253</v>
      </c>
      <c r="D32" s="50">
        <v>0.26</v>
      </c>
      <c r="E32" s="50">
        <v>0.26600000000000001</v>
      </c>
      <c r="F32" s="50">
        <v>0.27300000000000002</v>
      </c>
      <c r="G32" s="50">
        <v>0.28100000000000003</v>
      </c>
      <c r="H32" s="50">
        <v>0.28799999999999998</v>
      </c>
      <c r="I32" s="50">
        <v>0.29599999999999999</v>
      </c>
      <c r="J32" s="50">
        <v>0.30399999999999999</v>
      </c>
      <c r="K32" s="50">
        <v>0.313</v>
      </c>
      <c r="L32" s="50">
        <v>0.32100000000000001</v>
      </c>
      <c r="M32" s="50">
        <v>0.33</v>
      </c>
      <c r="N32" s="50">
        <v>0.34</v>
      </c>
      <c r="O32" s="50">
        <v>0.35</v>
      </c>
      <c r="P32" s="50">
        <v>0.36</v>
      </c>
      <c r="Q32" s="50">
        <v>0.37</v>
      </c>
      <c r="R32" s="50">
        <v>0.38200000000000001</v>
      </c>
      <c r="S32" s="50">
        <v>0.39300000000000002</v>
      </c>
      <c r="T32" s="50">
        <v>0.40500000000000003</v>
      </c>
      <c r="U32" s="50">
        <v>0.41799999999999998</v>
      </c>
      <c r="V32" s="50">
        <v>0.43099999999999999</v>
      </c>
      <c r="W32" s="50">
        <v>0.44500000000000001</v>
      </c>
      <c r="X32" s="50">
        <v>0.46</v>
      </c>
      <c r="Y32" s="50">
        <v>0.47499999999999998</v>
      </c>
      <c r="Z32" s="50">
        <v>0.49099999999999999</v>
      </c>
      <c r="AA32" s="50">
        <v>0.50800000000000001</v>
      </c>
      <c r="AB32" s="50">
        <v>0.52600000000000002</v>
      </c>
      <c r="AC32" s="50">
        <v>0.54500000000000004</v>
      </c>
      <c r="AD32" s="50">
        <v>0.56399999999999995</v>
      </c>
      <c r="AE32" s="50">
        <v>0.58499999999999996</v>
      </c>
      <c r="AF32" s="50">
        <v>0.60699999999999998</v>
      </c>
      <c r="AG32" s="50">
        <v>0.63100000000000001</v>
      </c>
      <c r="AH32" s="50">
        <v>0.65600000000000003</v>
      </c>
      <c r="AI32" s="50">
        <v>0.68200000000000005</v>
      </c>
      <c r="AJ32" s="50">
        <v>0.71</v>
      </c>
      <c r="AK32" s="50">
        <v>0.74</v>
      </c>
      <c r="AL32" s="50">
        <v>0.77300000000000002</v>
      </c>
      <c r="AM32" s="50">
        <v>0.80700000000000005</v>
      </c>
      <c r="AN32" s="50">
        <v>0.84399999999999997</v>
      </c>
      <c r="AO32" s="50">
        <v>0.88300000000000001</v>
      </c>
      <c r="AP32" s="50">
        <v>0.92600000000000005</v>
      </c>
      <c r="AQ32" s="50">
        <v>0.97199999999999998</v>
      </c>
    </row>
    <row r="33" spans="1:43" x14ac:dyDescent="0.25">
      <c r="A33" s="44">
        <v>6</v>
      </c>
      <c r="B33" s="50">
        <v>0.247</v>
      </c>
      <c r="C33" s="50">
        <v>0.254</v>
      </c>
      <c r="D33" s="50">
        <v>0.26</v>
      </c>
      <c r="E33" s="50">
        <v>0.26700000000000002</v>
      </c>
      <c r="F33" s="50">
        <v>0.27400000000000002</v>
      </c>
      <c r="G33" s="50">
        <v>0.28100000000000003</v>
      </c>
      <c r="H33" s="50">
        <v>0.28899999999999998</v>
      </c>
      <c r="I33" s="50">
        <v>0.29699999999999999</v>
      </c>
      <c r="J33" s="50">
        <v>0.30499999999999999</v>
      </c>
      <c r="K33" s="50">
        <v>0.313</v>
      </c>
      <c r="L33" s="50">
        <v>0.32200000000000001</v>
      </c>
      <c r="M33" s="50">
        <v>0.33100000000000002</v>
      </c>
      <c r="N33" s="50">
        <v>0.34100000000000003</v>
      </c>
      <c r="O33" s="50">
        <v>0.35</v>
      </c>
      <c r="P33" s="50">
        <v>0.36099999999999999</v>
      </c>
      <c r="Q33" s="50">
        <v>0.371</v>
      </c>
      <c r="R33" s="50">
        <v>0.38300000000000001</v>
      </c>
      <c r="S33" s="50">
        <v>0.39400000000000002</v>
      </c>
      <c r="T33" s="50">
        <v>0.40600000000000003</v>
      </c>
      <c r="U33" s="50">
        <v>0.41899999999999998</v>
      </c>
      <c r="V33" s="50">
        <v>0.432</v>
      </c>
      <c r="W33" s="50">
        <v>0.44600000000000001</v>
      </c>
      <c r="X33" s="50">
        <v>0.46100000000000002</v>
      </c>
      <c r="Y33" s="50">
        <v>0.47599999999999998</v>
      </c>
      <c r="Z33" s="50">
        <v>0.49199999999999999</v>
      </c>
      <c r="AA33" s="50">
        <v>0.50900000000000001</v>
      </c>
      <c r="AB33" s="50">
        <v>0.52700000000000002</v>
      </c>
      <c r="AC33" s="50">
        <v>0.54600000000000004</v>
      </c>
      <c r="AD33" s="50">
        <v>0.56599999999999995</v>
      </c>
      <c r="AE33" s="50">
        <v>0.58699999999999997</v>
      </c>
      <c r="AF33" s="50">
        <v>0.60899999999999999</v>
      </c>
      <c r="AG33" s="50">
        <v>0.63300000000000001</v>
      </c>
      <c r="AH33" s="50">
        <v>0.65800000000000003</v>
      </c>
      <c r="AI33" s="50">
        <v>0.68500000000000005</v>
      </c>
      <c r="AJ33" s="50">
        <v>0.71299999999999997</v>
      </c>
      <c r="AK33" s="50">
        <v>0.74299999999999999</v>
      </c>
      <c r="AL33" s="50">
        <v>0.77500000000000002</v>
      </c>
      <c r="AM33" s="50">
        <v>0.81</v>
      </c>
      <c r="AN33" s="50">
        <v>0.84699999999999998</v>
      </c>
      <c r="AO33" s="50">
        <v>0.88700000000000001</v>
      </c>
      <c r="AP33" s="50">
        <v>0.93</v>
      </c>
      <c r="AQ33" s="50">
        <v>0.97599999999999998</v>
      </c>
    </row>
    <row r="34" spans="1:43" x14ac:dyDescent="0.25">
      <c r="A34" s="44">
        <v>7</v>
      </c>
      <c r="B34" s="50">
        <v>0.248</v>
      </c>
      <c r="C34" s="50">
        <v>0.254</v>
      </c>
      <c r="D34" s="50">
        <v>0.26100000000000001</v>
      </c>
      <c r="E34" s="50">
        <v>0.26800000000000002</v>
      </c>
      <c r="F34" s="50">
        <v>0.27500000000000002</v>
      </c>
      <c r="G34" s="50">
        <v>0.28199999999999997</v>
      </c>
      <c r="H34" s="50">
        <v>0.28999999999999998</v>
      </c>
      <c r="I34" s="50">
        <v>0.29699999999999999</v>
      </c>
      <c r="J34" s="50">
        <v>0.30599999999999999</v>
      </c>
      <c r="K34" s="50">
        <v>0.314</v>
      </c>
      <c r="L34" s="50">
        <v>0.32300000000000001</v>
      </c>
      <c r="M34" s="50">
        <v>0.33200000000000002</v>
      </c>
      <c r="N34" s="50">
        <v>0.34100000000000003</v>
      </c>
      <c r="O34" s="50">
        <v>0.35099999999999998</v>
      </c>
      <c r="P34" s="50">
        <v>0.36199999999999999</v>
      </c>
      <c r="Q34" s="50">
        <v>0.372</v>
      </c>
      <c r="R34" s="50">
        <v>0.38300000000000001</v>
      </c>
      <c r="S34" s="50">
        <v>0.39500000000000002</v>
      </c>
      <c r="T34" s="50">
        <v>0.40699999999999997</v>
      </c>
      <c r="U34" s="50">
        <v>0.42</v>
      </c>
      <c r="V34" s="50">
        <v>0.434</v>
      </c>
      <c r="W34" s="50">
        <v>0.44800000000000001</v>
      </c>
      <c r="X34" s="50">
        <v>0.46200000000000002</v>
      </c>
      <c r="Y34" s="50">
        <v>0.47799999999999998</v>
      </c>
      <c r="Z34" s="50">
        <v>0.49399999999999999</v>
      </c>
      <c r="AA34" s="50">
        <v>0.51100000000000001</v>
      </c>
      <c r="AB34" s="50">
        <v>0.52900000000000003</v>
      </c>
      <c r="AC34" s="50">
        <v>0.54800000000000004</v>
      </c>
      <c r="AD34" s="50">
        <v>0.56799999999999995</v>
      </c>
      <c r="AE34" s="50">
        <v>0.58899999999999997</v>
      </c>
      <c r="AF34" s="50">
        <v>0.61099999999999999</v>
      </c>
      <c r="AG34" s="50">
        <v>0.63500000000000001</v>
      </c>
      <c r="AH34" s="50">
        <v>0.66</v>
      </c>
      <c r="AI34" s="50">
        <v>0.68700000000000006</v>
      </c>
      <c r="AJ34" s="50">
        <v>0.71499999999999997</v>
      </c>
      <c r="AK34" s="50">
        <v>0.746</v>
      </c>
      <c r="AL34" s="50">
        <v>0.77800000000000002</v>
      </c>
      <c r="AM34" s="50">
        <v>0.81299999999999994</v>
      </c>
      <c r="AN34" s="50">
        <v>0.85</v>
      </c>
      <c r="AO34" s="50">
        <v>0.89</v>
      </c>
      <c r="AP34" s="50">
        <v>0.93300000000000005</v>
      </c>
      <c r="AQ34" s="50">
        <v>0.98</v>
      </c>
    </row>
    <row r="35" spans="1:43" x14ac:dyDescent="0.25">
      <c r="A35" s="44">
        <v>8</v>
      </c>
      <c r="B35" s="50">
        <v>0.248</v>
      </c>
      <c r="C35" s="50">
        <v>0.255</v>
      </c>
      <c r="D35" s="50">
        <v>0.26100000000000001</v>
      </c>
      <c r="E35" s="50">
        <v>0.26800000000000002</v>
      </c>
      <c r="F35" s="50">
        <v>0.27500000000000002</v>
      </c>
      <c r="G35" s="50">
        <v>0.28299999999999997</v>
      </c>
      <c r="H35" s="50">
        <v>0.28999999999999998</v>
      </c>
      <c r="I35" s="50">
        <v>0.29799999999999999</v>
      </c>
      <c r="J35" s="50">
        <v>0.30599999999999999</v>
      </c>
      <c r="K35" s="50">
        <v>0.315</v>
      </c>
      <c r="L35" s="50">
        <v>0.32300000000000001</v>
      </c>
      <c r="M35" s="50">
        <v>0.33300000000000002</v>
      </c>
      <c r="N35" s="50">
        <v>0.34200000000000003</v>
      </c>
      <c r="O35" s="50">
        <v>0.35199999999999998</v>
      </c>
      <c r="P35" s="50">
        <v>0.36199999999999999</v>
      </c>
      <c r="Q35" s="50">
        <v>0.373</v>
      </c>
      <c r="R35" s="50">
        <v>0.38400000000000001</v>
      </c>
      <c r="S35" s="50">
        <v>0.39600000000000002</v>
      </c>
      <c r="T35" s="50">
        <v>0.40799999999999997</v>
      </c>
      <c r="U35" s="50">
        <v>0.42099999999999999</v>
      </c>
      <c r="V35" s="50">
        <v>0.435</v>
      </c>
      <c r="W35" s="50">
        <v>0.44900000000000001</v>
      </c>
      <c r="X35" s="50">
        <v>0.46300000000000002</v>
      </c>
      <c r="Y35" s="50">
        <v>0.47899999999999998</v>
      </c>
      <c r="Z35" s="50">
        <v>0.495</v>
      </c>
      <c r="AA35" s="50">
        <v>0.51200000000000001</v>
      </c>
      <c r="AB35" s="50">
        <v>0.53</v>
      </c>
      <c r="AC35" s="50">
        <v>0.54900000000000004</v>
      </c>
      <c r="AD35" s="50">
        <v>0.56899999999999995</v>
      </c>
      <c r="AE35" s="50">
        <v>0.59099999999999997</v>
      </c>
      <c r="AF35" s="50">
        <v>0.61299999999999999</v>
      </c>
      <c r="AG35" s="50">
        <v>0.63700000000000001</v>
      </c>
      <c r="AH35" s="50">
        <v>0.66200000000000003</v>
      </c>
      <c r="AI35" s="50">
        <v>0.68899999999999995</v>
      </c>
      <c r="AJ35" s="50">
        <v>0.71799999999999997</v>
      </c>
      <c r="AK35" s="50">
        <v>0.748</v>
      </c>
      <c r="AL35" s="50">
        <v>0.78100000000000003</v>
      </c>
      <c r="AM35" s="50">
        <v>0.81599999999999995</v>
      </c>
      <c r="AN35" s="50">
        <v>0.85299999999999998</v>
      </c>
      <c r="AO35" s="50">
        <v>0.89400000000000002</v>
      </c>
      <c r="AP35" s="50">
        <v>0.93700000000000006</v>
      </c>
      <c r="AQ35" s="50">
        <v>0.98399999999999999</v>
      </c>
    </row>
    <row r="36" spans="1:43" x14ac:dyDescent="0.25">
      <c r="A36" s="44">
        <v>9</v>
      </c>
      <c r="B36" s="50">
        <v>0.249</v>
      </c>
      <c r="C36" s="50">
        <v>0.255</v>
      </c>
      <c r="D36" s="50">
        <v>0.26200000000000001</v>
      </c>
      <c r="E36" s="50">
        <v>0.26900000000000002</v>
      </c>
      <c r="F36" s="50">
        <v>0.27600000000000002</v>
      </c>
      <c r="G36" s="50">
        <v>0.28299999999999997</v>
      </c>
      <c r="H36" s="50">
        <v>0.29099999999999998</v>
      </c>
      <c r="I36" s="50">
        <v>0.29899999999999999</v>
      </c>
      <c r="J36" s="50">
        <v>0.307</v>
      </c>
      <c r="K36" s="50">
        <v>0.315</v>
      </c>
      <c r="L36" s="50">
        <v>0.32400000000000001</v>
      </c>
      <c r="M36" s="50">
        <v>0.33300000000000002</v>
      </c>
      <c r="N36" s="50">
        <v>0.34300000000000003</v>
      </c>
      <c r="O36" s="50">
        <v>0.35299999999999998</v>
      </c>
      <c r="P36" s="50">
        <v>0.36299999999999999</v>
      </c>
      <c r="Q36" s="50">
        <v>0.374</v>
      </c>
      <c r="R36" s="50">
        <v>0.38500000000000001</v>
      </c>
      <c r="S36" s="50">
        <v>0.39700000000000002</v>
      </c>
      <c r="T36" s="50">
        <v>0.40899999999999997</v>
      </c>
      <c r="U36" s="50">
        <v>0.42199999999999999</v>
      </c>
      <c r="V36" s="50">
        <v>0.436</v>
      </c>
      <c r="W36" s="50">
        <v>0.45</v>
      </c>
      <c r="X36" s="50">
        <v>0.46500000000000002</v>
      </c>
      <c r="Y36" s="50">
        <v>0.48</v>
      </c>
      <c r="Z36" s="50">
        <v>0.497</v>
      </c>
      <c r="AA36" s="50">
        <v>0.51400000000000001</v>
      </c>
      <c r="AB36" s="50">
        <v>0.53200000000000003</v>
      </c>
      <c r="AC36" s="50">
        <v>0.55100000000000005</v>
      </c>
      <c r="AD36" s="50">
        <v>0.57099999999999995</v>
      </c>
      <c r="AE36" s="50">
        <v>0.59199999999999997</v>
      </c>
      <c r="AF36" s="50">
        <v>0.61499999999999999</v>
      </c>
      <c r="AG36" s="50">
        <v>0.63900000000000001</v>
      </c>
      <c r="AH36" s="50">
        <v>0.66400000000000003</v>
      </c>
      <c r="AI36" s="50">
        <v>0.69099999999999995</v>
      </c>
      <c r="AJ36" s="50">
        <v>0.72</v>
      </c>
      <c r="AK36" s="50">
        <v>0.751</v>
      </c>
      <c r="AL36" s="50">
        <v>0.78400000000000003</v>
      </c>
      <c r="AM36" s="50">
        <v>0.81899999999999995</v>
      </c>
      <c r="AN36" s="50">
        <v>0.85699999999999998</v>
      </c>
      <c r="AO36" s="50">
        <v>0.89700000000000002</v>
      </c>
      <c r="AP36" s="50">
        <v>0.94099999999999995</v>
      </c>
      <c r="AQ36" s="50">
        <v>0.98799999999999999</v>
      </c>
    </row>
    <row r="37" spans="1:43" x14ac:dyDescent="0.25">
      <c r="A37" s="44">
        <v>10</v>
      </c>
      <c r="B37" s="50">
        <v>0.249</v>
      </c>
      <c r="C37" s="50">
        <v>0.25600000000000001</v>
      </c>
      <c r="D37" s="50">
        <v>0.26200000000000001</v>
      </c>
      <c r="E37" s="50">
        <v>0.26900000000000002</v>
      </c>
      <c r="F37" s="50">
        <v>0.27600000000000002</v>
      </c>
      <c r="G37" s="50">
        <v>0.28399999999999997</v>
      </c>
      <c r="H37" s="50">
        <v>0.29099999999999998</v>
      </c>
      <c r="I37" s="50">
        <v>0.29899999999999999</v>
      </c>
      <c r="J37" s="50">
        <v>0.308</v>
      </c>
      <c r="K37" s="50">
        <v>0.316</v>
      </c>
      <c r="L37" s="50">
        <v>0.32500000000000001</v>
      </c>
      <c r="M37" s="50">
        <v>0.33400000000000002</v>
      </c>
      <c r="N37" s="50">
        <v>0.34399999999999997</v>
      </c>
      <c r="O37" s="50">
        <v>0.35399999999999998</v>
      </c>
      <c r="P37" s="50">
        <v>0.36399999999999999</v>
      </c>
      <c r="Q37" s="50">
        <v>0.375</v>
      </c>
      <c r="R37" s="50">
        <v>0.38600000000000001</v>
      </c>
      <c r="S37" s="50">
        <v>0.39800000000000002</v>
      </c>
      <c r="T37" s="50">
        <v>0.41</v>
      </c>
      <c r="U37" s="50">
        <v>0.42299999999999999</v>
      </c>
      <c r="V37" s="50">
        <v>0.437</v>
      </c>
      <c r="W37" s="50">
        <v>0.45100000000000001</v>
      </c>
      <c r="X37" s="50">
        <v>0.46600000000000003</v>
      </c>
      <c r="Y37" s="50">
        <v>0.48199999999999998</v>
      </c>
      <c r="Z37" s="50">
        <v>0.498</v>
      </c>
      <c r="AA37" s="50">
        <v>0.51500000000000001</v>
      </c>
      <c r="AB37" s="50">
        <v>0.53300000000000003</v>
      </c>
      <c r="AC37" s="50">
        <v>0.55300000000000005</v>
      </c>
      <c r="AD37" s="50">
        <v>0.57299999999999995</v>
      </c>
      <c r="AE37" s="50">
        <v>0.59399999999999997</v>
      </c>
      <c r="AF37" s="50">
        <v>0.61699999999999999</v>
      </c>
      <c r="AG37" s="50">
        <v>0.64100000000000001</v>
      </c>
      <c r="AH37" s="50">
        <v>0.66700000000000004</v>
      </c>
      <c r="AI37" s="50">
        <v>0.69399999999999995</v>
      </c>
      <c r="AJ37" s="50">
        <v>0.72299999999999998</v>
      </c>
      <c r="AK37" s="50">
        <v>0.753</v>
      </c>
      <c r="AL37" s="50">
        <v>0.78600000000000003</v>
      </c>
      <c r="AM37" s="50">
        <v>0.82199999999999995</v>
      </c>
      <c r="AN37" s="50">
        <v>0.86</v>
      </c>
      <c r="AO37" s="50">
        <v>0.90100000000000002</v>
      </c>
      <c r="AP37" s="50">
        <v>0.94499999999999995</v>
      </c>
      <c r="AQ37" s="50">
        <v>0.99199999999999999</v>
      </c>
    </row>
    <row r="38" spans="1:43" x14ac:dyDescent="0.25">
      <c r="A38" s="44">
        <v>11</v>
      </c>
      <c r="B38" s="50">
        <v>0.25</v>
      </c>
      <c r="C38" s="50">
        <v>0.25600000000000001</v>
      </c>
      <c r="D38" s="50">
        <v>0.26300000000000001</v>
      </c>
      <c r="E38" s="50">
        <v>0.27</v>
      </c>
      <c r="F38" s="50">
        <v>0.27700000000000002</v>
      </c>
      <c r="G38" s="50">
        <v>0.28399999999999997</v>
      </c>
      <c r="H38" s="50">
        <v>0.29199999999999998</v>
      </c>
      <c r="I38" s="50">
        <v>0.3</v>
      </c>
      <c r="J38" s="50">
        <v>0.308</v>
      </c>
      <c r="K38" s="50">
        <v>0.317</v>
      </c>
      <c r="L38" s="50">
        <v>0.32600000000000001</v>
      </c>
      <c r="M38" s="50">
        <v>0.33500000000000002</v>
      </c>
      <c r="N38" s="50">
        <v>0.34499999999999997</v>
      </c>
      <c r="O38" s="50">
        <v>0.35499999999999998</v>
      </c>
      <c r="P38" s="50">
        <v>0.36499999999999999</v>
      </c>
      <c r="Q38" s="50">
        <v>0.376</v>
      </c>
      <c r="R38" s="50">
        <v>0.38700000000000001</v>
      </c>
      <c r="S38" s="50">
        <v>0.39900000000000002</v>
      </c>
      <c r="T38" s="50">
        <v>0.41199999999999998</v>
      </c>
      <c r="U38" s="50">
        <v>0.42399999999999999</v>
      </c>
      <c r="V38" s="50">
        <v>0.438</v>
      </c>
      <c r="W38" s="50">
        <v>0.45200000000000001</v>
      </c>
      <c r="X38" s="50">
        <v>0.46700000000000003</v>
      </c>
      <c r="Y38" s="50">
        <v>0.48299999999999998</v>
      </c>
      <c r="Z38" s="50">
        <v>0.499</v>
      </c>
      <c r="AA38" s="50">
        <v>0.51700000000000002</v>
      </c>
      <c r="AB38" s="50">
        <v>0.53500000000000003</v>
      </c>
      <c r="AC38" s="50">
        <v>0.55400000000000005</v>
      </c>
      <c r="AD38" s="50">
        <v>0.57499999999999996</v>
      </c>
      <c r="AE38" s="50">
        <v>0.59599999999999997</v>
      </c>
      <c r="AF38" s="50">
        <v>0.61899999999999999</v>
      </c>
      <c r="AG38" s="50">
        <v>0.64300000000000002</v>
      </c>
      <c r="AH38" s="50">
        <v>0.66900000000000004</v>
      </c>
      <c r="AI38" s="50">
        <v>0.69599999999999995</v>
      </c>
      <c r="AJ38" s="50">
        <v>0.72499999999999998</v>
      </c>
      <c r="AK38" s="50">
        <v>0.75600000000000001</v>
      </c>
      <c r="AL38" s="50">
        <v>0.78900000000000003</v>
      </c>
      <c r="AM38" s="50">
        <v>0.82499999999999996</v>
      </c>
      <c r="AN38" s="50">
        <v>0.86299999999999999</v>
      </c>
      <c r="AO38" s="50">
        <v>0.90400000000000003</v>
      </c>
      <c r="AP38" s="50">
        <v>0.94799999999999995</v>
      </c>
      <c r="AQ38" s="50">
        <v>0.996</v>
      </c>
    </row>
  </sheetData>
  <sheetProtection algorithmName="SHA-512" hashValue="PRCFLmLi0h4Pm184oAmKMoBkltqhO2Y/aSqa++saDv3/2+vAeRV1OrpZThl+lWGMR68KmDRixCTEiKAUEsFGUA==" saltValue="KtLsOfkKWtl2RZ52GR9vxg==" spinCount="100000" sheet="1" objects="1" scenarios="1"/>
  <conditionalFormatting sqref="A6:A21">
    <cfRule type="expression" dxfId="355" priority="5" stopIfTrue="1">
      <formula>MOD(ROW(),2)=0</formula>
    </cfRule>
    <cfRule type="expression" dxfId="354" priority="6" stopIfTrue="1">
      <formula>MOD(ROW(),2)&lt;&gt;0</formula>
    </cfRule>
  </conditionalFormatting>
  <conditionalFormatting sqref="A26:A38">
    <cfRule type="expression" dxfId="353" priority="1" stopIfTrue="1">
      <formula>MOD(ROW(),2)=0</formula>
    </cfRule>
    <cfRule type="expression" dxfId="352" priority="2" stopIfTrue="1">
      <formula>MOD(ROW(),2)&lt;&gt;0</formula>
    </cfRule>
  </conditionalFormatting>
  <conditionalFormatting sqref="B6:AQ21">
    <cfRule type="expression" dxfId="351" priority="7" stopIfTrue="1">
      <formula>MOD(ROW(),2)=0</formula>
    </cfRule>
    <cfRule type="expression" dxfId="350" priority="8" stopIfTrue="1">
      <formula>MOD(ROW(),2)&lt;&gt;0</formula>
    </cfRule>
  </conditionalFormatting>
  <conditionalFormatting sqref="B26:AQ38">
    <cfRule type="expression" dxfId="349" priority="3" stopIfTrue="1">
      <formula>MOD(ROW(),2)=0</formula>
    </cfRule>
    <cfRule type="expression" dxfId="348" priority="4"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5D8A-18C5-42E6-84FA-8F840A3C8134}">
  <sheetPr codeName="Sheet51"/>
  <dimension ref="A1:B39"/>
  <sheetViews>
    <sheetView showGridLines="0" workbookViewId="0">
      <selection activeCell="A6" sqref="A6"/>
    </sheetView>
  </sheetViews>
  <sheetFormatPr defaultColWidth="8.81640625" defaultRowHeight="12.5" x14ac:dyDescent="0.25"/>
  <cols>
    <col min="1" max="1" width="31.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Pension Debit - x-327</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222</v>
      </c>
    </row>
    <row r="10" spans="1:2" customFormat="1" ht="25" x14ac:dyDescent="0.25">
      <c r="A10" s="46" t="s">
        <v>6</v>
      </c>
      <c r="B10" s="52" t="s">
        <v>250</v>
      </c>
    </row>
    <row r="11" spans="1:2" customFormat="1" x14ac:dyDescent="0.25">
      <c r="A11" s="46" t="s">
        <v>129</v>
      </c>
      <c r="B11" s="52" t="s">
        <v>224</v>
      </c>
    </row>
    <row r="12" spans="1:2" customFormat="1" ht="25" x14ac:dyDescent="0.25">
      <c r="A12" s="46" t="s">
        <v>130</v>
      </c>
      <c r="B12" s="52" t="s">
        <v>251</v>
      </c>
    </row>
    <row r="13" spans="1:2" customFormat="1" x14ac:dyDescent="0.25">
      <c r="A13" s="46" t="s">
        <v>387</v>
      </c>
      <c r="B13" s="52">
        <v>0</v>
      </c>
    </row>
    <row r="14" spans="1:2" customFormat="1" x14ac:dyDescent="0.25">
      <c r="A14" s="46" t="s">
        <v>132</v>
      </c>
      <c r="B14" s="52">
        <v>327</v>
      </c>
    </row>
    <row r="15" spans="1:2" customFormat="1" x14ac:dyDescent="0.25">
      <c r="A15" s="46" t="s">
        <v>388</v>
      </c>
      <c r="B15" s="52" t="s">
        <v>252</v>
      </c>
    </row>
    <row r="16" spans="1:2" customFormat="1" x14ac:dyDescent="0.25">
      <c r="A16" s="46" t="s">
        <v>134</v>
      </c>
      <c r="B16" s="52" t="s">
        <v>253</v>
      </c>
    </row>
    <row r="17" spans="1:2" customFormat="1" x14ac:dyDescent="0.25">
      <c r="A17" s="47" t="s">
        <v>389</v>
      </c>
      <c r="B17" s="52"/>
    </row>
    <row r="18" spans="1:2" customFormat="1" x14ac:dyDescent="0.25">
      <c r="A18" s="46" t="s">
        <v>136</v>
      </c>
      <c r="B18" s="53">
        <v>46163</v>
      </c>
    </row>
    <row r="19" spans="1:2" customFormat="1" x14ac:dyDescent="0.25">
      <c r="A19" s="46" t="s">
        <v>137</v>
      </c>
      <c r="B19" s="53">
        <v>46161</v>
      </c>
    </row>
    <row r="20" spans="1:2" customFormat="1" x14ac:dyDescent="0.25">
      <c r="A20" s="46" t="s">
        <v>138</v>
      </c>
      <c r="B20" s="52" t="s">
        <v>146</v>
      </c>
    </row>
    <row r="21" spans="1:2" customFormat="1" x14ac:dyDescent="0.25">
      <c r="A21" s="46" t="s">
        <v>390</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417</v>
      </c>
      <c r="B26" s="60" t="s">
        <v>418</v>
      </c>
    </row>
    <row r="27" spans="1:2" x14ac:dyDescent="0.25">
      <c r="A27" s="44">
        <v>0</v>
      </c>
      <c r="B27" s="50">
        <v>1</v>
      </c>
    </row>
    <row r="28" spans="1:2" x14ac:dyDescent="0.25">
      <c r="A28" s="44">
        <v>1</v>
      </c>
      <c r="B28" s="50">
        <v>0.94099999999999995</v>
      </c>
    </row>
    <row r="29" spans="1:2" x14ac:dyDescent="0.25">
      <c r="A29" s="44">
        <v>2</v>
      </c>
      <c r="B29" s="50">
        <v>0.88800000000000001</v>
      </c>
    </row>
    <row r="30" spans="1:2" x14ac:dyDescent="0.25">
      <c r="A30" s="44">
        <v>3</v>
      </c>
      <c r="B30" s="50">
        <v>0.83899999999999997</v>
      </c>
    </row>
    <row r="31" spans="1:2" x14ac:dyDescent="0.25">
      <c r="A31" s="44">
        <v>4</v>
      </c>
      <c r="B31" s="50">
        <v>0.79400000000000004</v>
      </c>
    </row>
    <row r="32" spans="1:2" x14ac:dyDescent="0.25">
      <c r="A32" s="44">
        <v>5</v>
      </c>
      <c r="B32" s="50">
        <v>0.753</v>
      </c>
    </row>
    <row r="33" spans="1:2" x14ac:dyDescent="0.25">
      <c r="A33" s="44">
        <v>6</v>
      </c>
      <c r="B33" s="50">
        <v>0.71499999999999997</v>
      </c>
    </row>
    <row r="34" spans="1:2" x14ac:dyDescent="0.25">
      <c r="A34" s="44">
        <v>7</v>
      </c>
      <c r="B34" s="50">
        <v>0.68100000000000005</v>
      </c>
    </row>
    <row r="35" spans="1:2" x14ac:dyDescent="0.25">
      <c r="A35" s="44">
        <v>8</v>
      </c>
      <c r="B35" s="50">
        <v>0.64900000000000002</v>
      </c>
    </row>
    <row r="36" spans="1:2" x14ac:dyDescent="0.25">
      <c r="A36" s="44">
        <v>9</v>
      </c>
      <c r="B36" s="50">
        <v>0.61899999999999999</v>
      </c>
    </row>
    <row r="37" spans="1:2" x14ac:dyDescent="0.25">
      <c r="A37" s="44">
        <v>10</v>
      </c>
      <c r="B37" s="50">
        <v>0.59099999999999997</v>
      </c>
    </row>
    <row r="38" spans="1:2" x14ac:dyDescent="0.25">
      <c r="A38" s="44">
        <v>11</v>
      </c>
      <c r="B38" s="50">
        <v>0.56599999999999995</v>
      </c>
    </row>
    <row r="39" spans="1:2" x14ac:dyDescent="0.25">
      <c r="A39" s="44">
        <v>12</v>
      </c>
      <c r="B39" s="50">
        <v>0.54200000000000004</v>
      </c>
    </row>
  </sheetData>
  <sheetProtection algorithmName="SHA-512" hashValue="wste2MmMPmPHEf/c42ewd2e3aRKzD/ZPyKvg6pwZWXVO5hMUMvTk+FwL1TlJxVCsotq1ayaV6uWziBHcL6V63Q==" saltValue="qnmcQwN1EAgVtSqSWDiiHA==" spinCount="100000" sheet="1" objects="1" scenarios="1"/>
  <conditionalFormatting sqref="A6:A21">
    <cfRule type="expression" dxfId="347" priority="5" stopIfTrue="1">
      <formula>MOD(ROW(),2)=0</formula>
    </cfRule>
    <cfRule type="expression" dxfId="346" priority="6" stopIfTrue="1">
      <formula>MOD(ROW(),2)&lt;&gt;0</formula>
    </cfRule>
  </conditionalFormatting>
  <conditionalFormatting sqref="A26:A39">
    <cfRule type="expression" dxfId="345" priority="1" stopIfTrue="1">
      <formula>MOD(ROW(),2)=0</formula>
    </cfRule>
    <cfRule type="expression" dxfId="344" priority="2" stopIfTrue="1">
      <formula>MOD(ROW(),2)&lt;&gt;0</formula>
    </cfRule>
  </conditionalFormatting>
  <conditionalFormatting sqref="B6:B21">
    <cfRule type="expression" dxfId="343" priority="7" stopIfTrue="1">
      <formula>MOD(ROW(),2)=0</formula>
    </cfRule>
    <cfRule type="expression" dxfId="342" priority="8" stopIfTrue="1">
      <formula>MOD(ROW(),2)&lt;&gt;0</formula>
    </cfRule>
  </conditionalFormatting>
  <conditionalFormatting sqref="B26:B39">
    <cfRule type="expression" dxfId="341" priority="3" stopIfTrue="1">
      <formula>MOD(ROW(),2)=0</formula>
    </cfRule>
    <cfRule type="expression" dxfId="340" priority="4"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96"/>
  <sheetViews>
    <sheetView showGridLines="0" tabSelected="1" zoomScale="80" zoomScaleNormal="80" workbookViewId="0">
      <selection activeCell="A6" sqref="A6"/>
    </sheetView>
  </sheetViews>
  <sheetFormatPr defaultColWidth="9.1796875" defaultRowHeight="12.5" x14ac:dyDescent="0.25"/>
  <cols>
    <col min="1" max="4" width="12.54296875" style="33" customWidth="1"/>
    <col min="5" max="5" width="48.54296875" style="33" customWidth="1"/>
    <col min="6" max="6" width="12.54296875" style="33" customWidth="1"/>
    <col min="7" max="7" width="48.54296875" style="33" customWidth="1"/>
    <col min="8" max="9" width="12.54296875" style="33" customWidth="1"/>
    <col min="10" max="10" width="18.54296875" style="33" customWidth="1"/>
    <col min="11" max="11" width="48.54296875" style="33" customWidth="1"/>
    <col min="12" max="12" width="12.54296875" style="33" customWidth="1"/>
    <col min="13" max="13" width="14.54296875" style="34" customWidth="1"/>
    <col min="14" max="14" width="12.54296875" style="34" customWidth="1"/>
    <col min="15" max="16" width="12.54296875" style="33" customWidth="1"/>
    <col min="17" max="16384" width="9.1796875" style="33"/>
  </cols>
  <sheetData>
    <row r="1" spans="1:16" s="1" customFormat="1" ht="20" x14ac:dyDescent="0.4">
      <c r="A1" s="2" t="s">
        <v>0</v>
      </c>
      <c r="M1" s="32"/>
      <c r="N1" s="32"/>
    </row>
    <row r="2" spans="1:16" s="1" customFormat="1" ht="15.5" x14ac:dyDescent="0.35">
      <c r="A2" s="30" t="s">
        <v>1</v>
      </c>
      <c r="B2" s="3" t="str">
        <f>wb_title</f>
        <v>Fire_E - Consolidated Factor Spreadsheet</v>
      </c>
      <c r="M2" s="32"/>
      <c r="N2" s="32"/>
    </row>
    <row r="3" spans="1:16" s="1" customFormat="1" ht="15.5" x14ac:dyDescent="0.35">
      <c r="A3" s="30" t="s">
        <v>2</v>
      </c>
      <c r="B3" s="3" t="s">
        <v>124</v>
      </c>
      <c r="M3" s="32"/>
      <c r="N3" s="32"/>
    </row>
    <row r="6" spans="1:16" ht="13" x14ac:dyDescent="0.3">
      <c r="A6" s="35" t="s">
        <v>124</v>
      </c>
    </row>
    <row r="7" spans="1:16" s="36" customFormat="1" ht="37.5" x14ac:dyDescent="0.25">
      <c r="A7" s="36" t="s">
        <v>125</v>
      </c>
      <c r="B7" s="36" t="s">
        <v>126</v>
      </c>
      <c r="C7" s="36" t="s">
        <v>127</v>
      </c>
      <c r="D7" s="36" t="s">
        <v>128</v>
      </c>
      <c r="E7" s="36" t="s">
        <v>6</v>
      </c>
      <c r="F7" s="36" t="s">
        <v>129</v>
      </c>
      <c r="G7" s="36" t="s">
        <v>130</v>
      </c>
      <c r="H7" s="36" t="s">
        <v>131</v>
      </c>
      <c r="I7" s="36" t="s">
        <v>132</v>
      </c>
      <c r="J7" s="36" t="s">
        <v>133</v>
      </c>
      <c r="K7" s="36" t="s">
        <v>134</v>
      </c>
      <c r="L7" s="36" t="s">
        <v>135</v>
      </c>
      <c r="M7" s="37" t="s">
        <v>136</v>
      </c>
      <c r="N7" s="37" t="s">
        <v>137</v>
      </c>
      <c r="O7" s="36" t="s">
        <v>138</v>
      </c>
      <c r="P7" s="36" t="s">
        <v>139</v>
      </c>
    </row>
    <row r="8" spans="1:16" ht="25" x14ac:dyDescent="0.25">
      <c r="A8" s="57" t="str">
        <f>HYPERLINK("#'x-" &amp; factor_list_table[[#This Row],[Series Number]] &amp; "'!A1", "x-" &amp; factor_list_table[[#This Row],[Series Number]])</f>
        <v>x-201</v>
      </c>
      <c r="B8" s="58" t="s">
        <v>31</v>
      </c>
      <c r="C8" s="59">
        <v>1992</v>
      </c>
      <c r="D8" s="58" t="s">
        <v>140</v>
      </c>
      <c r="E8" s="58" t="s">
        <v>141</v>
      </c>
      <c r="F8" s="58" t="s">
        <v>142</v>
      </c>
      <c r="G8" s="58" t="s">
        <v>143</v>
      </c>
      <c r="H8" s="59">
        <v>2</v>
      </c>
      <c r="I8" s="59">
        <v>201</v>
      </c>
      <c r="J8" s="59" t="s">
        <v>144</v>
      </c>
      <c r="K8" s="59" t="s">
        <v>145</v>
      </c>
      <c r="L8" s="58"/>
      <c r="M8" s="65">
        <v>46163</v>
      </c>
      <c r="N8" s="65">
        <v>46161</v>
      </c>
      <c r="O8" s="58" t="s">
        <v>146</v>
      </c>
      <c r="P8" s="58" t="s">
        <v>66</v>
      </c>
    </row>
    <row r="9" spans="1:16" ht="25" x14ac:dyDescent="0.25">
      <c r="A9" s="57" t="str">
        <f>HYPERLINK("#'x-" &amp; factor_list_table[[#This Row],[Series Number]] &amp; "'!A1", "x-" &amp; factor_list_table[[#This Row],[Series Number]])</f>
        <v>x-202</v>
      </c>
      <c r="B9" s="58" t="s">
        <v>31</v>
      </c>
      <c r="C9" s="59">
        <v>1992</v>
      </c>
      <c r="D9" s="58" t="s">
        <v>140</v>
      </c>
      <c r="E9" s="58" t="s">
        <v>141</v>
      </c>
      <c r="F9" s="58" t="s">
        <v>147</v>
      </c>
      <c r="G9" s="58" t="s">
        <v>143</v>
      </c>
      <c r="H9" s="59">
        <v>2</v>
      </c>
      <c r="I9" s="59">
        <v>202</v>
      </c>
      <c r="J9" s="59" t="s">
        <v>148</v>
      </c>
      <c r="K9" s="59" t="s">
        <v>149</v>
      </c>
      <c r="L9" s="58"/>
      <c r="M9" s="65">
        <v>46163</v>
      </c>
      <c r="N9" s="65">
        <v>46161</v>
      </c>
      <c r="O9" s="58" t="s">
        <v>146</v>
      </c>
      <c r="P9" s="58" t="s">
        <v>66</v>
      </c>
    </row>
    <row r="10" spans="1:16" ht="25" x14ac:dyDescent="0.25">
      <c r="A10" s="57" t="str">
        <f>HYPERLINK("#'x-" &amp; factor_list_table[[#This Row],[Series Number]] &amp; "'!A1", "x-" &amp; factor_list_table[[#This Row],[Series Number]])</f>
        <v>x-203</v>
      </c>
      <c r="B10" s="58" t="s">
        <v>31</v>
      </c>
      <c r="C10" s="59">
        <v>2006</v>
      </c>
      <c r="D10" s="58" t="s">
        <v>140</v>
      </c>
      <c r="E10" s="58" t="s">
        <v>150</v>
      </c>
      <c r="F10" s="58" t="s">
        <v>142</v>
      </c>
      <c r="G10" s="58" t="s">
        <v>143</v>
      </c>
      <c r="H10" s="59">
        <v>1</v>
      </c>
      <c r="I10" s="59">
        <v>203</v>
      </c>
      <c r="J10" s="59" t="s">
        <v>151</v>
      </c>
      <c r="K10" s="59" t="s">
        <v>145</v>
      </c>
      <c r="L10" s="58"/>
      <c r="M10" s="65">
        <v>46163</v>
      </c>
      <c r="N10" s="65">
        <v>46161</v>
      </c>
      <c r="O10" s="58" t="s">
        <v>146</v>
      </c>
      <c r="P10" s="58" t="s">
        <v>66</v>
      </c>
    </row>
    <row r="11" spans="1:16" ht="25" x14ac:dyDescent="0.25">
      <c r="A11" s="57" t="str">
        <f>HYPERLINK("#'x-" &amp; factor_list_table[[#This Row],[Series Number]] &amp; "'!A1", "x-" &amp; factor_list_table[[#This Row],[Series Number]])</f>
        <v>x-204</v>
      </c>
      <c r="B11" s="58" t="s">
        <v>31</v>
      </c>
      <c r="C11" s="59">
        <v>2006</v>
      </c>
      <c r="D11" s="58" t="s">
        <v>140</v>
      </c>
      <c r="E11" s="58" t="s">
        <v>152</v>
      </c>
      <c r="F11" s="58" t="s">
        <v>147</v>
      </c>
      <c r="G11" s="58" t="s">
        <v>143</v>
      </c>
      <c r="H11" s="59">
        <v>1</v>
      </c>
      <c r="I11" s="59">
        <v>204</v>
      </c>
      <c r="J11" s="59" t="s">
        <v>153</v>
      </c>
      <c r="K11" s="59" t="s">
        <v>149</v>
      </c>
      <c r="L11" s="58"/>
      <c r="M11" s="65">
        <v>46163</v>
      </c>
      <c r="N11" s="65">
        <v>46161</v>
      </c>
      <c r="O11" s="58" t="s">
        <v>146</v>
      </c>
      <c r="P11" s="58" t="s">
        <v>66</v>
      </c>
    </row>
    <row r="12" spans="1:16" ht="25" x14ac:dyDescent="0.25">
      <c r="A12" s="57" t="str">
        <f>HYPERLINK("#'x-" &amp; factor_list_table[[#This Row],[Series Number]] &amp; "'!A1", "x-" &amp; factor_list_table[[#This Row],[Series Number]])</f>
        <v>x-205</v>
      </c>
      <c r="B12" s="58" t="s">
        <v>31</v>
      </c>
      <c r="C12" s="59">
        <v>2006</v>
      </c>
      <c r="D12" s="58" t="s">
        <v>140</v>
      </c>
      <c r="E12" s="58" t="s">
        <v>154</v>
      </c>
      <c r="F12" s="58" t="s">
        <v>147</v>
      </c>
      <c r="G12" s="58" t="s">
        <v>143</v>
      </c>
      <c r="H12" s="59">
        <v>1</v>
      </c>
      <c r="I12" s="59">
        <v>205</v>
      </c>
      <c r="J12" s="59" t="s">
        <v>155</v>
      </c>
      <c r="K12" s="59" t="s">
        <v>156</v>
      </c>
      <c r="L12" s="58"/>
      <c r="M12" s="65">
        <v>46163</v>
      </c>
      <c r="N12" s="65">
        <v>46161</v>
      </c>
      <c r="O12" s="58" t="s">
        <v>146</v>
      </c>
      <c r="P12" s="58" t="s">
        <v>66</v>
      </c>
    </row>
    <row r="13" spans="1:16" ht="25" x14ac:dyDescent="0.25">
      <c r="A13" s="57" t="str">
        <f>HYPERLINK("#'x-" &amp; factor_list_table[[#This Row],[Series Number]] &amp; "'!A1", "x-" &amp; factor_list_table[[#This Row],[Series Number]])</f>
        <v>x-206</v>
      </c>
      <c r="B13" s="58" t="s">
        <v>31</v>
      </c>
      <c r="C13" s="59">
        <v>2006</v>
      </c>
      <c r="D13" s="58" t="s">
        <v>140</v>
      </c>
      <c r="E13" s="58" t="s">
        <v>141</v>
      </c>
      <c r="F13" s="58" t="s">
        <v>142</v>
      </c>
      <c r="G13" s="58" t="s">
        <v>143</v>
      </c>
      <c r="H13" s="59">
        <v>1</v>
      </c>
      <c r="I13" s="59">
        <v>206</v>
      </c>
      <c r="J13" s="59" t="s">
        <v>157</v>
      </c>
      <c r="K13" s="59" t="s">
        <v>158</v>
      </c>
      <c r="L13" s="58"/>
      <c r="M13" s="65">
        <v>46163</v>
      </c>
      <c r="N13" s="65">
        <v>46161</v>
      </c>
      <c r="O13" s="58" t="s">
        <v>146</v>
      </c>
      <c r="P13" s="58" t="s">
        <v>66</v>
      </c>
    </row>
    <row r="14" spans="1:16" ht="25" x14ac:dyDescent="0.25">
      <c r="A14" s="57" t="str">
        <f>HYPERLINK("#'x-" &amp; factor_list_table[[#This Row],[Series Number]] &amp; "'!A1", "x-" &amp; factor_list_table[[#This Row],[Series Number]])</f>
        <v>x-207</v>
      </c>
      <c r="B14" s="58" t="s">
        <v>31</v>
      </c>
      <c r="C14" s="59">
        <v>2006</v>
      </c>
      <c r="D14" s="58" t="s">
        <v>140</v>
      </c>
      <c r="E14" s="58" t="s">
        <v>141</v>
      </c>
      <c r="F14" s="58" t="s">
        <v>147</v>
      </c>
      <c r="G14" s="58" t="s">
        <v>143</v>
      </c>
      <c r="H14" s="59">
        <v>1</v>
      </c>
      <c r="I14" s="59">
        <v>207</v>
      </c>
      <c r="J14" s="59" t="s">
        <v>159</v>
      </c>
      <c r="K14" s="59" t="s">
        <v>160</v>
      </c>
      <c r="L14" s="58"/>
      <c r="M14" s="65">
        <v>46163</v>
      </c>
      <c r="N14" s="65">
        <v>46161</v>
      </c>
      <c r="O14" s="58" t="s">
        <v>146</v>
      </c>
      <c r="P14" s="58" t="s">
        <v>66</v>
      </c>
    </row>
    <row r="15" spans="1:16" ht="25" x14ac:dyDescent="0.25">
      <c r="A15" s="57" t="str">
        <f>HYPERLINK("#'x-" &amp; factor_list_table[[#This Row],[Series Number]] &amp; "'!A1", "x-" &amp; factor_list_table[[#This Row],[Series Number]])</f>
        <v>x-208</v>
      </c>
      <c r="B15" s="58" t="s">
        <v>31</v>
      </c>
      <c r="C15" s="59">
        <v>2015</v>
      </c>
      <c r="D15" s="58" t="s">
        <v>140</v>
      </c>
      <c r="E15" s="58" t="s">
        <v>161</v>
      </c>
      <c r="F15" s="58" t="s">
        <v>142</v>
      </c>
      <c r="G15" s="58" t="s">
        <v>143</v>
      </c>
      <c r="H15" s="59">
        <v>0</v>
      </c>
      <c r="I15" s="59">
        <v>208</v>
      </c>
      <c r="J15" s="59" t="s">
        <v>162</v>
      </c>
      <c r="K15" s="59" t="s">
        <v>163</v>
      </c>
      <c r="L15" s="58"/>
      <c r="M15" s="65">
        <v>46163</v>
      </c>
      <c r="N15" s="65">
        <v>46161</v>
      </c>
      <c r="O15" s="58" t="s">
        <v>146</v>
      </c>
      <c r="P15" s="58" t="s">
        <v>66</v>
      </c>
    </row>
    <row r="16" spans="1:16" ht="25" x14ac:dyDescent="0.25">
      <c r="A16" s="57" t="str">
        <f>HYPERLINK("#'x-" &amp; factor_list_table[[#This Row],[Series Number]] &amp; "'!A1", "x-" &amp; factor_list_table[[#This Row],[Series Number]])</f>
        <v>x-209</v>
      </c>
      <c r="B16" s="58" t="s">
        <v>31</v>
      </c>
      <c r="C16" s="59">
        <v>2015</v>
      </c>
      <c r="D16" s="58" t="s">
        <v>140</v>
      </c>
      <c r="E16" s="58" t="s">
        <v>161</v>
      </c>
      <c r="F16" s="58" t="s">
        <v>147</v>
      </c>
      <c r="G16" s="58" t="s">
        <v>143</v>
      </c>
      <c r="H16" s="59">
        <v>0</v>
      </c>
      <c r="I16" s="59">
        <v>209</v>
      </c>
      <c r="J16" s="59" t="s">
        <v>164</v>
      </c>
      <c r="K16" s="59" t="s">
        <v>165</v>
      </c>
      <c r="L16" s="58"/>
      <c r="M16" s="65">
        <v>46163</v>
      </c>
      <c r="N16" s="65">
        <v>46161</v>
      </c>
      <c r="O16" s="58" t="s">
        <v>146</v>
      </c>
      <c r="P16" s="58" t="s">
        <v>66</v>
      </c>
    </row>
    <row r="17" spans="1:16" ht="25" x14ac:dyDescent="0.25">
      <c r="A17" s="57" t="str">
        <f>HYPERLINK("#'x-" &amp; factor_list_table[[#This Row],[Series Number]] &amp; "'!A1", "x-" &amp; factor_list_table[[#This Row],[Series Number]])</f>
        <v>x-210</v>
      </c>
      <c r="B17" s="58" t="s">
        <v>31</v>
      </c>
      <c r="C17" s="59">
        <v>2015</v>
      </c>
      <c r="D17" s="58" t="s">
        <v>140</v>
      </c>
      <c r="E17" s="58" t="s">
        <v>166</v>
      </c>
      <c r="F17" s="58" t="s">
        <v>142</v>
      </c>
      <c r="G17" s="58" t="s">
        <v>143</v>
      </c>
      <c r="H17" s="59">
        <v>0</v>
      </c>
      <c r="I17" s="59">
        <v>210</v>
      </c>
      <c r="J17" s="59" t="s">
        <v>167</v>
      </c>
      <c r="K17" s="59" t="s">
        <v>168</v>
      </c>
      <c r="L17" s="58"/>
      <c r="M17" s="65">
        <v>46163</v>
      </c>
      <c r="N17" s="65">
        <v>46161</v>
      </c>
      <c r="O17" s="58" t="s">
        <v>146</v>
      </c>
      <c r="P17" s="58" t="s">
        <v>66</v>
      </c>
    </row>
    <row r="18" spans="1:16" ht="25" x14ac:dyDescent="0.25">
      <c r="A18" s="57" t="str">
        <f>HYPERLINK("#'x-" &amp; factor_list_table[[#This Row],[Series Number]] &amp; "'!A1", "x-" &amp; factor_list_table[[#This Row],[Series Number]])</f>
        <v>x-211</v>
      </c>
      <c r="B18" s="58" t="s">
        <v>31</v>
      </c>
      <c r="C18" s="59">
        <v>2015</v>
      </c>
      <c r="D18" s="58" t="s">
        <v>140</v>
      </c>
      <c r="E18" s="58" t="s">
        <v>166</v>
      </c>
      <c r="F18" s="58" t="s">
        <v>147</v>
      </c>
      <c r="G18" s="58" t="s">
        <v>143</v>
      </c>
      <c r="H18" s="59">
        <v>0</v>
      </c>
      <c r="I18" s="59">
        <v>211</v>
      </c>
      <c r="J18" s="59" t="s">
        <v>169</v>
      </c>
      <c r="K18" s="59" t="s">
        <v>170</v>
      </c>
      <c r="L18" s="58"/>
      <c r="M18" s="65">
        <v>46163</v>
      </c>
      <c r="N18" s="65">
        <v>46161</v>
      </c>
      <c r="O18" s="58" t="s">
        <v>146</v>
      </c>
      <c r="P18" s="58" t="s">
        <v>66</v>
      </c>
    </row>
    <row r="19" spans="1:16" ht="25" x14ac:dyDescent="0.25">
      <c r="A19" s="57" t="str">
        <f>HYPERLINK("#'x-" &amp; factor_list_table[[#This Row],[Series Number]] &amp; "'!A1", "x-" &amp; factor_list_table[[#This Row],[Series Number]])</f>
        <v>x-212</v>
      </c>
      <c r="B19" s="58" t="s">
        <v>31</v>
      </c>
      <c r="C19" s="59">
        <v>2015</v>
      </c>
      <c r="D19" s="58" t="s">
        <v>140</v>
      </c>
      <c r="E19" s="58" t="s">
        <v>171</v>
      </c>
      <c r="F19" s="58" t="s">
        <v>142</v>
      </c>
      <c r="G19" s="58" t="s">
        <v>143</v>
      </c>
      <c r="H19" s="59">
        <v>0</v>
      </c>
      <c r="I19" s="59">
        <v>212</v>
      </c>
      <c r="J19" s="59" t="s">
        <v>172</v>
      </c>
      <c r="K19" s="59" t="s">
        <v>173</v>
      </c>
      <c r="L19" s="58"/>
      <c r="M19" s="65">
        <v>46163</v>
      </c>
      <c r="N19" s="65">
        <v>46161</v>
      </c>
      <c r="O19" s="58" t="s">
        <v>146</v>
      </c>
      <c r="P19" s="58" t="s">
        <v>66</v>
      </c>
    </row>
    <row r="20" spans="1:16" ht="25" x14ac:dyDescent="0.25">
      <c r="A20" s="57" t="str">
        <f>HYPERLINK("#'x-" &amp; factor_list_table[[#This Row],[Series Number]] &amp; "'!A1", "x-" &amp; factor_list_table[[#This Row],[Series Number]])</f>
        <v>x-213</v>
      </c>
      <c r="B20" s="58" t="s">
        <v>31</v>
      </c>
      <c r="C20" s="59">
        <v>2015</v>
      </c>
      <c r="D20" s="58" t="s">
        <v>140</v>
      </c>
      <c r="E20" s="58" t="s">
        <v>171</v>
      </c>
      <c r="F20" s="58" t="s">
        <v>147</v>
      </c>
      <c r="G20" s="58" t="s">
        <v>143</v>
      </c>
      <c r="H20" s="59">
        <v>0</v>
      </c>
      <c r="I20" s="59">
        <v>213</v>
      </c>
      <c r="J20" s="59" t="s">
        <v>174</v>
      </c>
      <c r="K20" s="59" t="s">
        <v>175</v>
      </c>
      <c r="L20" s="58"/>
      <c r="M20" s="65">
        <v>46163</v>
      </c>
      <c r="N20" s="65">
        <v>46161</v>
      </c>
      <c r="O20" s="58" t="s">
        <v>146</v>
      </c>
      <c r="P20" s="58" t="s">
        <v>66</v>
      </c>
    </row>
    <row r="21" spans="1:16" ht="25" x14ac:dyDescent="0.25">
      <c r="A21" s="57" t="str">
        <f>HYPERLINK("#'x-" &amp; factor_list_table[[#This Row],[Series Number]] &amp; "'!A1", "x-" &amp; factor_list_table[[#This Row],[Series Number]])</f>
        <v>x-214</v>
      </c>
      <c r="B21" s="58" t="s">
        <v>31</v>
      </c>
      <c r="C21" s="59">
        <v>2015</v>
      </c>
      <c r="D21" s="58" t="s">
        <v>140</v>
      </c>
      <c r="E21" s="58" t="s">
        <v>176</v>
      </c>
      <c r="F21" s="58" t="s">
        <v>142</v>
      </c>
      <c r="G21" s="58" t="s">
        <v>143</v>
      </c>
      <c r="H21" s="59">
        <v>0</v>
      </c>
      <c r="I21" s="59">
        <v>214</v>
      </c>
      <c r="J21" s="59" t="s">
        <v>177</v>
      </c>
      <c r="K21" s="59" t="s">
        <v>178</v>
      </c>
      <c r="L21" s="58"/>
      <c r="M21" s="65">
        <v>46163</v>
      </c>
      <c r="N21" s="65">
        <v>46161</v>
      </c>
      <c r="O21" s="58" t="s">
        <v>146</v>
      </c>
      <c r="P21" s="58" t="s">
        <v>66</v>
      </c>
    </row>
    <row r="22" spans="1:16" ht="25" x14ac:dyDescent="0.25">
      <c r="A22" s="57" t="str">
        <f>HYPERLINK("#'x-" &amp; factor_list_table[[#This Row],[Series Number]] &amp; "'!A1", "x-" &amp; factor_list_table[[#This Row],[Series Number]])</f>
        <v>x-215</v>
      </c>
      <c r="B22" s="58" t="s">
        <v>31</v>
      </c>
      <c r="C22" s="59">
        <v>2015</v>
      </c>
      <c r="D22" s="58" t="s">
        <v>140</v>
      </c>
      <c r="E22" s="58" t="s">
        <v>176</v>
      </c>
      <c r="F22" s="58" t="s">
        <v>147</v>
      </c>
      <c r="G22" s="58" t="s">
        <v>143</v>
      </c>
      <c r="H22" s="59">
        <v>0</v>
      </c>
      <c r="I22" s="59">
        <v>215</v>
      </c>
      <c r="J22" s="59" t="s">
        <v>179</v>
      </c>
      <c r="K22" s="59" t="s">
        <v>180</v>
      </c>
      <c r="L22" s="58"/>
      <c r="M22" s="65">
        <v>46163</v>
      </c>
      <c r="N22" s="65">
        <v>46161</v>
      </c>
      <c r="O22" s="58" t="s">
        <v>146</v>
      </c>
      <c r="P22" s="58" t="s">
        <v>66</v>
      </c>
    </row>
    <row r="23" spans="1:16" ht="25" x14ac:dyDescent="0.25">
      <c r="A23" s="57" t="str">
        <f>HYPERLINK("#'x-" &amp; factor_list_table[[#This Row],[Series Number]] &amp; "'!A1", "x-" &amp; factor_list_table[[#This Row],[Series Number]])</f>
        <v>x-220</v>
      </c>
      <c r="B23" s="58" t="s">
        <v>31</v>
      </c>
      <c r="C23" s="59">
        <v>2015</v>
      </c>
      <c r="D23" s="58" t="s">
        <v>181</v>
      </c>
      <c r="E23" s="58" t="s">
        <v>182</v>
      </c>
      <c r="F23" s="58" t="s">
        <v>142</v>
      </c>
      <c r="G23" s="58" t="s">
        <v>143</v>
      </c>
      <c r="H23" s="59">
        <v>0</v>
      </c>
      <c r="I23" s="59">
        <v>220</v>
      </c>
      <c r="J23" s="59" t="s">
        <v>183</v>
      </c>
      <c r="K23" s="59" t="s">
        <v>184</v>
      </c>
      <c r="L23" s="58"/>
      <c r="M23" s="65">
        <v>46213</v>
      </c>
      <c r="N23" s="65" t="s">
        <v>185</v>
      </c>
      <c r="O23" s="58" t="s">
        <v>146</v>
      </c>
      <c r="P23" s="58" t="s">
        <v>66</v>
      </c>
    </row>
    <row r="24" spans="1:16" ht="25" x14ac:dyDescent="0.25">
      <c r="A24" s="57" t="str">
        <f>HYPERLINK("#'x-" &amp; factor_list_table[[#This Row],[Series Number]] &amp; "'!A1", "x-" &amp; factor_list_table[[#This Row],[Series Number]])</f>
        <v>x-221</v>
      </c>
      <c r="B24" s="58" t="s">
        <v>31</v>
      </c>
      <c r="C24" s="59">
        <v>2015</v>
      </c>
      <c r="D24" s="58" t="s">
        <v>181</v>
      </c>
      <c r="E24" s="58" t="s">
        <v>182</v>
      </c>
      <c r="F24" s="58" t="s">
        <v>147</v>
      </c>
      <c r="G24" s="58" t="s">
        <v>143</v>
      </c>
      <c r="H24" s="59">
        <v>0</v>
      </c>
      <c r="I24" s="59">
        <v>221</v>
      </c>
      <c r="J24" s="59" t="s">
        <v>186</v>
      </c>
      <c r="K24" s="59" t="s">
        <v>187</v>
      </c>
      <c r="L24" s="58"/>
      <c r="M24" s="65">
        <v>46213</v>
      </c>
      <c r="N24" s="65" t="s">
        <v>185</v>
      </c>
      <c r="O24" s="58" t="s">
        <v>146</v>
      </c>
      <c r="P24" s="58" t="s">
        <v>66</v>
      </c>
    </row>
    <row r="25" spans="1:16" ht="37.5" x14ac:dyDescent="0.25">
      <c r="A25" s="57" t="str">
        <f>HYPERLINK("#'x-" &amp; factor_list_table[[#This Row],[Series Number]] &amp; "'!A1", "x-" &amp; factor_list_table[[#This Row],[Series Number]])</f>
        <v>x-301</v>
      </c>
      <c r="B25" s="58" t="s">
        <v>31</v>
      </c>
      <c r="C25" s="59">
        <v>1992</v>
      </c>
      <c r="D25" s="58" t="s">
        <v>188</v>
      </c>
      <c r="E25" s="58" t="s">
        <v>189</v>
      </c>
      <c r="F25" s="58" t="s">
        <v>142</v>
      </c>
      <c r="G25" s="58" t="s">
        <v>143</v>
      </c>
      <c r="H25" s="59">
        <v>2</v>
      </c>
      <c r="I25" s="59">
        <v>301</v>
      </c>
      <c r="J25" s="59" t="s">
        <v>190</v>
      </c>
      <c r="K25" s="59" t="s">
        <v>191</v>
      </c>
      <c r="L25" s="58"/>
      <c r="M25" s="65">
        <v>46163</v>
      </c>
      <c r="N25" s="65">
        <v>46161</v>
      </c>
      <c r="O25" s="58" t="s">
        <v>146</v>
      </c>
      <c r="P25" s="58" t="s">
        <v>66</v>
      </c>
    </row>
    <row r="26" spans="1:16" ht="37.5" x14ac:dyDescent="0.25">
      <c r="A26" s="57" t="str">
        <f>HYPERLINK("#'x-" &amp; factor_list_table[[#This Row],[Series Number]] &amp; "'!A1", "x-" &amp; factor_list_table[[#This Row],[Series Number]])</f>
        <v>x-302</v>
      </c>
      <c r="B26" s="58" t="s">
        <v>31</v>
      </c>
      <c r="C26" s="59">
        <v>1992</v>
      </c>
      <c r="D26" s="58" t="s">
        <v>188</v>
      </c>
      <c r="E26" s="58" t="s">
        <v>189</v>
      </c>
      <c r="F26" s="58" t="s">
        <v>147</v>
      </c>
      <c r="G26" s="58" t="s">
        <v>143</v>
      </c>
      <c r="H26" s="59">
        <v>2</v>
      </c>
      <c r="I26" s="59">
        <v>302</v>
      </c>
      <c r="J26" s="59" t="s">
        <v>192</v>
      </c>
      <c r="K26" s="59" t="s">
        <v>193</v>
      </c>
      <c r="L26" s="58"/>
      <c r="M26" s="65">
        <v>46163</v>
      </c>
      <c r="N26" s="65">
        <v>46161</v>
      </c>
      <c r="O26" s="58" t="s">
        <v>146</v>
      </c>
      <c r="P26" s="58" t="s">
        <v>66</v>
      </c>
    </row>
    <row r="27" spans="1:16" ht="37.5" x14ac:dyDescent="0.25">
      <c r="A27" s="57" t="str">
        <f>HYPERLINK("#'x-" &amp; factor_list_table[[#This Row],[Series Number]] &amp; "'!A1", "x-" &amp; factor_list_table[[#This Row],[Series Number]])</f>
        <v>x-303</v>
      </c>
      <c r="B27" s="58" t="s">
        <v>31</v>
      </c>
      <c r="C27" s="59">
        <v>1992</v>
      </c>
      <c r="D27" s="58" t="s">
        <v>188</v>
      </c>
      <c r="E27" s="58" t="s">
        <v>194</v>
      </c>
      <c r="F27" s="58" t="s">
        <v>142</v>
      </c>
      <c r="G27" s="58" t="s">
        <v>143</v>
      </c>
      <c r="H27" s="59">
        <v>2</v>
      </c>
      <c r="I27" s="59">
        <v>303</v>
      </c>
      <c r="J27" s="59" t="s">
        <v>195</v>
      </c>
      <c r="K27" s="59" t="s">
        <v>196</v>
      </c>
      <c r="L27" s="58"/>
      <c r="M27" s="65">
        <v>46163</v>
      </c>
      <c r="N27" s="65">
        <v>46161</v>
      </c>
      <c r="O27" s="58" t="s">
        <v>146</v>
      </c>
      <c r="P27" s="58" t="s">
        <v>66</v>
      </c>
    </row>
    <row r="28" spans="1:16" ht="37.5" x14ac:dyDescent="0.25">
      <c r="A28" s="57" t="str">
        <f>HYPERLINK("#'x-" &amp; factor_list_table[[#This Row],[Series Number]] &amp; "'!A1", "x-" &amp; factor_list_table[[#This Row],[Series Number]])</f>
        <v>x-304</v>
      </c>
      <c r="B28" s="58" t="s">
        <v>31</v>
      </c>
      <c r="C28" s="59">
        <v>1992</v>
      </c>
      <c r="D28" s="58" t="s">
        <v>188</v>
      </c>
      <c r="E28" s="58" t="s">
        <v>194</v>
      </c>
      <c r="F28" s="58" t="s">
        <v>147</v>
      </c>
      <c r="G28" s="58" t="s">
        <v>143</v>
      </c>
      <c r="H28" s="59">
        <v>2</v>
      </c>
      <c r="I28" s="59">
        <v>304</v>
      </c>
      <c r="J28" s="59" t="s">
        <v>197</v>
      </c>
      <c r="K28" s="59" t="s">
        <v>198</v>
      </c>
      <c r="L28" s="58"/>
      <c r="M28" s="65">
        <v>46163</v>
      </c>
      <c r="N28" s="65">
        <v>46161</v>
      </c>
      <c r="O28" s="58" t="s">
        <v>146</v>
      </c>
      <c r="P28" s="58" t="s">
        <v>66</v>
      </c>
    </row>
    <row r="29" spans="1:16" ht="37.5" x14ac:dyDescent="0.25">
      <c r="A29" s="57" t="str">
        <f>HYPERLINK("#'x-" &amp; factor_list_table[[#This Row],[Series Number]] &amp; "'!A1", "x-" &amp; factor_list_table[[#This Row],[Series Number]])</f>
        <v>x-305</v>
      </c>
      <c r="B29" s="58" t="s">
        <v>31</v>
      </c>
      <c r="C29" s="59">
        <v>2006</v>
      </c>
      <c r="D29" s="58" t="s">
        <v>188</v>
      </c>
      <c r="E29" s="58" t="s">
        <v>189</v>
      </c>
      <c r="F29" s="58" t="s">
        <v>142</v>
      </c>
      <c r="G29" s="58" t="s">
        <v>143</v>
      </c>
      <c r="H29" s="59">
        <v>1</v>
      </c>
      <c r="I29" s="59">
        <v>305</v>
      </c>
      <c r="J29" s="59" t="s">
        <v>199</v>
      </c>
      <c r="K29" s="59" t="s">
        <v>191</v>
      </c>
      <c r="L29" s="58"/>
      <c r="M29" s="65">
        <v>46163</v>
      </c>
      <c r="N29" s="65">
        <v>46161</v>
      </c>
      <c r="O29" s="58" t="s">
        <v>146</v>
      </c>
      <c r="P29" s="58" t="s">
        <v>66</v>
      </c>
    </row>
    <row r="30" spans="1:16" ht="37.5" x14ac:dyDescent="0.25">
      <c r="A30" s="57" t="str">
        <f>HYPERLINK("#'x-" &amp; factor_list_table[[#This Row],[Series Number]] &amp; "'!A1", "x-" &amp; factor_list_table[[#This Row],[Series Number]])</f>
        <v>x-306</v>
      </c>
      <c r="B30" s="58" t="s">
        <v>31</v>
      </c>
      <c r="C30" s="59">
        <v>2006</v>
      </c>
      <c r="D30" s="58" t="s">
        <v>188</v>
      </c>
      <c r="E30" s="58" t="s">
        <v>189</v>
      </c>
      <c r="F30" s="58" t="s">
        <v>147</v>
      </c>
      <c r="G30" s="58" t="s">
        <v>143</v>
      </c>
      <c r="H30" s="59">
        <v>1</v>
      </c>
      <c r="I30" s="59">
        <v>306</v>
      </c>
      <c r="J30" s="59" t="s">
        <v>200</v>
      </c>
      <c r="K30" s="59" t="s">
        <v>193</v>
      </c>
      <c r="L30" s="58"/>
      <c r="M30" s="65">
        <v>46163</v>
      </c>
      <c r="N30" s="65">
        <v>46161</v>
      </c>
      <c r="O30" s="58" t="s">
        <v>146</v>
      </c>
      <c r="P30" s="58" t="s">
        <v>66</v>
      </c>
    </row>
    <row r="31" spans="1:16" ht="37.5" x14ac:dyDescent="0.25">
      <c r="A31" s="57" t="str">
        <f>HYPERLINK("#'x-" &amp; factor_list_table[[#This Row],[Series Number]] &amp; "'!A1", "x-" &amp; factor_list_table[[#This Row],[Series Number]])</f>
        <v>x-307</v>
      </c>
      <c r="B31" s="58" t="s">
        <v>31</v>
      </c>
      <c r="C31" s="59">
        <v>2006</v>
      </c>
      <c r="D31" s="58" t="s">
        <v>188</v>
      </c>
      <c r="E31" s="58" t="s">
        <v>194</v>
      </c>
      <c r="F31" s="58" t="s">
        <v>142</v>
      </c>
      <c r="G31" s="58" t="s">
        <v>143</v>
      </c>
      <c r="H31" s="59">
        <v>1</v>
      </c>
      <c r="I31" s="59">
        <v>307</v>
      </c>
      <c r="J31" s="59" t="s">
        <v>201</v>
      </c>
      <c r="K31" s="59" t="s">
        <v>196</v>
      </c>
      <c r="L31" s="58"/>
      <c r="M31" s="65">
        <v>46163</v>
      </c>
      <c r="N31" s="65">
        <v>46161</v>
      </c>
      <c r="O31" s="58" t="s">
        <v>146</v>
      </c>
      <c r="P31" s="58" t="s">
        <v>66</v>
      </c>
    </row>
    <row r="32" spans="1:16" ht="37.5" x14ac:dyDescent="0.25">
      <c r="A32" s="57" t="str">
        <f>HYPERLINK("#'x-" &amp; factor_list_table[[#This Row],[Series Number]] &amp; "'!A1", "x-" &amp; factor_list_table[[#This Row],[Series Number]])</f>
        <v>x-308</v>
      </c>
      <c r="B32" s="58" t="s">
        <v>31</v>
      </c>
      <c r="C32" s="59">
        <v>2006</v>
      </c>
      <c r="D32" s="58" t="s">
        <v>188</v>
      </c>
      <c r="E32" s="58" t="s">
        <v>194</v>
      </c>
      <c r="F32" s="58" t="s">
        <v>147</v>
      </c>
      <c r="G32" s="58" t="s">
        <v>143</v>
      </c>
      <c r="H32" s="59">
        <v>1</v>
      </c>
      <c r="I32" s="59">
        <v>308</v>
      </c>
      <c r="J32" s="59" t="s">
        <v>202</v>
      </c>
      <c r="K32" s="59" t="s">
        <v>198</v>
      </c>
      <c r="L32" s="58"/>
      <c r="M32" s="65">
        <v>46163</v>
      </c>
      <c r="N32" s="65">
        <v>46161</v>
      </c>
      <c r="O32" s="58" t="s">
        <v>146</v>
      </c>
      <c r="P32" s="58" t="s">
        <v>66</v>
      </c>
    </row>
    <row r="33" spans="1:16" ht="37.5" x14ac:dyDescent="0.25">
      <c r="A33" s="57" t="str">
        <f>HYPERLINK("#'x-" &amp; factor_list_table[[#This Row],[Series Number]] &amp; "'!A1", "x-" &amp; factor_list_table[[#This Row],[Series Number]])</f>
        <v>x-309</v>
      </c>
      <c r="B33" s="58" t="s">
        <v>31</v>
      </c>
      <c r="C33" s="59">
        <v>2015</v>
      </c>
      <c r="D33" s="58" t="s">
        <v>188</v>
      </c>
      <c r="E33" s="58" t="s">
        <v>189</v>
      </c>
      <c r="F33" s="58" t="s">
        <v>142</v>
      </c>
      <c r="G33" s="58" t="s">
        <v>143</v>
      </c>
      <c r="H33" s="59">
        <v>0</v>
      </c>
      <c r="I33" s="59">
        <v>309</v>
      </c>
      <c r="J33" s="59" t="s">
        <v>203</v>
      </c>
      <c r="K33" s="59" t="s">
        <v>145</v>
      </c>
      <c r="L33" s="58"/>
      <c r="M33" s="65">
        <v>46163</v>
      </c>
      <c r="N33" s="65">
        <v>46161</v>
      </c>
      <c r="O33" s="58" t="s">
        <v>146</v>
      </c>
      <c r="P33" s="58" t="s">
        <v>66</v>
      </c>
    </row>
    <row r="34" spans="1:16" ht="37.5" x14ac:dyDescent="0.25">
      <c r="A34" s="57" t="str">
        <f>HYPERLINK("#'x-" &amp; factor_list_table[[#This Row],[Series Number]] &amp; "'!A1", "x-" &amp; factor_list_table[[#This Row],[Series Number]])</f>
        <v>x-310</v>
      </c>
      <c r="B34" s="58" t="s">
        <v>31</v>
      </c>
      <c r="C34" s="59">
        <v>2015</v>
      </c>
      <c r="D34" s="58" t="s">
        <v>188</v>
      </c>
      <c r="E34" s="58" t="s">
        <v>189</v>
      </c>
      <c r="F34" s="58" t="s">
        <v>147</v>
      </c>
      <c r="G34" s="58" t="s">
        <v>143</v>
      </c>
      <c r="H34" s="59">
        <v>0</v>
      </c>
      <c r="I34" s="59">
        <v>310</v>
      </c>
      <c r="J34" s="59" t="s">
        <v>204</v>
      </c>
      <c r="K34" s="59" t="s">
        <v>149</v>
      </c>
      <c r="L34" s="58"/>
      <c r="M34" s="65">
        <v>46163</v>
      </c>
      <c r="N34" s="65">
        <v>46161</v>
      </c>
      <c r="O34" s="58" t="s">
        <v>146</v>
      </c>
      <c r="P34" s="58" t="s">
        <v>66</v>
      </c>
    </row>
    <row r="35" spans="1:16" ht="37.5" x14ac:dyDescent="0.25">
      <c r="A35" s="57" t="str">
        <f>HYPERLINK("#'x-" &amp; factor_list_table[[#This Row],[Series Number]] &amp; "'!A1", "x-" &amp; factor_list_table[[#This Row],[Series Number]])</f>
        <v>x-311</v>
      </c>
      <c r="B35" s="58" t="s">
        <v>31</v>
      </c>
      <c r="C35" s="59">
        <v>2015</v>
      </c>
      <c r="D35" s="58" t="s">
        <v>188</v>
      </c>
      <c r="E35" s="58" t="s">
        <v>194</v>
      </c>
      <c r="F35" s="58" t="s">
        <v>142</v>
      </c>
      <c r="G35" s="58" t="s">
        <v>143</v>
      </c>
      <c r="H35" s="59">
        <v>0</v>
      </c>
      <c r="I35" s="59">
        <v>311</v>
      </c>
      <c r="J35" s="59" t="s">
        <v>205</v>
      </c>
      <c r="K35" s="59" t="s">
        <v>158</v>
      </c>
      <c r="L35" s="58"/>
      <c r="M35" s="65">
        <v>46163</v>
      </c>
      <c r="N35" s="65">
        <v>46161</v>
      </c>
      <c r="O35" s="58" t="s">
        <v>146</v>
      </c>
      <c r="P35" s="58" t="s">
        <v>66</v>
      </c>
    </row>
    <row r="36" spans="1:16" ht="37.5" x14ac:dyDescent="0.25">
      <c r="A36" s="57" t="str">
        <f>HYPERLINK("#'x-" &amp; factor_list_table[[#This Row],[Series Number]] &amp; "'!A1", "x-" &amp; factor_list_table[[#This Row],[Series Number]])</f>
        <v>x-312</v>
      </c>
      <c r="B36" s="58" t="s">
        <v>31</v>
      </c>
      <c r="C36" s="59">
        <v>2015</v>
      </c>
      <c r="D36" s="58" t="s">
        <v>188</v>
      </c>
      <c r="E36" s="58" t="s">
        <v>194</v>
      </c>
      <c r="F36" s="58" t="s">
        <v>147</v>
      </c>
      <c r="G36" s="58" t="s">
        <v>143</v>
      </c>
      <c r="H36" s="59">
        <v>0</v>
      </c>
      <c r="I36" s="59">
        <v>312</v>
      </c>
      <c r="J36" s="59" t="s">
        <v>206</v>
      </c>
      <c r="K36" s="59" t="s">
        <v>160</v>
      </c>
      <c r="L36" s="58"/>
      <c r="M36" s="65">
        <v>46163</v>
      </c>
      <c r="N36" s="65">
        <v>46161</v>
      </c>
      <c r="O36" s="58" t="s">
        <v>146</v>
      </c>
      <c r="P36" s="58" t="s">
        <v>66</v>
      </c>
    </row>
    <row r="37" spans="1:16" ht="25" x14ac:dyDescent="0.25">
      <c r="A37" s="57" t="str">
        <f>HYPERLINK("#'x-" &amp; factor_list_table[[#This Row],[Series Number]] &amp; "'!A1", "x-" &amp; factor_list_table[[#This Row],[Series Number]])</f>
        <v>x-313</v>
      </c>
      <c r="B37" s="58" t="s">
        <v>31</v>
      </c>
      <c r="C37" s="59">
        <v>1992</v>
      </c>
      <c r="D37" s="58" t="s">
        <v>207</v>
      </c>
      <c r="E37" s="58" t="s">
        <v>208</v>
      </c>
      <c r="F37" s="58" t="s">
        <v>209</v>
      </c>
      <c r="G37" s="58" t="s">
        <v>143</v>
      </c>
      <c r="H37" s="59">
        <v>2</v>
      </c>
      <c r="I37" s="59">
        <v>313</v>
      </c>
      <c r="J37" s="59" t="s">
        <v>210</v>
      </c>
      <c r="K37" s="59" t="s">
        <v>211</v>
      </c>
      <c r="L37" s="58"/>
      <c r="M37" s="65">
        <v>46163</v>
      </c>
      <c r="N37" s="65">
        <v>46161</v>
      </c>
      <c r="O37" s="58" t="s">
        <v>146</v>
      </c>
      <c r="P37" s="58" t="s">
        <v>66</v>
      </c>
    </row>
    <row r="38" spans="1:16" ht="25" x14ac:dyDescent="0.25">
      <c r="A38" s="57" t="str">
        <f>HYPERLINK("#'x-" &amp; factor_list_table[[#This Row],[Series Number]] &amp; "'!A1", "x-" &amp; factor_list_table[[#This Row],[Series Number]])</f>
        <v>x-314</v>
      </c>
      <c r="B38" s="58" t="s">
        <v>31</v>
      </c>
      <c r="C38" s="59">
        <v>2006</v>
      </c>
      <c r="D38" s="58" t="s">
        <v>207</v>
      </c>
      <c r="E38" s="58" t="s">
        <v>208</v>
      </c>
      <c r="F38" s="58" t="s">
        <v>209</v>
      </c>
      <c r="G38" s="58" t="s">
        <v>143</v>
      </c>
      <c r="H38" s="59">
        <v>1</v>
      </c>
      <c r="I38" s="59">
        <v>314</v>
      </c>
      <c r="J38" s="59" t="s">
        <v>212</v>
      </c>
      <c r="K38" s="59" t="s">
        <v>211</v>
      </c>
      <c r="L38" s="58"/>
      <c r="M38" s="65">
        <v>46163</v>
      </c>
      <c r="N38" s="65">
        <v>46161</v>
      </c>
      <c r="O38" s="58" t="s">
        <v>146</v>
      </c>
      <c r="P38" s="58" t="s">
        <v>66</v>
      </c>
    </row>
    <row r="39" spans="1:16" ht="25" x14ac:dyDescent="0.25">
      <c r="A39" s="57" t="str">
        <f>HYPERLINK("#'x-" &amp; factor_list_table[[#This Row],[Series Number]] &amp; "'!A1", "x-" &amp; factor_list_table[[#This Row],[Series Number]])</f>
        <v>x-315</v>
      </c>
      <c r="B39" s="58" t="s">
        <v>31</v>
      </c>
      <c r="C39" s="59">
        <v>2006</v>
      </c>
      <c r="D39" s="58" t="s">
        <v>207</v>
      </c>
      <c r="E39" s="58" t="s">
        <v>213</v>
      </c>
      <c r="F39" s="58" t="s">
        <v>209</v>
      </c>
      <c r="G39" s="58" t="s">
        <v>143</v>
      </c>
      <c r="H39" s="59">
        <v>1</v>
      </c>
      <c r="I39" s="59">
        <v>315</v>
      </c>
      <c r="J39" s="59" t="s">
        <v>214</v>
      </c>
      <c r="K39" s="59" t="s">
        <v>215</v>
      </c>
      <c r="L39" s="58"/>
      <c r="M39" s="65">
        <v>46163</v>
      </c>
      <c r="N39" s="65">
        <v>46161</v>
      </c>
      <c r="O39" s="58" t="s">
        <v>146</v>
      </c>
      <c r="P39" s="58" t="s">
        <v>66</v>
      </c>
    </row>
    <row r="40" spans="1:16" ht="25" x14ac:dyDescent="0.25">
      <c r="A40" s="57" t="str">
        <f>HYPERLINK("#'x-" &amp; factor_list_table[[#This Row],[Series Number]] &amp; "'!A1", "x-" &amp; factor_list_table[[#This Row],[Series Number]])</f>
        <v>x-316</v>
      </c>
      <c r="B40" s="58" t="s">
        <v>31</v>
      </c>
      <c r="C40" s="59">
        <v>2015</v>
      </c>
      <c r="D40" s="58" t="s">
        <v>207</v>
      </c>
      <c r="E40" s="58" t="s">
        <v>216</v>
      </c>
      <c r="F40" s="58" t="s">
        <v>147</v>
      </c>
      <c r="G40" s="58" t="s">
        <v>143</v>
      </c>
      <c r="H40" s="59">
        <v>0</v>
      </c>
      <c r="I40" s="59">
        <v>316</v>
      </c>
      <c r="J40" s="59" t="s">
        <v>217</v>
      </c>
      <c r="K40" s="59" t="s">
        <v>218</v>
      </c>
      <c r="L40" s="58"/>
      <c r="M40" s="65">
        <v>46163</v>
      </c>
      <c r="N40" s="65">
        <v>46161</v>
      </c>
      <c r="O40" s="58" t="s">
        <v>146</v>
      </c>
      <c r="P40" s="58" t="s">
        <v>66</v>
      </c>
    </row>
    <row r="41" spans="1:16" ht="25" x14ac:dyDescent="0.25">
      <c r="A41" s="57" t="str">
        <f>HYPERLINK("#'x-" &amp; factor_list_table[[#This Row],[Series Number]] &amp; "'!A1", "x-" &amp; factor_list_table[[#This Row],[Series Number]])</f>
        <v>x-317</v>
      </c>
      <c r="B41" s="58" t="s">
        <v>31</v>
      </c>
      <c r="C41" s="59">
        <v>2015</v>
      </c>
      <c r="D41" s="58" t="s">
        <v>207</v>
      </c>
      <c r="E41" s="58" t="s">
        <v>219</v>
      </c>
      <c r="F41" s="58" t="s">
        <v>142</v>
      </c>
      <c r="G41" s="58" t="s">
        <v>143</v>
      </c>
      <c r="H41" s="59">
        <v>0</v>
      </c>
      <c r="I41" s="59">
        <v>317</v>
      </c>
      <c r="J41" s="59" t="s">
        <v>220</v>
      </c>
      <c r="K41" s="59" t="s">
        <v>221</v>
      </c>
      <c r="L41" s="58"/>
      <c r="M41" s="65">
        <v>46163</v>
      </c>
      <c r="N41" s="65">
        <v>46161</v>
      </c>
      <c r="O41" s="58" t="s">
        <v>146</v>
      </c>
      <c r="P41" s="58" t="s">
        <v>66</v>
      </c>
    </row>
    <row r="42" spans="1:16" ht="25" x14ac:dyDescent="0.25">
      <c r="A42" s="57" t="str">
        <f>HYPERLINK("#'x-" &amp; factor_list_table[[#This Row],[Series Number]] &amp; "'!A1", "x-" &amp; factor_list_table[[#This Row],[Series Number]])</f>
        <v>x-318</v>
      </c>
      <c r="B42" s="58" t="s">
        <v>31</v>
      </c>
      <c r="C42" s="59">
        <v>1992</v>
      </c>
      <c r="D42" s="58" t="s">
        <v>222</v>
      </c>
      <c r="E42" s="58" t="s">
        <v>223</v>
      </c>
      <c r="F42" s="58" t="s">
        <v>224</v>
      </c>
      <c r="G42" s="58" t="s">
        <v>225</v>
      </c>
      <c r="H42" s="59">
        <v>2</v>
      </c>
      <c r="I42" s="59">
        <v>318</v>
      </c>
      <c r="J42" s="59" t="s">
        <v>226</v>
      </c>
      <c r="K42" s="59" t="s">
        <v>227</v>
      </c>
      <c r="L42" s="58"/>
      <c r="M42" s="65">
        <v>46163</v>
      </c>
      <c r="N42" s="65">
        <v>46161</v>
      </c>
      <c r="O42" s="58" t="s">
        <v>146</v>
      </c>
      <c r="P42" s="58" t="s">
        <v>66</v>
      </c>
    </row>
    <row r="43" spans="1:16" ht="25" x14ac:dyDescent="0.25">
      <c r="A43" s="57" t="str">
        <f>HYPERLINK("#'x-" &amp; factor_list_table[[#This Row],[Series Number]] &amp; "'!A1", "x-" &amp; factor_list_table[[#This Row],[Series Number]])</f>
        <v>x-319</v>
      </c>
      <c r="B43" s="58" t="s">
        <v>31</v>
      </c>
      <c r="C43" s="59">
        <v>1992</v>
      </c>
      <c r="D43" s="58" t="s">
        <v>222</v>
      </c>
      <c r="E43" s="58" t="s">
        <v>228</v>
      </c>
      <c r="F43" s="58" t="s">
        <v>224</v>
      </c>
      <c r="G43" s="58" t="s">
        <v>225</v>
      </c>
      <c r="H43" s="59">
        <v>2</v>
      </c>
      <c r="I43" s="59">
        <v>319</v>
      </c>
      <c r="J43" s="59" t="s">
        <v>229</v>
      </c>
      <c r="K43" s="59" t="s">
        <v>230</v>
      </c>
      <c r="L43" s="58"/>
      <c r="M43" s="65">
        <v>46163</v>
      </c>
      <c r="N43" s="65">
        <v>46161</v>
      </c>
      <c r="O43" s="58" t="s">
        <v>146</v>
      </c>
      <c r="P43" s="58" t="s">
        <v>66</v>
      </c>
    </row>
    <row r="44" spans="1:16" ht="25" x14ac:dyDescent="0.25">
      <c r="A44" s="57" t="str">
        <f>HYPERLINK("#'x-" &amp; factor_list_table[[#This Row],[Series Number]] &amp; "'!A1", "x-" &amp; factor_list_table[[#This Row],[Series Number]])</f>
        <v>x-320</v>
      </c>
      <c r="B44" s="58" t="s">
        <v>31</v>
      </c>
      <c r="C44" s="59">
        <v>1992</v>
      </c>
      <c r="D44" s="58" t="s">
        <v>222</v>
      </c>
      <c r="E44" s="58" t="s">
        <v>231</v>
      </c>
      <c r="F44" s="58" t="s">
        <v>224</v>
      </c>
      <c r="G44" s="58" t="s">
        <v>225</v>
      </c>
      <c r="H44" s="59">
        <v>2</v>
      </c>
      <c r="I44" s="59">
        <v>320</v>
      </c>
      <c r="J44" s="59" t="s">
        <v>232</v>
      </c>
      <c r="K44" s="59" t="s">
        <v>233</v>
      </c>
      <c r="L44" s="58"/>
      <c r="M44" s="65">
        <v>46163</v>
      </c>
      <c r="N44" s="65">
        <v>46161</v>
      </c>
      <c r="O44" s="58" t="s">
        <v>146</v>
      </c>
      <c r="P44" s="58" t="s">
        <v>66</v>
      </c>
    </row>
    <row r="45" spans="1:16" ht="25" x14ac:dyDescent="0.25">
      <c r="A45" s="57" t="str">
        <f>HYPERLINK("#'x-" &amp; factor_list_table[[#This Row],[Series Number]] &amp; "'!A1", "x-" &amp; factor_list_table[[#This Row],[Series Number]])</f>
        <v>x-321</v>
      </c>
      <c r="B45" s="58" t="s">
        <v>31</v>
      </c>
      <c r="C45" s="59">
        <v>2006</v>
      </c>
      <c r="D45" s="58" t="s">
        <v>222</v>
      </c>
      <c r="E45" s="58" t="s">
        <v>234</v>
      </c>
      <c r="F45" s="58" t="s">
        <v>224</v>
      </c>
      <c r="G45" s="58" t="s">
        <v>235</v>
      </c>
      <c r="H45" s="59">
        <v>1</v>
      </c>
      <c r="I45" s="59">
        <v>321</v>
      </c>
      <c r="J45" s="59" t="s">
        <v>236</v>
      </c>
      <c r="K45" s="59" t="s">
        <v>227</v>
      </c>
      <c r="L45" s="58"/>
      <c r="M45" s="65">
        <v>46163</v>
      </c>
      <c r="N45" s="65">
        <v>46161</v>
      </c>
      <c r="O45" s="58" t="s">
        <v>146</v>
      </c>
      <c r="P45" s="58" t="s">
        <v>66</v>
      </c>
    </row>
    <row r="46" spans="1:16" ht="25" x14ac:dyDescent="0.25">
      <c r="A46" s="57" t="str">
        <f>HYPERLINK("#'x-" &amp; factor_list_table[[#This Row],[Series Number]] &amp; "'!A1", "x-" &amp; factor_list_table[[#This Row],[Series Number]])</f>
        <v>x-322</v>
      </c>
      <c r="B46" s="58" t="s">
        <v>31</v>
      </c>
      <c r="C46" s="59">
        <v>2006</v>
      </c>
      <c r="D46" s="58" t="s">
        <v>222</v>
      </c>
      <c r="E46" s="58" t="s">
        <v>237</v>
      </c>
      <c r="F46" s="58" t="s">
        <v>224</v>
      </c>
      <c r="G46" s="58" t="s">
        <v>235</v>
      </c>
      <c r="H46" s="59">
        <v>1</v>
      </c>
      <c r="I46" s="59">
        <v>322</v>
      </c>
      <c r="J46" s="59" t="s">
        <v>238</v>
      </c>
      <c r="K46" s="59" t="s">
        <v>239</v>
      </c>
      <c r="L46" s="58"/>
      <c r="M46" s="65">
        <v>46163</v>
      </c>
      <c r="N46" s="65">
        <v>46161</v>
      </c>
      <c r="O46" s="58" t="s">
        <v>146</v>
      </c>
      <c r="P46" s="58" t="s">
        <v>66</v>
      </c>
    </row>
    <row r="47" spans="1:16" ht="25" x14ac:dyDescent="0.25">
      <c r="A47" s="57" t="str">
        <f>HYPERLINK("#'x-" &amp; factor_list_table[[#This Row],[Series Number]] &amp; "'!A1", "x-" &amp; factor_list_table[[#This Row],[Series Number]])</f>
        <v>x-323</v>
      </c>
      <c r="B47" s="58" t="s">
        <v>31</v>
      </c>
      <c r="C47" s="59">
        <v>2006</v>
      </c>
      <c r="D47" s="58" t="s">
        <v>222</v>
      </c>
      <c r="E47" s="58" t="s">
        <v>240</v>
      </c>
      <c r="F47" s="58" t="s">
        <v>224</v>
      </c>
      <c r="G47" s="58" t="s">
        <v>235</v>
      </c>
      <c r="H47" s="59">
        <v>1</v>
      </c>
      <c r="I47" s="59">
        <v>323</v>
      </c>
      <c r="J47" s="59" t="s">
        <v>241</v>
      </c>
      <c r="K47" s="59" t="s">
        <v>230</v>
      </c>
      <c r="L47" s="58"/>
      <c r="M47" s="65">
        <v>46163</v>
      </c>
      <c r="N47" s="65">
        <v>46161</v>
      </c>
      <c r="O47" s="58" t="s">
        <v>146</v>
      </c>
      <c r="P47" s="58" t="s">
        <v>66</v>
      </c>
    </row>
    <row r="48" spans="1:16" ht="25" x14ac:dyDescent="0.25">
      <c r="A48" s="57" t="str">
        <f>HYPERLINK("#'x-" &amp; factor_list_table[[#This Row],[Series Number]] &amp; "'!A1", "x-" &amp; factor_list_table[[#This Row],[Series Number]])</f>
        <v>x-324</v>
      </c>
      <c r="B48" s="58" t="s">
        <v>31</v>
      </c>
      <c r="C48" s="59">
        <v>2006</v>
      </c>
      <c r="D48" s="58" t="s">
        <v>222</v>
      </c>
      <c r="E48" s="58" t="s">
        <v>242</v>
      </c>
      <c r="F48" s="58" t="s">
        <v>224</v>
      </c>
      <c r="G48" s="58" t="s">
        <v>235</v>
      </c>
      <c r="H48" s="59">
        <v>1</v>
      </c>
      <c r="I48" s="59">
        <v>324</v>
      </c>
      <c r="J48" s="59" t="s">
        <v>243</v>
      </c>
      <c r="K48" s="59" t="s">
        <v>244</v>
      </c>
      <c r="L48" s="58"/>
      <c r="M48" s="65">
        <v>46163</v>
      </c>
      <c r="N48" s="65">
        <v>46161</v>
      </c>
      <c r="O48" s="58" t="s">
        <v>146</v>
      </c>
      <c r="P48" s="58" t="s">
        <v>66</v>
      </c>
    </row>
    <row r="49" spans="1:16" ht="25" x14ac:dyDescent="0.25">
      <c r="A49" s="57" t="str">
        <f>HYPERLINK("#'x-" &amp; factor_list_table[[#This Row],[Series Number]] &amp; "'!A1", "x-" &amp; factor_list_table[[#This Row],[Series Number]])</f>
        <v>x-325</v>
      </c>
      <c r="B49" s="58" t="s">
        <v>31</v>
      </c>
      <c r="C49" s="59">
        <v>2006</v>
      </c>
      <c r="D49" s="58" t="s">
        <v>222</v>
      </c>
      <c r="E49" s="58" t="s">
        <v>245</v>
      </c>
      <c r="F49" s="58" t="s">
        <v>224</v>
      </c>
      <c r="G49" s="58" t="s">
        <v>235</v>
      </c>
      <c r="H49" s="59">
        <v>1</v>
      </c>
      <c r="I49" s="59">
        <v>325</v>
      </c>
      <c r="J49" s="59" t="s">
        <v>246</v>
      </c>
      <c r="K49" s="59" t="s">
        <v>233</v>
      </c>
      <c r="L49" s="58"/>
      <c r="M49" s="65">
        <v>46163</v>
      </c>
      <c r="N49" s="65">
        <v>46161</v>
      </c>
      <c r="O49" s="58" t="s">
        <v>146</v>
      </c>
      <c r="P49" s="58" t="s">
        <v>66</v>
      </c>
    </row>
    <row r="50" spans="1:16" ht="25" x14ac:dyDescent="0.25">
      <c r="A50" s="57" t="str">
        <f>HYPERLINK("#'x-" &amp; factor_list_table[[#This Row],[Series Number]] &amp; "'!A1", "x-" &amp; factor_list_table[[#This Row],[Series Number]])</f>
        <v>x-326</v>
      </c>
      <c r="B50" s="58" t="s">
        <v>31</v>
      </c>
      <c r="C50" s="59">
        <v>2006</v>
      </c>
      <c r="D50" s="58" t="s">
        <v>222</v>
      </c>
      <c r="E50" s="58" t="s">
        <v>247</v>
      </c>
      <c r="F50" s="58" t="s">
        <v>224</v>
      </c>
      <c r="G50" s="58" t="s">
        <v>235</v>
      </c>
      <c r="H50" s="59">
        <v>1</v>
      </c>
      <c r="I50" s="59">
        <v>326</v>
      </c>
      <c r="J50" s="59" t="s">
        <v>248</v>
      </c>
      <c r="K50" s="59" t="s">
        <v>249</v>
      </c>
      <c r="L50" s="58"/>
      <c r="M50" s="65">
        <v>46163</v>
      </c>
      <c r="N50" s="65">
        <v>46161</v>
      </c>
      <c r="O50" s="58" t="s">
        <v>146</v>
      </c>
      <c r="P50" s="58" t="s">
        <v>66</v>
      </c>
    </row>
    <row r="51" spans="1:16" ht="25" x14ac:dyDescent="0.25">
      <c r="A51" s="57" t="str">
        <f>HYPERLINK("#'x-" &amp; factor_list_table[[#This Row],[Series Number]] &amp; "'!A1", "x-" &amp; factor_list_table[[#This Row],[Series Number]])</f>
        <v>x-327</v>
      </c>
      <c r="B51" s="58" t="s">
        <v>31</v>
      </c>
      <c r="C51" s="59">
        <v>2015</v>
      </c>
      <c r="D51" s="58" t="s">
        <v>222</v>
      </c>
      <c r="E51" s="58" t="s">
        <v>250</v>
      </c>
      <c r="F51" s="58" t="s">
        <v>224</v>
      </c>
      <c r="G51" s="58" t="s">
        <v>251</v>
      </c>
      <c r="H51" s="59">
        <v>0</v>
      </c>
      <c r="I51" s="59">
        <v>327</v>
      </c>
      <c r="J51" s="59" t="s">
        <v>252</v>
      </c>
      <c r="K51" s="59" t="s">
        <v>253</v>
      </c>
      <c r="L51" s="58"/>
      <c r="M51" s="65">
        <v>46163</v>
      </c>
      <c r="N51" s="65">
        <v>46161</v>
      </c>
      <c r="O51" s="58" t="s">
        <v>146</v>
      </c>
      <c r="P51" s="58" t="s">
        <v>66</v>
      </c>
    </row>
    <row r="52" spans="1:16" ht="25" x14ac:dyDescent="0.25">
      <c r="A52" s="57" t="str">
        <f>HYPERLINK("#'x-" &amp; factor_list_table[[#This Row],[Series Number]] &amp; "'!A1", "x-" &amp; factor_list_table[[#This Row],[Series Number]])</f>
        <v>x-328</v>
      </c>
      <c r="B52" s="58" t="s">
        <v>31</v>
      </c>
      <c r="C52" s="59">
        <v>2015</v>
      </c>
      <c r="D52" s="58" t="s">
        <v>222</v>
      </c>
      <c r="E52" s="58" t="s">
        <v>254</v>
      </c>
      <c r="F52" s="58" t="s">
        <v>224</v>
      </c>
      <c r="G52" s="58" t="s">
        <v>251</v>
      </c>
      <c r="H52" s="59">
        <v>0</v>
      </c>
      <c r="I52" s="59">
        <v>328</v>
      </c>
      <c r="J52" s="59" t="s">
        <v>255</v>
      </c>
      <c r="K52" s="59" t="s">
        <v>256</v>
      </c>
      <c r="L52" s="58"/>
      <c r="M52" s="65">
        <v>46163</v>
      </c>
      <c r="N52" s="65">
        <v>46161</v>
      </c>
      <c r="O52" s="58" t="s">
        <v>146</v>
      </c>
      <c r="P52" s="58" t="s">
        <v>66</v>
      </c>
    </row>
    <row r="53" spans="1:16" ht="37.5" x14ac:dyDescent="0.25">
      <c r="A53" s="57" t="str">
        <f>HYPERLINK("#'x-" &amp; factor_list_table[[#This Row],[Series Number]] &amp; "'!A1", "x-" &amp; factor_list_table[[#This Row],[Series Number]])</f>
        <v>x-401</v>
      </c>
      <c r="B53" s="58" t="s">
        <v>31</v>
      </c>
      <c r="C53" s="59">
        <v>2006</v>
      </c>
      <c r="D53" s="58" t="s">
        <v>257</v>
      </c>
      <c r="E53" s="58" t="s">
        <v>258</v>
      </c>
      <c r="F53" s="58" t="s">
        <v>224</v>
      </c>
      <c r="G53" s="58" t="s">
        <v>235</v>
      </c>
      <c r="H53" s="59">
        <v>1</v>
      </c>
      <c r="I53" s="59">
        <v>401</v>
      </c>
      <c r="J53" s="59" t="s">
        <v>259</v>
      </c>
      <c r="K53" s="59" t="s">
        <v>260</v>
      </c>
      <c r="L53" s="58"/>
      <c r="M53" s="65">
        <v>46213</v>
      </c>
      <c r="N53" s="65">
        <v>46213</v>
      </c>
      <c r="O53" s="58" t="s">
        <v>146</v>
      </c>
      <c r="P53" s="58" t="s">
        <v>66</v>
      </c>
    </row>
    <row r="54" spans="1:16" ht="25" x14ac:dyDescent="0.25">
      <c r="A54" s="57" t="str">
        <f>HYPERLINK("#'x-" &amp; factor_list_table[[#This Row],[Series Number]] &amp; "'!A1", "x-" &amp; factor_list_table[[#This Row],[Series Number]])</f>
        <v>x-402</v>
      </c>
      <c r="B54" s="58" t="s">
        <v>31</v>
      </c>
      <c r="C54" s="59">
        <v>2015</v>
      </c>
      <c r="D54" s="58" t="s">
        <v>257</v>
      </c>
      <c r="E54" s="58" t="s">
        <v>261</v>
      </c>
      <c r="F54" s="58" t="s">
        <v>224</v>
      </c>
      <c r="G54" s="58" t="s">
        <v>262</v>
      </c>
      <c r="H54" s="59">
        <v>0</v>
      </c>
      <c r="I54" s="59">
        <v>402</v>
      </c>
      <c r="J54" s="59" t="s">
        <v>263</v>
      </c>
      <c r="K54" s="59" t="s">
        <v>264</v>
      </c>
      <c r="L54" s="58"/>
      <c r="M54" s="65">
        <v>46213</v>
      </c>
      <c r="N54" s="65" t="s">
        <v>185</v>
      </c>
      <c r="O54" s="58" t="s">
        <v>146</v>
      </c>
      <c r="P54" s="58" t="s">
        <v>66</v>
      </c>
    </row>
    <row r="55" spans="1:16" ht="25" x14ac:dyDescent="0.25">
      <c r="A55" s="57" t="str">
        <f>HYPERLINK("#'x-" &amp; factor_list_table[[#This Row],[Series Number]] &amp; "'!A1", "x-" &amp; factor_list_table[[#This Row],[Series Number]])</f>
        <v>x-403</v>
      </c>
      <c r="B55" s="58" t="s">
        <v>31</v>
      </c>
      <c r="C55" s="59">
        <v>2015</v>
      </c>
      <c r="D55" s="58" t="s">
        <v>257</v>
      </c>
      <c r="E55" s="58" t="s">
        <v>265</v>
      </c>
      <c r="F55" s="58" t="s">
        <v>224</v>
      </c>
      <c r="G55" s="58" t="s">
        <v>262</v>
      </c>
      <c r="H55" s="59">
        <v>0</v>
      </c>
      <c r="I55" s="59">
        <v>403</v>
      </c>
      <c r="J55" s="59" t="s">
        <v>266</v>
      </c>
      <c r="K55" s="59" t="s">
        <v>267</v>
      </c>
      <c r="L55" s="58"/>
      <c r="M55" s="65">
        <v>46213</v>
      </c>
      <c r="N55" s="65" t="s">
        <v>185</v>
      </c>
      <c r="O55" s="58" t="s">
        <v>146</v>
      </c>
      <c r="P55" s="58" t="s">
        <v>66</v>
      </c>
    </row>
    <row r="56" spans="1:16" ht="37.5" x14ac:dyDescent="0.25">
      <c r="A56" s="57" t="str">
        <f>HYPERLINK("#'x-" &amp; factor_list_table[[#This Row],[Series Number]] &amp; "'!A1", "x-" &amp; factor_list_table[[#This Row],[Series Number]])</f>
        <v>x-404</v>
      </c>
      <c r="B56" s="58" t="s">
        <v>31</v>
      </c>
      <c r="C56" s="59">
        <v>2015</v>
      </c>
      <c r="D56" s="58" t="s">
        <v>268</v>
      </c>
      <c r="E56" s="58" t="s">
        <v>269</v>
      </c>
      <c r="F56" s="58" t="s">
        <v>224</v>
      </c>
      <c r="G56" s="58" t="s">
        <v>270</v>
      </c>
      <c r="H56" s="59">
        <v>0</v>
      </c>
      <c r="I56" s="59">
        <v>404</v>
      </c>
      <c r="J56" s="59" t="s">
        <v>271</v>
      </c>
      <c r="K56" s="59" t="s">
        <v>272</v>
      </c>
      <c r="L56" s="58"/>
      <c r="M56" s="65">
        <v>46213</v>
      </c>
      <c r="N56" s="65" t="s">
        <v>185</v>
      </c>
      <c r="O56" s="58" t="s">
        <v>146</v>
      </c>
      <c r="P56" s="58" t="s">
        <v>66</v>
      </c>
    </row>
    <row r="57" spans="1:16" ht="37.5" x14ac:dyDescent="0.25">
      <c r="A57" s="57" t="str">
        <f>HYPERLINK("#'x-" &amp; factor_list_table[[#This Row],[Series Number]] &amp; "'!A1", "x-" &amp; factor_list_table[[#This Row],[Series Number]])</f>
        <v>x-405</v>
      </c>
      <c r="B57" s="58" t="s">
        <v>31</v>
      </c>
      <c r="C57" s="59">
        <v>2015</v>
      </c>
      <c r="D57" s="58" t="s">
        <v>268</v>
      </c>
      <c r="E57" s="58" t="s">
        <v>273</v>
      </c>
      <c r="F57" s="58" t="s">
        <v>224</v>
      </c>
      <c r="G57" s="58" t="s">
        <v>274</v>
      </c>
      <c r="H57" s="59">
        <v>0</v>
      </c>
      <c r="I57" s="59">
        <v>405</v>
      </c>
      <c r="J57" s="59" t="s">
        <v>275</v>
      </c>
      <c r="K57" s="59" t="s">
        <v>276</v>
      </c>
      <c r="L57" s="58"/>
      <c r="M57" s="65">
        <v>46213</v>
      </c>
      <c r="N57" s="65" t="s">
        <v>185</v>
      </c>
      <c r="O57" s="58" t="s">
        <v>146</v>
      </c>
      <c r="P57" s="58" t="s">
        <v>66</v>
      </c>
    </row>
    <row r="58" spans="1:16" ht="50" x14ac:dyDescent="0.25">
      <c r="A58" s="57" t="str">
        <f>HYPERLINK("#'x-" &amp; factor_list_table[[#This Row],[Series Number]] &amp; "'!A1", "x-" &amp; factor_list_table[[#This Row],[Series Number]])</f>
        <v>x-406</v>
      </c>
      <c r="B58" s="58" t="s">
        <v>31</v>
      </c>
      <c r="C58" s="59">
        <v>2015</v>
      </c>
      <c r="D58" s="58" t="s">
        <v>268</v>
      </c>
      <c r="E58" s="58" t="s">
        <v>277</v>
      </c>
      <c r="F58" s="58" t="s">
        <v>224</v>
      </c>
      <c r="G58" s="58" t="s">
        <v>278</v>
      </c>
      <c r="H58" s="59">
        <v>0</v>
      </c>
      <c r="I58" s="59">
        <v>406</v>
      </c>
      <c r="J58" s="59" t="s">
        <v>279</v>
      </c>
      <c r="K58" s="59" t="s">
        <v>280</v>
      </c>
      <c r="L58" s="58"/>
      <c r="M58" s="65">
        <v>46213</v>
      </c>
      <c r="N58" s="65" t="s">
        <v>185</v>
      </c>
      <c r="O58" s="58" t="s">
        <v>146</v>
      </c>
      <c r="P58" s="58" t="s">
        <v>66</v>
      </c>
    </row>
    <row r="59" spans="1:16" ht="50" x14ac:dyDescent="0.25">
      <c r="A59" s="57" t="str">
        <f>HYPERLINK("#'x-" &amp; factor_list_table[[#This Row],[Series Number]] &amp; "'!A1", "x-" &amp; factor_list_table[[#This Row],[Series Number]])</f>
        <v>x-407</v>
      </c>
      <c r="B59" s="58" t="s">
        <v>31</v>
      </c>
      <c r="C59" s="59">
        <v>2015</v>
      </c>
      <c r="D59" s="58" t="s">
        <v>268</v>
      </c>
      <c r="E59" s="58" t="s">
        <v>281</v>
      </c>
      <c r="F59" s="58" t="s">
        <v>224</v>
      </c>
      <c r="G59" s="58" t="s">
        <v>278</v>
      </c>
      <c r="H59" s="59">
        <v>0</v>
      </c>
      <c r="I59" s="59">
        <v>407</v>
      </c>
      <c r="J59" s="59" t="s">
        <v>282</v>
      </c>
      <c r="K59" s="59" t="s">
        <v>283</v>
      </c>
      <c r="L59" s="58"/>
      <c r="M59" s="65">
        <v>46213</v>
      </c>
      <c r="N59" s="65" t="s">
        <v>185</v>
      </c>
      <c r="O59" s="58" t="s">
        <v>146</v>
      </c>
      <c r="P59" s="58" t="s">
        <v>66</v>
      </c>
    </row>
    <row r="60" spans="1:16" ht="25" x14ac:dyDescent="0.25">
      <c r="A60" s="57" t="str">
        <f>HYPERLINK("#'x-" &amp; factor_list_table[[#This Row],[Series Number]] &amp; "'!A1", "x-" &amp; factor_list_table[[#This Row],[Series Number]])</f>
        <v>x-501</v>
      </c>
      <c r="B60" s="58" t="s">
        <v>31</v>
      </c>
      <c r="C60" s="59" t="s">
        <v>284</v>
      </c>
      <c r="D60" s="58" t="s">
        <v>285</v>
      </c>
      <c r="E60" s="58" t="s">
        <v>286</v>
      </c>
      <c r="F60" s="58" t="s">
        <v>224</v>
      </c>
      <c r="G60" s="58" t="s">
        <v>287</v>
      </c>
      <c r="H60" s="59">
        <v>1</v>
      </c>
      <c r="I60" s="59">
        <v>501</v>
      </c>
      <c r="J60" s="59" t="s">
        <v>288</v>
      </c>
      <c r="K60" s="59" t="s">
        <v>289</v>
      </c>
      <c r="L60" s="58"/>
      <c r="M60" s="65">
        <v>46213</v>
      </c>
      <c r="N60" s="65">
        <v>46213</v>
      </c>
      <c r="O60" s="58" t="s">
        <v>146</v>
      </c>
      <c r="P60" s="58" t="s">
        <v>66</v>
      </c>
    </row>
    <row r="61" spans="1:16" ht="37.5" x14ac:dyDescent="0.25">
      <c r="A61" s="57" t="str">
        <f>HYPERLINK("#'x-" &amp; factor_list_table[[#This Row],[Series Number]] &amp; "'!A1", "x-" &amp; factor_list_table[[#This Row],[Series Number]])</f>
        <v>x-502</v>
      </c>
      <c r="B61" s="58" t="s">
        <v>31</v>
      </c>
      <c r="C61" s="59" t="s">
        <v>284</v>
      </c>
      <c r="D61" s="58" t="s">
        <v>285</v>
      </c>
      <c r="E61" s="58" t="s">
        <v>290</v>
      </c>
      <c r="F61" s="58" t="s">
        <v>224</v>
      </c>
      <c r="G61" s="58" t="s">
        <v>287</v>
      </c>
      <c r="H61" s="59">
        <v>1</v>
      </c>
      <c r="I61" s="59">
        <v>502</v>
      </c>
      <c r="J61" s="59" t="s">
        <v>291</v>
      </c>
      <c r="K61" s="59" t="s">
        <v>292</v>
      </c>
      <c r="L61" s="58"/>
      <c r="M61" s="65">
        <v>46213</v>
      </c>
      <c r="N61" s="65">
        <v>46213</v>
      </c>
      <c r="O61" s="58" t="s">
        <v>146</v>
      </c>
      <c r="P61" s="58" t="s">
        <v>66</v>
      </c>
    </row>
    <row r="62" spans="1:16" ht="25" x14ac:dyDescent="0.25">
      <c r="A62" s="57" t="str">
        <f>HYPERLINK("#'x-" &amp; factor_list_table[[#This Row],[Series Number]] &amp; "'!A1", "x-" &amp; factor_list_table[[#This Row],[Series Number]])</f>
        <v>x-503</v>
      </c>
      <c r="B62" s="58" t="s">
        <v>31</v>
      </c>
      <c r="C62" s="59">
        <v>2015</v>
      </c>
      <c r="D62" s="58" t="s">
        <v>285</v>
      </c>
      <c r="E62" s="58" t="s">
        <v>293</v>
      </c>
      <c r="F62" s="58" t="s">
        <v>224</v>
      </c>
      <c r="G62" s="58" t="s">
        <v>287</v>
      </c>
      <c r="H62" s="59">
        <v>0</v>
      </c>
      <c r="I62" s="59">
        <v>503</v>
      </c>
      <c r="J62" s="59" t="s">
        <v>294</v>
      </c>
      <c r="K62" s="59" t="s">
        <v>289</v>
      </c>
      <c r="L62" s="58"/>
      <c r="M62" s="65">
        <v>46213</v>
      </c>
      <c r="N62" s="65">
        <v>46213</v>
      </c>
      <c r="O62" s="58" t="s">
        <v>146</v>
      </c>
      <c r="P62" s="58" t="s">
        <v>66</v>
      </c>
    </row>
    <row r="63" spans="1:16" ht="25" x14ac:dyDescent="0.25">
      <c r="A63" s="57" t="str">
        <f>HYPERLINK("#'x-" &amp; factor_list_table[[#This Row],[Series Number]] &amp; "'!A1", "x-" &amp; factor_list_table[[#This Row],[Series Number]])</f>
        <v>x-504</v>
      </c>
      <c r="B63" s="58" t="s">
        <v>31</v>
      </c>
      <c r="C63" s="59">
        <v>2015</v>
      </c>
      <c r="D63" s="58" t="s">
        <v>285</v>
      </c>
      <c r="E63" s="58" t="s">
        <v>295</v>
      </c>
      <c r="F63" s="58" t="s">
        <v>224</v>
      </c>
      <c r="G63" s="58" t="s">
        <v>287</v>
      </c>
      <c r="H63" s="59">
        <v>0</v>
      </c>
      <c r="I63" s="59">
        <v>504</v>
      </c>
      <c r="J63" s="59" t="s">
        <v>296</v>
      </c>
      <c r="K63" s="59" t="s">
        <v>292</v>
      </c>
      <c r="L63" s="58"/>
      <c r="M63" s="65">
        <v>46213</v>
      </c>
      <c r="N63" s="65">
        <v>46213</v>
      </c>
      <c r="O63" s="58" t="s">
        <v>146</v>
      </c>
      <c r="P63" s="58" t="s">
        <v>66</v>
      </c>
    </row>
    <row r="64" spans="1:16" ht="25" x14ac:dyDescent="0.25">
      <c r="A64" s="57" t="str">
        <f>HYPERLINK("#'x-" &amp; factor_list_table[[#This Row],[Series Number]] &amp; "'!A1", "x-" &amp; factor_list_table[[#This Row],[Series Number]])</f>
        <v>x-505</v>
      </c>
      <c r="B64" s="58" t="s">
        <v>31</v>
      </c>
      <c r="C64" s="59">
        <v>1992</v>
      </c>
      <c r="D64" s="58" t="s">
        <v>297</v>
      </c>
      <c r="E64" s="58" t="s">
        <v>298</v>
      </c>
      <c r="F64" s="58" t="s">
        <v>224</v>
      </c>
      <c r="G64" s="58" t="s">
        <v>299</v>
      </c>
      <c r="H64" s="59">
        <v>0</v>
      </c>
      <c r="I64" s="59">
        <v>505</v>
      </c>
      <c r="J64" s="59" t="s">
        <v>300</v>
      </c>
      <c r="K64" s="59" t="s">
        <v>289</v>
      </c>
      <c r="L64" s="58"/>
      <c r="M64" s="65">
        <v>46163</v>
      </c>
      <c r="N64" s="65">
        <v>46163</v>
      </c>
      <c r="O64" s="58" t="s">
        <v>146</v>
      </c>
      <c r="P64" s="58" t="s">
        <v>66</v>
      </c>
    </row>
    <row r="65" spans="1:16" ht="75" x14ac:dyDescent="0.25">
      <c r="A65" s="57" t="str">
        <f>HYPERLINK("#'x-" &amp; factor_list_table[[#This Row],[Series Number]] &amp; "'!A1", "x-" &amp; factor_list_table[[#This Row],[Series Number]])</f>
        <v>x-506</v>
      </c>
      <c r="B65" s="58" t="s">
        <v>31</v>
      </c>
      <c r="C65" s="59" t="s">
        <v>301</v>
      </c>
      <c r="D65" s="58" t="s">
        <v>285</v>
      </c>
      <c r="E65" s="58" t="s">
        <v>302</v>
      </c>
      <c r="F65" s="58" t="s">
        <v>224</v>
      </c>
      <c r="G65" s="58" t="s">
        <v>96</v>
      </c>
      <c r="H65" s="59">
        <v>0</v>
      </c>
      <c r="I65" s="59">
        <v>506</v>
      </c>
      <c r="J65" s="59" t="s">
        <v>303</v>
      </c>
      <c r="K65" s="59" t="s">
        <v>156</v>
      </c>
      <c r="L65" s="58"/>
      <c r="M65" s="65">
        <v>45135</v>
      </c>
      <c r="N65" s="65">
        <v>45135</v>
      </c>
      <c r="O65" s="58" t="s">
        <v>146</v>
      </c>
      <c r="P65" s="58" t="s">
        <v>67</v>
      </c>
    </row>
    <row r="66" spans="1:16" ht="25" x14ac:dyDescent="0.25">
      <c r="A66" s="57" t="str">
        <f>HYPERLINK("#'x-" &amp; factor_list_table[[#This Row],[Series Number]] &amp; "'!A1", "x-" &amp; factor_list_table[[#This Row],[Series Number]])</f>
        <v>x-603</v>
      </c>
      <c r="B66" s="58" t="s">
        <v>31</v>
      </c>
      <c r="C66" s="59">
        <v>1992</v>
      </c>
      <c r="D66" s="58" t="s">
        <v>304</v>
      </c>
      <c r="E66" s="58" t="s">
        <v>305</v>
      </c>
      <c r="F66" s="58" t="s">
        <v>306</v>
      </c>
      <c r="G66" s="58" t="s">
        <v>307</v>
      </c>
      <c r="H66" s="59">
        <v>2</v>
      </c>
      <c r="I66" s="59">
        <v>603</v>
      </c>
      <c r="J66" s="59" t="s">
        <v>308</v>
      </c>
      <c r="K66" s="59" t="s">
        <v>145</v>
      </c>
      <c r="L66" s="58"/>
      <c r="M66" s="65">
        <v>45135</v>
      </c>
      <c r="N66" s="65">
        <v>45135</v>
      </c>
      <c r="O66" s="58" t="s">
        <v>146</v>
      </c>
      <c r="P66" s="58" t="s">
        <v>67</v>
      </c>
    </row>
    <row r="67" spans="1:16" ht="25" x14ac:dyDescent="0.25">
      <c r="A67" s="57" t="str">
        <f>HYPERLINK("#'x-" &amp; factor_list_table[[#This Row],[Series Number]] &amp; "'!A1", "x-" &amp; factor_list_table[[#This Row],[Series Number]])</f>
        <v>x-604</v>
      </c>
      <c r="B67" s="58" t="s">
        <v>31</v>
      </c>
      <c r="C67" s="59">
        <v>1992</v>
      </c>
      <c r="D67" s="58" t="s">
        <v>304</v>
      </c>
      <c r="E67" s="58" t="s">
        <v>309</v>
      </c>
      <c r="F67" s="58" t="s">
        <v>306</v>
      </c>
      <c r="G67" s="58" t="s">
        <v>307</v>
      </c>
      <c r="H67" s="59">
        <v>2</v>
      </c>
      <c r="I67" s="59">
        <v>604</v>
      </c>
      <c r="J67" s="59" t="s">
        <v>310</v>
      </c>
      <c r="K67" s="59" t="s">
        <v>149</v>
      </c>
      <c r="L67" s="58"/>
      <c r="M67" s="65">
        <v>45135</v>
      </c>
      <c r="N67" s="65">
        <v>45135</v>
      </c>
      <c r="O67" s="58" t="s">
        <v>146</v>
      </c>
      <c r="P67" s="58" t="s">
        <v>67</v>
      </c>
    </row>
    <row r="68" spans="1:16" ht="25" x14ac:dyDescent="0.25">
      <c r="A68" s="57" t="str">
        <f>HYPERLINK("#'x-" &amp; factor_list_table[[#This Row],[Series Number]] &amp; "'!A1", "x-" &amp; factor_list_table[[#This Row],[Series Number]])</f>
        <v>x-605</v>
      </c>
      <c r="B68" s="58" t="s">
        <v>31</v>
      </c>
      <c r="C68" s="59">
        <v>2006</v>
      </c>
      <c r="D68" s="58" t="s">
        <v>304</v>
      </c>
      <c r="E68" s="58" t="s">
        <v>311</v>
      </c>
      <c r="F68" s="58" t="s">
        <v>306</v>
      </c>
      <c r="G68" s="58" t="s">
        <v>307</v>
      </c>
      <c r="H68" s="59">
        <v>1</v>
      </c>
      <c r="I68" s="59">
        <v>605</v>
      </c>
      <c r="J68" s="59" t="s">
        <v>312</v>
      </c>
      <c r="K68" s="59" t="s">
        <v>145</v>
      </c>
      <c r="L68" s="58"/>
      <c r="M68" s="65">
        <v>45135</v>
      </c>
      <c r="N68" s="65">
        <v>45135</v>
      </c>
      <c r="O68" s="58" t="s">
        <v>146</v>
      </c>
      <c r="P68" s="58" t="s">
        <v>67</v>
      </c>
    </row>
    <row r="69" spans="1:16" ht="25" x14ac:dyDescent="0.25">
      <c r="A69" s="57" t="str">
        <f>HYPERLINK("#'x-" &amp; factor_list_table[[#This Row],[Series Number]] &amp; "'!A1", "x-" &amp; factor_list_table[[#This Row],[Series Number]])</f>
        <v>x-606</v>
      </c>
      <c r="B69" s="58" t="s">
        <v>31</v>
      </c>
      <c r="C69" s="59">
        <v>2006</v>
      </c>
      <c r="D69" s="58" t="s">
        <v>304</v>
      </c>
      <c r="E69" s="58" t="s">
        <v>313</v>
      </c>
      <c r="F69" s="58" t="s">
        <v>306</v>
      </c>
      <c r="G69" s="58" t="s">
        <v>307</v>
      </c>
      <c r="H69" s="59">
        <v>1</v>
      </c>
      <c r="I69" s="59">
        <v>606</v>
      </c>
      <c r="J69" s="59" t="s">
        <v>314</v>
      </c>
      <c r="K69" s="59" t="s">
        <v>149</v>
      </c>
      <c r="L69" s="58"/>
      <c r="M69" s="65">
        <v>45135</v>
      </c>
      <c r="N69" s="65">
        <v>45135</v>
      </c>
      <c r="O69" s="58" t="s">
        <v>146</v>
      </c>
      <c r="P69" s="58" t="s">
        <v>67</v>
      </c>
    </row>
    <row r="70" spans="1:16" ht="25" x14ac:dyDescent="0.25">
      <c r="A70" s="57" t="str">
        <f>HYPERLINK("#'x-" &amp; factor_list_table[[#This Row],[Series Number]] &amp; "'!A1", "x-" &amp; factor_list_table[[#This Row],[Series Number]])</f>
        <v>x-607</v>
      </c>
      <c r="B70" s="58" t="s">
        <v>31</v>
      </c>
      <c r="C70" s="59">
        <v>2015</v>
      </c>
      <c r="D70" s="58" t="s">
        <v>304</v>
      </c>
      <c r="E70" s="58" t="s">
        <v>315</v>
      </c>
      <c r="F70" s="58" t="s">
        <v>142</v>
      </c>
      <c r="G70" s="58" t="s">
        <v>307</v>
      </c>
      <c r="H70" s="59">
        <v>0</v>
      </c>
      <c r="I70" s="59">
        <v>607</v>
      </c>
      <c r="J70" s="59" t="s">
        <v>316</v>
      </c>
      <c r="K70" s="59" t="s">
        <v>145</v>
      </c>
      <c r="L70" s="58"/>
      <c r="M70" s="65">
        <v>45135</v>
      </c>
      <c r="N70" s="65">
        <v>45135</v>
      </c>
      <c r="O70" s="58" t="s">
        <v>146</v>
      </c>
      <c r="P70" s="58" t="s">
        <v>67</v>
      </c>
    </row>
    <row r="71" spans="1:16" ht="25" x14ac:dyDescent="0.25">
      <c r="A71" s="57" t="str">
        <f>HYPERLINK("#'x-" &amp; factor_list_table[[#This Row],[Series Number]] &amp; "'!A1", "x-" &amp; factor_list_table[[#This Row],[Series Number]])</f>
        <v>x-608</v>
      </c>
      <c r="B71" s="58" t="s">
        <v>31</v>
      </c>
      <c r="C71" s="59">
        <v>2015</v>
      </c>
      <c r="D71" s="58" t="s">
        <v>304</v>
      </c>
      <c r="E71" s="58" t="s">
        <v>315</v>
      </c>
      <c r="F71" s="58" t="s">
        <v>147</v>
      </c>
      <c r="G71" s="58" t="s">
        <v>307</v>
      </c>
      <c r="H71" s="59">
        <v>0</v>
      </c>
      <c r="I71" s="59">
        <v>608</v>
      </c>
      <c r="J71" s="59" t="s">
        <v>317</v>
      </c>
      <c r="K71" s="59" t="s">
        <v>149</v>
      </c>
      <c r="L71" s="58"/>
      <c r="M71" s="65">
        <v>45135</v>
      </c>
      <c r="N71" s="65">
        <v>45135</v>
      </c>
      <c r="O71" s="58" t="s">
        <v>146</v>
      </c>
      <c r="P71" s="58" t="s">
        <v>67</v>
      </c>
    </row>
    <row r="72" spans="1:16" ht="25" x14ac:dyDescent="0.25">
      <c r="A72" s="57" t="str">
        <f>HYPERLINK("#'x-" &amp; factor_list_table[[#This Row],[Series Number]] &amp; "'!A1", "x-" &amp; factor_list_table[[#This Row],[Series Number]])</f>
        <v>x-609</v>
      </c>
      <c r="B72" s="58" t="s">
        <v>31</v>
      </c>
      <c r="C72" s="59">
        <v>2015</v>
      </c>
      <c r="D72" s="58" t="s">
        <v>304</v>
      </c>
      <c r="E72" s="58" t="s">
        <v>318</v>
      </c>
      <c r="F72" s="58" t="s">
        <v>306</v>
      </c>
      <c r="G72" s="58" t="s">
        <v>143</v>
      </c>
      <c r="H72" s="59">
        <v>0</v>
      </c>
      <c r="I72" s="59">
        <v>609</v>
      </c>
      <c r="J72" s="59" t="s">
        <v>319</v>
      </c>
      <c r="K72" s="59" t="s">
        <v>218</v>
      </c>
      <c r="L72" s="58"/>
      <c r="M72" s="65">
        <v>45135</v>
      </c>
      <c r="N72" s="65">
        <v>45135</v>
      </c>
      <c r="O72" s="58" t="s">
        <v>146</v>
      </c>
      <c r="P72" s="58" t="s">
        <v>67</v>
      </c>
    </row>
    <row r="73" spans="1:16" ht="25" x14ac:dyDescent="0.25">
      <c r="A73" s="57" t="str">
        <f>HYPERLINK("#'x-" &amp; factor_list_table[[#This Row],[Series Number]] &amp; "'!A1", "x-" &amp; factor_list_table[[#This Row],[Series Number]])</f>
        <v>x-610</v>
      </c>
      <c r="B73" s="58" t="s">
        <v>31</v>
      </c>
      <c r="C73" s="59">
        <v>2015</v>
      </c>
      <c r="D73" s="58" t="s">
        <v>304</v>
      </c>
      <c r="E73" s="58" t="s">
        <v>320</v>
      </c>
      <c r="F73" s="58" t="s">
        <v>306</v>
      </c>
      <c r="G73" s="58" t="s">
        <v>143</v>
      </c>
      <c r="H73" s="59">
        <v>0</v>
      </c>
      <c r="I73" s="59">
        <v>610</v>
      </c>
      <c r="J73" s="59" t="s">
        <v>321</v>
      </c>
      <c r="K73" s="59" t="s">
        <v>322</v>
      </c>
      <c r="L73" s="58"/>
      <c r="M73" s="65">
        <v>45135</v>
      </c>
      <c r="N73" s="65">
        <v>45135</v>
      </c>
      <c r="O73" s="58" t="s">
        <v>146</v>
      </c>
      <c r="P73" s="58" t="s">
        <v>67</v>
      </c>
    </row>
    <row r="74" spans="1:16" ht="25" x14ac:dyDescent="0.25">
      <c r="A74" s="57" t="str">
        <f>HYPERLINK("#'x-" &amp; factor_list_table[[#This Row],[Series Number]] &amp; "'!A1", "x-" &amp; factor_list_table[[#This Row],[Series Number]])</f>
        <v>x-611</v>
      </c>
      <c r="B74" s="58" t="s">
        <v>31</v>
      </c>
      <c r="C74" s="59">
        <v>1992</v>
      </c>
      <c r="D74" s="58" t="s">
        <v>304</v>
      </c>
      <c r="E74" s="58" t="s">
        <v>323</v>
      </c>
      <c r="F74" s="58" t="s">
        <v>224</v>
      </c>
      <c r="G74" s="58" t="s">
        <v>225</v>
      </c>
      <c r="H74" s="59">
        <v>2</v>
      </c>
      <c r="I74" s="59">
        <v>611</v>
      </c>
      <c r="J74" s="59" t="s">
        <v>324</v>
      </c>
      <c r="K74" s="59" t="s">
        <v>158</v>
      </c>
      <c r="L74" s="58"/>
      <c r="M74" s="65">
        <v>45135</v>
      </c>
      <c r="N74" s="65">
        <v>45135</v>
      </c>
      <c r="O74" s="58" t="s">
        <v>146</v>
      </c>
      <c r="P74" s="58" t="s">
        <v>67</v>
      </c>
    </row>
    <row r="75" spans="1:16" ht="25" x14ac:dyDescent="0.25">
      <c r="A75" s="57" t="str">
        <f>HYPERLINK("#'x-" &amp; factor_list_table[[#This Row],[Series Number]] &amp; "'!A1", "x-" &amp; factor_list_table[[#This Row],[Series Number]])</f>
        <v>x-612</v>
      </c>
      <c r="B75" s="58" t="s">
        <v>31</v>
      </c>
      <c r="C75" s="59">
        <v>1992</v>
      </c>
      <c r="D75" s="58" t="s">
        <v>304</v>
      </c>
      <c r="E75" s="58" t="s">
        <v>325</v>
      </c>
      <c r="F75" s="58" t="s">
        <v>224</v>
      </c>
      <c r="G75" s="58" t="s">
        <v>225</v>
      </c>
      <c r="H75" s="59">
        <v>2</v>
      </c>
      <c r="I75" s="59">
        <v>612</v>
      </c>
      <c r="J75" s="59" t="s">
        <v>326</v>
      </c>
      <c r="K75" s="59" t="s">
        <v>160</v>
      </c>
      <c r="L75" s="58"/>
      <c r="M75" s="65">
        <v>45135</v>
      </c>
      <c r="N75" s="65">
        <v>45135</v>
      </c>
      <c r="O75" s="58" t="s">
        <v>146</v>
      </c>
      <c r="P75" s="58" t="s">
        <v>67</v>
      </c>
    </row>
    <row r="76" spans="1:16" ht="25" x14ac:dyDescent="0.25">
      <c r="A76" s="57" t="str">
        <f>HYPERLINK("#'x-" &amp; factor_list_table[[#This Row],[Series Number]] &amp; "'!A1", "x-" &amp; factor_list_table[[#This Row],[Series Number]])</f>
        <v>x-613</v>
      </c>
      <c r="B76" s="58" t="s">
        <v>31</v>
      </c>
      <c r="C76" s="59">
        <v>1992</v>
      </c>
      <c r="D76" s="58" t="s">
        <v>304</v>
      </c>
      <c r="E76" s="58" t="s">
        <v>327</v>
      </c>
      <c r="F76" s="58" t="s">
        <v>224</v>
      </c>
      <c r="G76" s="58" t="s">
        <v>225</v>
      </c>
      <c r="H76" s="59">
        <v>2</v>
      </c>
      <c r="I76" s="59">
        <v>613</v>
      </c>
      <c r="J76" s="59" t="s">
        <v>328</v>
      </c>
      <c r="K76" s="59" t="s">
        <v>329</v>
      </c>
      <c r="L76" s="58"/>
      <c r="M76" s="65">
        <v>45135</v>
      </c>
      <c r="N76" s="65">
        <v>45135</v>
      </c>
      <c r="O76" s="58" t="s">
        <v>146</v>
      </c>
      <c r="P76" s="58" t="s">
        <v>67</v>
      </c>
    </row>
    <row r="77" spans="1:16" ht="37.5" x14ac:dyDescent="0.25">
      <c r="A77" s="57" t="str">
        <f>HYPERLINK("#'x-" &amp; factor_list_table[[#This Row],[Series Number]] &amp; "'!A1", "x-" &amp; factor_list_table[[#This Row],[Series Number]])</f>
        <v>x-614</v>
      </c>
      <c r="B77" s="58" t="s">
        <v>31</v>
      </c>
      <c r="C77" s="59">
        <v>2006</v>
      </c>
      <c r="D77" s="58" t="s">
        <v>304</v>
      </c>
      <c r="E77" s="58" t="s">
        <v>330</v>
      </c>
      <c r="F77" s="58" t="s">
        <v>224</v>
      </c>
      <c r="G77" s="58" t="s">
        <v>331</v>
      </c>
      <c r="H77" s="59">
        <v>1</v>
      </c>
      <c r="I77" s="59">
        <v>614</v>
      </c>
      <c r="J77" s="59" t="s">
        <v>332</v>
      </c>
      <c r="K77" s="59" t="s">
        <v>158</v>
      </c>
      <c r="L77" s="58"/>
      <c r="M77" s="65">
        <v>45135</v>
      </c>
      <c r="N77" s="65">
        <v>45135</v>
      </c>
      <c r="O77" s="58" t="s">
        <v>146</v>
      </c>
      <c r="P77" s="58" t="s">
        <v>67</v>
      </c>
    </row>
    <row r="78" spans="1:16" ht="25" x14ac:dyDescent="0.25">
      <c r="A78" s="57" t="str">
        <f>HYPERLINK("#'x-" &amp; factor_list_table[[#This Row],[Series Number]] &amp; "'!A1", "x-" &amp; factor_list_table[[#This Row],[Series Number]])</f>
        <v>x-615</v>
      </c>
      <c r="B78" s="58" t="s">
        <v>31</v>
      </c>
      <c r="C78" s="59">
        <v>2006</v>
      </c>
      <c r="D78" s="58" t="s">
        <v>304</v>
      </c>
      <c r="E78" s="58" t="s">
        <v>333</v>
      </c>
      <c r="F78" s="58" t="s">
        <v>224</v>
      </c>
      <c r="G78" s="58" t="s">
        <v>331</v>
      </c>
      <c r="H78" s="59">
        <v>1</v>
      </c>
      <c r="I78" s="59">
        <v>615</v>
      </c>
      <c r="J78" s="59" t="s">
        <v>334</v>
      </c>
      <c r="K78" s="59" t="s">
        <v>160</v>
      </c>
      <c r="L78" s="58"/>
      <c r="M78" s="65">
        <v>45135</v>
      </c>
      <c r="N78" s="65">
        <v>45135</v>
      </c>
      <c r="O78" s="58" t="s">
        <v>146</v>
      </c>
      <c r="P78" s="58" t="s">
        <v>67</v>
      </c>
    </row>
    <row r="79" spans="1:16" ht="37.5" x14ac:dyDescent="0.25">
      <c r="A79" s="57" t="str">
        <f>HYPERLINK("#'x-" &amp; factor_list_table[[#This Row],[Series Number]] &amp; "'!A1", "x-" &amp; factor_list_table[[#This Row],[Series Number]])</f>
        <v>x-616</v>
      </c>
      <c r="B79" s="58" t="s">
        <v>31</v>
      </c>
      <c r="C79" s="59">
        <v>2006</v>
      </c>
      <c r="D79" s="58" t="s">
        <v>304</v>
      </c>
      <c r="E79" s="58" t="s">
        <v>335</v>
      </c>
      <c r="F79" s="58" t="s">
        <v>224</v>
      </c>
      <c r="G79" s="58" t="s">
        <v>331</v>
      </c>
      <c r="H79" s="59">
        <v>1</v>
      </c>
      <c r="I79" s="59">
        <v>616</v>
      </c>
      <c r="J79" s="59" t="s">
        <v>336</v>
      </c>
      <c r="K79" s="59" t="s">
        <v>337</v>
      </c>
      <c r="L79" s="58"/>
      <c r="M79" s="65">
        <v>45135</v>
      </c>
      <c r="N79" s="65">
        <v>45135</v>
      </c>
      <c r="O79" s="58" t="s">
        <v>146</v>
      </c>
      <c r="P79" s="58" t="s">
        <v>67</v>
      </c>
    </row>
    <row r="80" spans="1:16" ht="37.5" x14ac:dyDescent="0.25">
      <c r="A80" s="57" t="str">
        <f>HYPERLINK("#'x-" &amp; factor_list_table[[#This Row],[Series Number]] &amp; "'!A1", "x-" &amp; factor_list_table[[#This Row],[Series Number]])</f>
        <v>x-617</v>
      </c>
      <c r="B80" s="58" t="s">
        <v>31</v>
      </c>
      <c r="C80" s="59">
        <v>2006</v>
      </c>
      <c r="D80" s="58" t="s">
        <v>304</v>
      </c>
      <c r="E80" s="58" t="s">
        <v>338</v>
      </c>
      <c r="F80" s="58" t="s">
        <v>224</v>
      </c>
      <c r="G80" s="58" t="s">
        <v>331</v>
      </c>
      <c r="H80" s="59">
        <v>1</v>
      </c>
      <c r="I80" s="59">
        <v>617</v>
      </c>
      <c r="J80" s="59" t="s">
        <v>339</v>
      </c>
      <c r="K80" s="59" t="s">
        <v>340</v>
      </c>
      <c r="L80" s="58"/>
      <c r="M80" s="65">
        <v>45135</v>
      </c>
      <c r="N80" s="65">
        <v>45135</v>
      </c>
      <c r="O80" s="58" t="s">
        <v>146</v>
      </c>
      <c r="P80" s="58" t="s">
        <v>67</v>
      </c>
    </row>
    <row r="81" spans="1:16" ht="25" x14ac:dyDescent="0.25">
      <c r="A81" s="57" t="str">
        <f>HYPERLINK("#'x-" &amp; factor_list_table[[#This Row],[Series Number]] &amp; "'!A1", "x-" &amp; factor_list_table[[#This Row],[Series Number]])</f>
        <v>x-618</v>
      </c>
      <c r="B81" s="58" t="s">
        <v>31</v>
      </c>
      <c r="C81" s="59">
        <v>2006</v>
      </c>
      <c r="D81" s="58" t="s">
        <v>304</v>
      </c>
      <c r="E81" s="58" t="s">
        <v>341</v>
      </c>
      <c r="F81" s="58" t="s">
        <v>224</v>
      </c>
      <c r="G81" s="58" t="s">
        <v>331</v>
      </c>
      <c r="H81" s="59">
        <v>1</v>
      </c>
      <c r="I81" s="59">
        <v>618</v>
      </c>
      <c r="J81" s="59" t="s">
        <v>342</v>
      </c>
      <c r="K81" s="59" t="s">
        <v>329</v>
      </c>
      <c r="L81" s="58"/>
      <c r="M81" s="65">
        <v>45135</v>
      </c>
      <c r="N81" s="65">
        <v>45135</v>
      </c>
      <c r="O81" s="58" t="s">
        <v>146</v>
      </c>
      <c r="P81" s="58" t="s">
        <v>67</v>
      </c>
    </row>
    <row r="82" spans="1:16" ht="37.5" x14ac:dyDescent="0.25">
      <c r="A82" s="57" t="str">
        <f>HYPERLINK("#'x-" &amp; factor_list_table[[#This Row],[Series Number]] &amp; "'!A1", "x-" &amp; factor_list_table[[#This Row],[Series Number]])</f>
        <v>x-619</v>
      </c>
      <c r="B82" s="58" t="s">
        <v>31</v>
      </c>
      <c r="C82" s="59">
        <v>2006</v>
      </c>
      <c r="D82" s="58" t="s">
        <v>304</v>
      </c>
      <c r="E82" s="58" t="s">
        <v>343</v>
      </c>
      <c r="F82" s="58" t="s">
        <v>224</v>
      </c>
      <c r="G82" s="58" t="s">
        <v>331</v>
      </c>
      <c r="H82" s="59">
        <v>1</v>
      </c>
      <c r="I82" s="59">
        <v>619</v>
      </c>
      <c r="J82" s="59" t="s">
        <v>344</v>
      </c>
      <c r="K82" s="59" t="s">
        <v>345</v>
      </c>
      <c r="L82" s="58"/>
      <c r="M82" s="65">
        <v>45135</v>
      </c>
      <c r="N82" s="65">
        <v>45135</v>
      </c>
      <c r="O82" s="58" t="s">
        <v>146</v>
      </c>
      <c r="P82" s="58" t="s">
        <v>67</v>
      </c>
    </row>
    <row r="83" spans="1:16" ht="25" x14ac:dyDescent="0.25">
      <c r="A83" s="57" t="str">
        <f>HYPERLINK("#'x-" &amp; factor_list_table[[#This Row],[Series Number]] &amp; "'!A1", "x-" &amp; factor_list_table[[#This Row],[Series Number]])</f>
        <v>x-620</v>
      </c>
      <c r="B83" s="58" t="s">
        <v>31</v>
      </c>
      <c r="C83" s="59">
        <v>2015</v>
      </c>
      <c r="D83" s="58" t="s">
        <v>304</v>
      </c>
      <c r="E83" s="58" t="s">
        <v>346</v>
      </c>
      <c r="F83" s="58" t="s">
        <v>224</v>
      </c>
      <c r="G83" s="58" t="s">
        <v>251</v>
      </c>
      <c r="H83" s="59">
        <v>0</v>
      </c>
      <c r="I83" s="59">
        <v>620</v>
      </c>
      <c r="J83" s="59" t="s">
        <v>347</v>
      </c>
      <c r="K83" s="59" t="s">
        <v>158</v>
      </c>
      <c r="L83" s="58"/>
      <c r="M83" s="65">
        <v>45135</v>
      </c>
      <c r="N83" s="65">
        <v>45135</v>
      </c>
      <c r="O83" s="58" t="s">
        <v>146</v>
      </c>
      <c r="P83" s="58" t="s">
        <v>67</v>
      </c>
    </row>
    <row r="84" spans="1:16" ht="25" x14ac:dyDescent="0.25">
      <c r="A84" s="57" t="str">
        <f>HYPERLINK("#'x-" &amp; factor_list_table[[#This Row],[Series Number]] &amp; "'!A1", "x-" &amp; factor_list_table[[#This Row],[Series Number]])</f>
        <v>x-621</v>
      </c>
      <c r="B84" s="58" t="s">
        <v>31</v>
      </c>
      <c r="C84" s="59">
        <v>2015</v>
      </c>
      <c r="D84" s="58" t="s">
        <v>304</v>
      </c>
      <c r="E84" s="58" t="s">
        <v>348</v>
      </c>
      <c r="F84" s="58" t="s">
        <v>224</v>
      </c>
      <c r="G84" s="58" t="s">
        <v>251</v>
      </c>
      <c r="H84" s="59">
        <v>0</v>
      </c>
      <c r="I84" s="59">
        <v>621</v>
      </c>
      <c r="J84" s="59" t="s">
        <v>349</v>
      </c>
      <c r="K84" s="59" t="s">
        <v>160</v>
      </c>
      <c r="L84" s="58"/>
      <c r="M84" s="65">
        <v>45135</v>
      </c>
      <c r="N84" s="65">
        <v>45135</v>
      </c>
      <c r="O84" s="58" t="s">
        <v>146</v>
      </c>
      <c r="P84" s="58" t="s">
        <v>67</v>
      </c>
    </row>
    <row r="85" spans="1:16" ht="25" x14ac:dyDescent="0.25">
      <c r="A85" s="57" t="str">
        <f>HYPERLINK("#'x-" &amp; factor_list_table[[#This Row],[Series Number]] &amp; "'!A1", "x-" &amp; factor_list_table[[#This Row],[Series Number]])</f>
        <v>x-622</v>
      </c>
      <c r="B85" s="58" t="s">
        <v>31</v>
      </c>
      <c r="C85" s="59">
        <v>1992</v>
      </c>
      <c r="D85" s="58" t="s">
        <v>350</v>
      </c>
      <c r="E85" s="58" t="s">
        <v>351</v>
      </c>
      <c r="F85" s="58" t="s">
        <v>306</v>
      </c>
      <c r="G85" s="58" t="s">
        <v>352</v>
      </c>
      <c r="H85" s="59">
        <v>2</v>
      </c>
      <c r="I85" s="59">
        <v>622</v>
      </c>
      <c r="J85" s="59" t="s">
        <v>353</v>
      </c>
      <c r="K85" s="59" t="s">
        <v>253</v>
      </c>
      <c r="L85" s="58"/>
      <c r="M85" s="65">
        <v>45135</v>
      </c>
      <c r="N85" s="65">
        <v>45135</v>
      </c>
      <c r="O85" s="58" t="s">
        <v>354</v>
      </c>
      <c r="P85" s="58" t="s">
        <v>67</v>
      </c>
    </row>
    <row r="86" spans="1:16" ht="25" x14ac:dyDescent="0.25">
      <c r="A86" s="57" t="str">
        <f>HYPERLINK("#'x-" &amp; factor_list_table[[#This Row],[Series Number]] &amp; "'!A1", "x-" &amp; factor_list_table[[#This Row],[Series Number]])</f>
        <v>x-623</v>
      </c>
      <c r="B86" s="58" t="s">
        <v>31</v>
      </c>
      <c r="C86" s="59">
        <v>1992</v>
      </c>
      <c r="D86" s="58" t="s">
        <v>350</v>
      </c>
      <c r="E86" s="58" t="s">
        <v>355</v>
      </c>
      <c r="F86" s="58" t="s">
        <v>306</v>
      </c>
      <c r="G86" s="58" t="s">
        <v>352</v>
      </c>
      <c r="H86" s="59">
        <v>2</v>
      </c>
      <c r="I86" s="59">
        <v>623</v>
      </c>
      <c r="J86" s="59" t="s">
        <v>356</v>
      </c>
      <c r="K86" s="59" t="s">
        <v>256</v>
      </c>
      <c r="L86" s="58"/>
      <c r="M86" s="65">
        <v>45135</v>
      </c>
      <c r="N86" s="65">
        <v>45135</v>
      </c>
      <c r="O86" s="58" t="s">
        <v>354</v>
      </c>
      <c r="P86" s="58" t="s">
        <v>67</v>
      </c>
    </row>
    <row r="87" spans="1:16" ht="25" x14ac:dyDescent="0.25">
      <c r="A87" s="57" t="str">
        <f>HYPERLINK("#'x-" &amp; factor_list_table[[#This Row],[Series Number]] &amp; "'!A1", "x-" &amp; factor_list_table[[#This Row],[Series Number]])</f>
        <v>x-624</v>
      </c>
      <c r="B87" s="58" t="s">
        <v>31</v>
      </c>
      <c r="C87" s="59">
        <v>2006</v>
      </c>
      <c r="D87" s="58" t="s">
        <v>350</v>
      </c>
      <c r="E87" s="58" t="s">
        <v>357</v>
      </c>
      <c r="F87" s="58" t="s">
        <v>306</v>
      </c>
      <c r="G87" s="58" t="s">
        <v>352</v>
      </c>
      <c r="H87" s="59">
        <v>1</v>
      </c>
      <c r="I87" s="59">
        <v>624</v>
      </c>
      <c r="J87" s="59" t="s">
        <v>358</v>
      </c>
      <c r="K87" s="59" t="s">
        <v>253</v>
      </c>
      <c r="L87" s="58"/>
      <c r="M87" s="65">
        <v>45135</v>
      </c>
      <c r="N87" s="65">
        <v>45135</v>
      </c>
      <c r="O87" s="58" t="s">
        <v>354</v>
      </c>
      <c r="P87" s="58" t="s">
        <v>67</v>
      </c>
    </row>
    <row r="88" spans="1:16" ht="25" x14ac:dyDescent="0.25">
      <c r="A88" s="57" t="str">
        <f>HYPERLINK("#'x-" &amp; factor_list_table[[#This Row],[Series Number]] &amp; "'!A1", "x-" &amp; factor_list_table[[#This Row],[Series Number]])</f>
        <v>x-625</v>
      </c>
      <c r="B88" s="58" t="s">
        <v>31</v>
      </c>
      <c r="C88" s="59">
        <v>2006</v>
      </c>
      <c r="D88" s="58" t="s">
        <v>350</v>
      </c>
      <c r="E88" s="58" t="s">
        <v>359</v>
      </c>
      <c r="F88" s="58" t="s">
        <v>306</v>
      </c>
      <c r="G88" s="58" t="s">
        <v>352</v>
      </c>
      <c r="H88" s="59">
        <v>1</v>
      </c>
      <c r="I88" s="59">
        <v>625</v>
      </c>
      <c r="J88" s="59" t="s">
        <v>360</v>
      </c>
      <c r="K88" s="59" t="s">
        <v>256</v>
      </c>
      <c r="L88" s="58"/>
      <c r="M88" s="65">
        <v>45135</v>
      </c>
      <c r="N88" s="65">
        <v>45135</v>
      </c>
      <c r="O88" s="58" t="s">
        <v>354</v>
      </c>
      <c r="P88" s="58" t="s">
        <v>67</v>
      </c>
    </row>
    <row r="89" spans="1:16" ht="25" x14ac:dyDescent="0.25">
      <c r="A89" s="57" t="str">
        <f>HYPERLINK("#'x-" &amp; factor_list_table[[#This Row],[Series Number]] &amp; "'!A1", "x-" &amp; factor_list_table[[#This Row],[Series Number]])</f>
        <v>x-626</v>
      </c>
      <c r="B89" s="58" t="s">
        <v>31</v>
      </c>
      <c r="C89" s="59">
        <v>2015</v>
      </c>
      <c r="D89" s="58" t="s">
        <v>350</v>
      </c>
      <c r="E89" s="58" t="s">
        <v>357</v>
      </c>
      <c r="F89" s="58" t="s">
        <v>306</v>
      </c>
      <c r="G89" s="58" t="s">
        <v>352</v>
      </c>
      <c r="H89" s="59">
        <v>0</v>
      </c>
      <c r="I89" s="59">
        <v>626</v>
      </c>
      <c r="J89" s="59" t="s">
        <v>361</v>
      </c>
      <c r="K89" s="59" t="s">
        <v>362</v>
      </c>
      <c r="L89" s="58"/>
      <c r="M89" s="65">
        <v>45135</v>
      </c>
      <c r="N89" s="65">
        <v>45135</v>
      </c>
      <c r="O89" s="58" t="s">
        <v>354</v>
      </c>
      <c r="P89" s="58" t="s">
        <v>67</v>
      </c>
    </row>
    <row r="90" spans="1:16" ht="25" x14ac:dyDescent="0.25">
      <c r="A90" s="57" t="str">
        <f>HYPERLINK("#'x-" &amp; factor_list_table[[#This Row],[Series Number]] &amp; "'!A1", "x-" &amp; factor_list_table[[#This Row],[Series Number]])</f>
        <v>x-627</v>
      </c>
      <c r="B90" s="58" t="s">
        <v>31</v>
      </c>
      <c r="C90" s="59">
        <v>2015</v>
      </c>
      <c r="D90" s="58" t="s">
        <v>350</v>
      </c>
      <c r="E90" s="58" t="s">
        <v>363</v>
      </c>
      <c r="F90" s="58" t="s">
        <v>306</v>
      </c>
      <c r="G90" s="58" t="s">
        <v>352</v>
      </c>
      <c r="H90" s="59">
        <v>0</v>
      </c>
      <c r="I90" s="59">
        <v>627</v>
      </c>
      <c r="J90" s="59" t="s">
        <v>364</v>
      </c>
      <c r="K90" s="59" t="s">
        <v>365</v>
      </c>
      <c r="L90" s="58"/>
      <c r="M90" s="65">
        <v>45135</v>
      </c>
      <c r="N90" s="65">
        <v>45135</v>
      </c>
      <c r="O90" s="58" t="s">
        <v>354</v>
      </c>
      <c r="P90" s="58" t="s">
        <v>67</v>
      </c>
    </row>
    <row r="91" spans="1:16" ht="25" x14ac:dyDescent="0.25">
      <c r="A91" s="57" t="str">
        <f>HYPERLINK("#'x-" &amp; LEFT(factor_list_table[[#This Row],[Series Number]], LEN(factor_list_table[[#This Row],[Series Number]])-1) &amp; "'!A1","x-" &amp; LEFT(factor_list_table[[#This Row],[Series Number]], LEN(factor_list_table[[#This Row],[Series Number]])-1))</f>
        <v>x-701</v>
      </c>
      <c r="B91" s="58" t="s">
        <v>31</v>
      </c>
      <c r="C91" s="59">
        <v>2015</v>
      </c>
      <c r="D91" s="58" t="s">
        <v>366</v>
      </c>
      <c r="E91" s="58" t="s">
        <v>367</v>
      </c>
      <c r="F91" s="58" t="s">
        <v>224</v>
      </c>
      <c r="G91" s="58" t="s">
        <v>368</v>
      </c>
      <c r="H91" s="59">
        <v>0</v>
      </c>
      <c r="I91" s="59" t="s">
        <v>369</v>
      </c>
      <c r="J91" s="59" t="s">
        <v>370</v>
      </c>
      <c r="K91" s="59" t="s">
        <v>289</v>
      </c>
      <c r="L91" s="58"/>
      <c r="M91" s="65">
        <v>46213</v>
      </c>
      <c r="N91" s="65">
        <v>46213</v>
      </c>
      <c r="O91" s="58" t="s">
        <v>146</v>
      </c>
      <c r="P91" s="58" t="s">
        <v>66</v>
      </c>
    </row>
    <row r="92" spans="1:16" ht="25" x14ac:dyDescent="0.25">
      <c r="A92" s="57" t="str">
        <f>HYPERLINK("#'x-" &amp; LEFT(factor_list_table[[#This Row],[Series Number]], LEN(factor_list_table[[#This Row],[Series Number]])-1) &amp; "'!A1","x-" &amp; LEFT(factor_list_table[[#This Row],[Series Number]], LEN(factor_list_table[[#This Row],[Series Number]])-1))</f>
        <v>x-701</v>
      </c>
      <c r="B92" s="58" t="s">
        <v>31</v>
      </c>
      <c r="C92" s="59">
        <v>2015</v>
      </c>
      <c r="D92" s="58" t="s">
        <v>366</v>
      </c>
      <c r="E92" s="58" t="s">
        <v>367</v>
      </c>
      <c r="F92" s="58" t="s">
        <v>224</v>
      </c>
      <c r="G92" s="58" t="s">
        <v>368</v>
      </c>
      <c r="H92" s="59">
        <v>0</v>
      </c>
      <c r="I92" s="59" t="s">
        <v>371</v>
      </c>
      <c r="J92" s="59" t="s">
        <v>372</v>
      </c>
      <c r="K92" s="59" t="s">
        <v>289</v>
      </c>
      <c r="L92" s="58"/>
      <c r="M92" s="65">
        <v>46213</v>
      </c>
      <c r="N92" s="65">
        <v>46213</v>
      </c>
      <c r="O92" s="58" t="s">
        <v>146</v>
      </c>
      <c r="P92" s="58" t="s">
        <v>66</v>
      </c>
    </row>
    <row r="93" spans="1:16" ht="25" x14ac:dyDescent="0.25">
      <c r="A93" s="57" t="str">
        <f>HYPERLINK("#'x-" &amp; factor_list_table[[#This Row],[Series Number]] &amp; "'!A1", "x-" &amp; factor_list_table[[#This Row],[Series Number]])</f>
        <v>x-702</v>
      </c>
      <c r="B93" s="58" t="s">
        <v>31</v>
      </c>
      <c r="C93" s="59">
        <v>2015</v>
      </c>
      <c r="D93" s="58" t="s">
        <v>366</v>
      </c>
      <c r="E93" s="58" t="s">
        <v>373</v>
      </c>
      <c r="F93" s="58" t="s">
        <v>224</v>
      </c>
      <c r="G93" s="58" t="s">
        <v>374</v>
      </c>
      <c r="H93" s="59">
        <v>0</v>
      </c>
      <c r="I93" s="59">
        <v>702</v>
      </c>
      <c r="J93" s="59" t="s">
        <v>375</v>
      </c>
      <c r="K93" s="59" t="s">
        <v>292</v>
      </c>
      <c r="L93" s="58"/>
      <c r="M93" s="65">
        <v>46213</v>
      </c>
      <c r="N93" s="65">
        <v>46213</v>
      </c>
      <c r="O93" s="58" t="s">
        <v>146</v>
      </c>
      <c r="P93" s="58" t="s">
        <v>66</v>
      </c>
    </row>
    <row r="94" spans="1:16" ht="25" x14ac:dyDescent="0.25">
      <c r="A94" s="57" t="str">
        <f>HYPERLINK("#'x-" &amp; factor_list_table[[#This Row],[Series Number]] &amp; "'!A1", "x-" &amp; factor_list_table[[#This Row],[Series Number]])</f>
        <v>x-802</v>
      </c>
      <c r="B94" s="58" t="s">
        <v>31</v>
      </c>
      <c r="C94" s="59">
        <v>2006</v>
      </c>
      <c r="D94" s="58" t="s">
        <v>376</v>
      </c>
      <c r="E94" s="58" t="s">
        <v>377</v>
      </c>
      <c r="F94" s="58" t="s">
        <v>209</v>
      </c>
      <c r="G94" s="58" t="s">
        <v>143</v>
      </c>
      <c r="H94" s="59">
        <v>1</v>
      </c>
      <c r="I94" s="59">
        <v>802</v>
      </c>
      <c r="J94" s="59" t="s">
        <v>378</v>
      </c>
      <c r="K94" s="59" t="s">
        <v>362</v>
      </c>
      <c r="L94" s="58"/>
      <c r="M94" s="65"/>
      <c r="N94" s="65"/>
      <c r="O94" s="58" t="s">
        <v>379</v>
      </c>
      <c r="P94" s="58"/>
    </row>
    <row r="95" spans="1:16" ht="25" x14ac:dyDescent="0.25">
      <c r="A95" s="57" t="str">
        <f>HYPERLINK("#'x-" &amp; factor_list_table[[#This Row],[Series Number]] &amp; "'!A1", "x-" &amp; factor_list_table[[#This Row],[Series Number]])</f>
        <v>x-802</v>
      </c>
      <c r="B95" s="58" t="s">
        <v>31</v>
      </c>
      <c r="C95" s="59">
        <v>2006</v>
      </c>
      <c r="D95" s="58" t="s">
        <v>376</v>
      </c>
      <c r="E95" s="58" t="s">
        <v>380</v>
      </c>
      <c r="F95" s="58" t="s">
        <v>224</v>
      </c>
      <c r="G95" s="58" t="s">
        <v>143</v>
      </c>
      <c r="H95" s="59">
        <v>1</v>
      </c>
      <c r="I95" s="59">
        <v>802</v>
      </c>
      <c r="J95" s="59" t="s">
        <v>381</v>
      </c>
      <c r="K95" s="59" t="s">
        <v>365</v>
      </c>
      <c r="L95" s="58"/>
      <c r="M95" s="65"/>
      <c r="N95" s="65"/>
      <c r="O95" s="58" t="s">
        <v>379</v>
      </c>
      <c r="P95" s="58"/>
    </row>
    <row r="96" spans="1:16" ht="25" x14ac:dyDescent="0.25">
      <c r="A96" s="57" t="str">
        <f>HYPERLINK("#'x-" &amp; factor_list_table[[#This Row],[Series Number]] &amp; "'!A1", "x-" &amp; factor_list_table[[#This Row],[Series Number]])</f>
        <v>x-802</v>
      </c>
      <c r="B96" s="58" t="s">
        <v>31</v>
      </c>
      <c r="C96" s="59">
        <v>2006</v>
      </c>
      <c r="D96" s="58" t="s">
        <v>376</v>
      </c>
      <c r="E96" s="58" t="s">
        <v>382</v>
      </c>
      <c r="F96" s="58" t="s">
        <v>224</v>
      </c>
      <c r="G96" s="58" t="s">
        <v>143</v>
      </c>
      <c r="H96" s="59">
        <v>1</v>
      </c>
      <c r="I96" s="59">
        <v>802</v>
      </c>
      <c r="J96" s="59" t="s">
        <v>383</v>
      </c>
      <c r="K96" s="59" t="s">
        <v>329</v>
      </c>
      <c r="L96" s="58"/>
      <c r="M96" s="65"/>
      <c r="N96" s="65"/>
      <c r="O96" s="58" t="s">
        <v>379</v>
      </c>
      <c r="P96" s="58"/>
    </row>
  </sheetData>
  <sheetProtection algorithmName="SHA-512" hashValue="XC+fwUVW9+gUoz9eWfu0rMe0CI7RSFZ/2jEPZhnemVcSW3DF7vooOhGauz/4UcN7XKOVRxiKsPbrcKM3+ho3+A==" saltValue="6Blmb0RvR4MkStPQL4/CHQ=="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9B03B-0D2E-413F-B980-2090F0F6AFAB}">
  <sheetPr codeName="Sheet52"/>
  <dimension ref="A1:B77"/>
  <sheetViews>
    <sheetView showGridLines="0" workbookViewId="0">
      <selection activeCell="A6" sqref="A6"/>
    </sheetView>
  </sheetViews>
  <sheetFormatPr defaultColWidth="8.81640625" defaultRowHeight="12.5" x14ac:dyDescent="0.25"/>
  <cols>
    <col min="1" max="1" width="31.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Pension Debit - x-328</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222</v>
      </c>
    </row>
    <row r="10" spans="1:2" customFormat="1" ht="25" x14ac:dyDescent="0.25">
      <c r="A10" s="46" t="s">
        <v>6</v>
      </c>
      <c r="B10" s="52" t="s">
        <v>254</v>
      </c>
    </row>
    <row r="11" spans="1:2" customFormat="1" x14ac:dyDescent="0.25">
      <c r="A11" s="46" t="s">
        <v>129</v>
      </c>
      <c r="B11" s="52" t="s">
        <v>224</v>
      </c>
    </row>
    <row r="12" spans="1:2" customFormat="1" ht="25" x14ac:dyDescent="0.25">
      <c r="A12" s="46" t="s">
        <v>130</v>
      </c>
      <c r="B12" s="52" t="s">
        <v>251</v>
      </c>
    </row>
    <row r="13" spans="1:2" customFormat="1" x14ac:dyDescent="0.25">
      <c r="A13" s="46" t="s">
        <v>387</v>
      </c>
      <c r="B13" s="52">
        <v>0</v>
      </c>
    </row>
    <row r="14" spans="1:2" customFormat="1" x14ac:dyDescent="0.25">
      <c r="A14" s="46" t="s">
        <v>132</v>
      </c>
      <c r="B14" s="52">
        <v>328</v>
      </c>
    </row>
    <row r="15" spans="1:2" customFormat="1" x14ac:dyDescent="0.25">
      <c r="A15" s="46" t="s">
        <v>388</v>
      </c>
      <c r="B15" s="52" t="s">
        <v>255</v>
      </c>
    </row>
    <row r="16" spans="1:2" customFormat="1" x14ac:dyDescent="0.25">
      <c r="A16" s="46" t="s">
        <v>134</v>
      </c>
      <c r="B16" s="52" t="s">
        <v>256</v>
      </c>
    </row>
    <row r="17" spans="1:2" customFormat="1" x14ac:dyDescent="0.25">
      <c r="A17" s="47" t="s">
        <v>389</v>
      </c>
      <c r="B17" s="52"/>
    </row>
    <row r="18" spans="1:2" customFormat="1" x14ac:dyDescent="0.25">
      <c r="A18" s="46" t="s">
        <v>136</v>
      </c>
      <c r="B18" s="53">
        <v>46163</v>
      </c>
    </row>
    <row r="19" spans="1:2" customFormat="1" x14ac:dyDescent="0.25">
      <c r="A19" s="46" t="s">
        <v>137</v>
      </c>
      <c r="B19" s="53">
        <v>46161</v>
      </c>
    </row>
    <row r="20" spans="1:2" customFormat="1" x14ac:dyDescent="0.25">
      <c r="A20" s="46" t="s">
        <v>138</v>
      </c>
      <c r="B20" s="52" t="s">
        <v>146</v>
      </c>
    </row>
    <row r="21" spans="1:2" customFormat="1" x14ac:dyDescent="0.25">
      <c r="A21" s="46" t="s">
        <v>390</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417</v>
      </c>
      <c r="B26" s="60" t="s">
        <v>418</v>
      </c>
    </row>
    <row r="27" spans="1:2" x14ac:dyDescent="0.25">
      <c r="A27" s="44">
        <v>0</v>
      </c>
      <c r="B27" s="50">
        <v>1</v>
      </c>
    </row>
    <row r="28" spans="1:2" x14ac:dyDescent="0.25">
      <c r="A28" s="44">
        <v>1</v>
      </c>
      <c r="B28" s="50">
        <v>0.94099999999999995</v>
      </c>
    </row>
    <row r="29" spans="1:2" x14ac:dyDescent="0.25">
      <c r="A29" s="44">
        <v>2</v>
      </c>
      <c r="B29" s="50">
        <v>0.88800000000000001</v>
      </c>
    </row>
    <row r="30" spans="1:2" x14ac:dyDescent="0.25">
      <c r="A30" s="44">
        <v>3</v>
      </c>
      <c r="B30" s="50">
        <v>0.83899999999999997</v>
      </c>
    </row>
    <row r="31" spans="1:2" x14ac:dyDescent="0.25">
      <c r="A31" s="44">
        <v>4</v>
      </c>
      <c r="B31" s="50">
        <v>0.79400000000000004</v>
      </c>
    </row>
    <row r="32" spans="1:2" x14ac:dyDescent="0.25">
      <c r="A32" s="44">
        <v>5</v>
      </c>
      <c r="B32" s="50">
        <v>0.753</v>
      </c>
    </row>
    <row r="33" spans="1:2" x14ac:dyDescent="0.25">
      <c r="A33" s="44">
        <v>6</v>
      </c>
      <c r="B33" s="50">
        <v>0.71499999999999997</v>
      </c>
    </row>
    <row r="34" spans="1:2" x14ac:dyDescent="0.25">
      <c r="A34" s="44">
        <v>7</v>
      </c>
      <c r="B34" s="50">
        <v>0.68100000000000005</v>
      </c>
    </row>
    <row r="35" spans="1:2" x14ac:dyDescent="0.25">
      <c r="A35" s="44">
        <v>8</v>
      </c>
      <c r="B35" s="50">
        <v>0.64900000000000002</v>
      </c>
    </row>
    <row r="36" spans="1:2" x14ac:dyDescent="0.25">
      <c r="A36" s="44">
        <v>9</v>
      </c>
      <c r="B36" s="50">
        <v>0.61899999999999999</v>
      </c>
    </row>
    <row r="37" spans="1:2" x14ac:dyDescent="0.25">
      <c r="A37" s="44">
        <v>10</v>
      </c>
      <c r="B37" s="50">
        <v>0.59099999999999997</v>
      </c>
    </row>
    <row r="38" spans="1:2" x14ac:dyDescent="0.25">
      <c r="A38" s="44">
        <v>11</v>
      </c>
      <c r="B38" s="50">
        <v>0.56599999999999995</v>
      </c>
    </row>
    <row r="39" spans="1:2" x14ac:dyDescent="0.25">
      <c r="A39" s="44">
        <v>12</v>
      </c>
      <c r="B39" s="50">
        <v>0.54200000000000004</v>
      </c>
    </row>
    <row r="40" spans="1:2" x14ac:dyDescent="0.25">
      <c r="A40" s="44">
        <v>13</v>
      </c>
      <c r="B40" s="50">
        <v>0.51900000000000002</v>
      </c>
    </row>
    <row r="41" spans="1:2" x14ac:dyDescent="0.25">
      <c r="A41" s="44">
        <v>14</v>
      </c>
      <c r="B41" s="50">
        <v>0.499</v>
      </c>
    </row>
    <row r="42" spans="1:2" x14ac:dyDescent="0.25">
      <c r="A42" s="44">
        <v>15</v>
      </c>
      <c r="B42" s="50">
        <v>0.47899999999999998</v>
      </c>
    </row>
    <row r="43" spans="1:2" x14ac:dyDescent="0.25">
      <c r="A43" s="44">
        <v>16</v>
      </c>
      <c r="B43" s="50">
        <v>0.46100000000000002</v>
      </c>
    </row>
    <row r="44" spans="1:2" x14ac:dyDescent="0.25">
      <c r="A44" s="44">
        <v>17</v>
      </c>
      <c r="B44" s="50">
        <v>0.443</v>
      </c>
    </row>
    <row r="45" spans="1:2" x14ac:dyDescent="0.25">
      <c r="A45" s="44">
        <v>18</v>
      </c>
      <c r="B45" s="50">
        <v>0.42699999999999999</v>
      </c>
    </row>
    <row r="46" spans="1:2" x14ac:dyDescent="0.25">
      <c r="A46" s="44">
        <v>19</v>
      </c>
      <c r="B46" s="50">
        <v>0.41199999999999998</v>
      </c>
    </row>
    <row r="47" spans="1:2" x14ac:dyDescent="0.25">
      <c r="A47" s="44">
        <v>20</v>
      </c>
      <c r="B47" s="50">
        <v>0.39700000000000002</v>
      </c>
    </row>
    <row r="48" spans="1:2" x14ac:dyDescent="0.25">
      <c r="A48" s="44">
        <v>21</v>
      </c>
      <c r="B48" s="50">
        <v>0.38400000000000001</v>
      </c>
    </row>
    <row r="49" spans="1:2" x14ac:dyDescent="0.25">
      <c r="A49" s="44">
        <v>22</v>
      </c>
      <c r="B49" s="50">
        <v>0.37</v>
      </c>
    </row>
    <row r="50" spans="1:2" x14ac:dyDescent="0.25">
      <c r="A50" s="44">
        <v>23</v>
      </c>
      <c r="B50" s="50">
        <v>0.35799999999999998</v>
      </c>
    </row>
    <row r="51" spans="1:2" x14ac:dyDescent="0.25">
      <c r="A51" s="44">
        <v>24</v>
      </c>
      <c r="B51" s="50">
        <v>0.34599999999999997</v>
      </c>
    </row>
    <row r="52" spans="1:2" x14ac:dyDescent="0.25">
      <c r="A52" s="44">
        <v>25</v>
      </c>
      <c r="B52" s="50">
        <v>0.33500000000000002</v>
      </c>
    </row>
    <row r="53" spans="1:2" x14ac:dyDescent="0.25">
      <c r="A53" s="44">
        <v>26</v>
      </c>
      <c r="B53" s="50">
        <v>0.32500000000000001</v>
      </c>
    </row>
    <row r="54" spans="1:2" x14ac:dyDescent="0.25">
      <c r="A54" s="44">
        <v>27</v>
      </c>
      <c r="B54" s="50">
        <v>0.315</v>
      </c>
    </row>
    <row r="55" spans="1:2" x14ac:dyDescent="0.25">
      <c r="A55" s="44">
        <v>28</v>
      </c>
      <c r="B55" s="50">
        <v>0.30499999999999999</v>
      </c>
    </row>
    <row r="56" spans="1:2" x14ac:dyDescent="0.25">
      <c r="A56" s="44">
        <v>29</v>
      </c>
      <c r="B56" s="50">
        <v>0.29599999999999999</v>
      </c>
    </row>
    <row r="57" spans="1:2" x14ac:dyDescent="0.25">
      <c r="A57" s="44">
        <v>30</v>
      </c>
      <c r="B57" s="50">
        <v>0.28699999999999998</v>
      </c>
    </row>
    <row r="58" spans="1:2" x14ac:dyDescent="0.25">
      <c r="A58" s="44">
        <v>31</v>
      </c>
      <c r="B58" s="50">
        <v>0.27900000000000003</v>
      </c>
    </row>
    <row r="59" spans="1:2" x14ac:dyDescent="0.25">
      <c r="A59" s="44">
        <v>32</v>
      </c>
      <c r="B59" s="50">
        <v>0.27</v>
      </c>
    </row>
    <row r="60" spans="1:2" x14ac:dyDescent="0.25">
      <c r="A60" s="44">
        <v>33</v>
      </c>
      <c r="B60" s="50">
        <v>0.26300000000000001</v>
      </c>
    </row>
    <row r="61" spans="1:2" x14ac:dyDescent="0.25">
      <c r="A61" s="44">
        <v>34</v>
      </c>
      <c r="B61" s="50">
        <v>0.255</v>
      </c>
    </row>
    <row r="62" spans="1:2" x14ac:dyDescent="0.25">
      <c r="A62" s="44">
        <v>35</v>
      </c>
      <c r="B62" s="50">
        <v>0.248</v>
      </c>
    </row>
    <row r="63" spans="1:2" x14ac:dyDescent="0.25">
      <c r="A63" s="44">
        <v>36</v>
      </c>
      <c r="B63" s="50">
        <v>0.24099999999999999</v>
      </c>
    </row>
    <row r="64" spans="1:2" x14ac:dyDescent="0.25">
      <c r="A64" s="44">
        <v>37</v>
      </c>
      <c r="B64" s="50">
        <v>0.23499999999999999</v>
      </c>
    </row>
    <row r="65" spans="1:2" x14ac:dyDescent="0.25">
      <c r="A65" s="44">
        <v>38</v>
      </c>
      <c r="B65" s="50">
        <v>0.22900000000000001</v>
      </c>
    </row>
    <row r="66" spans="1:2" x14ac:dyDescent="0.25">
      <c r="A66" s="44">
        <v>39</v>
      </c>
      <c r="B66" s="50">
        <v>0.222</v>
      </c>
    </row>
    <row r="67" spans="1:2" x14ac:dyDescent="0.25">
      <c r="A67" s="44">
        <v>40</v>
      </c>
      <c r="B67" s="50">
        <v>0.217</v>
      </c>
    </row>
    <row r="68" spans="1:2" x14ac:dyDescent="0.25">
      <c r="A68" s="44">
        <v>41</v>
      </c>
      <c r="B68" s="50">
        <v>0.21099999999999999</v>
      </c>
    </row>
    <row r="69" spans="1:2" x14ac:dyDescent="0.25">
      <c r="A69" s="44">
        <v>42</v>
      </c>
      <c r="B69" s="50">
        <v>0.20599999999999999</v>
      </c>
    </row>
    <row r="70" spans="1:2" x14ac:dyDescent="0.25">
      <c r="A70" s="44">
        <v>43</v>
      </c>
      <c r="B70" s="50">
        <v>0.2</v>
      </c>
    </row>
    <row r="71" spans="1:2" x14ac:dyDescent="0.25">
      <c r="A71" s="44">
        <v>44</v>
      </c>
      <c r="B71" s="50">
        <v>0.19500000000000001</v>
      </c>
    </row>
    <row r="72" spans="1:2" x14ac:dyDescent="0.25">
      <c r="A72" s="44">
        <v>45</v>
      </c>
      <c r="B72" s="50">
        <v>0.19</v>
      </c>
    </row>
    <row r="73" spans="1:2" x14ac:dyDescent="0.25">
      <c r="A73" s="44">
        <v>46</v>
      </c>
      <c r="B73" s="50">
        <v>0.186</v>
      </c>
    </row>
    <row r="74" spans="1:2" x14ac:dyDescent="0.25">
      <c r="A74" s="44">
        <v>47</v>
      </c>
      <c r="B74" s="50">
        <v>0.18099999999999999</v>
      </c>
    </row>
    <row r="75" spans="1:2" x14ac:dyDescent="0.25">
      <c r="A75" s="44">
        <v>48</v>
      </c>
      <c r="B75" s="50">
        <v>0.17699999999999999</v>
      </c>
    </row>
    <row r="76" spans="1:2" x14ac:dyDescent="0.25">
      <c r="A76" s="44">
        <v>49</v>
      </c>
      <c r="B76" s="50">
        <v>0.17199999999999999</v>
      </c>
    </row>
    <row r="77" spans="1:2" x14ac:dyDescent="0.25">
      <c r="A77" s="44">
        <v>50</v>
      </c>
      <c r="B77" s="50">
        <v>0.16800000000000001</v>
      </c>
    </row>
  </sheetData>
  <sheetProtection algorithmName="SHA-512" hashValue="1ow6845oqzpsXmVrWTlfd9AcgDiQb4dRg22ClRbD8MsNsSoiAyb1cwp0PVurqFAKu6qolOvDqG4jkmFDGiXm+A==" saltValue="T+H1ZQDSjP0LPm633+mSGg==" spinCount="100000" sheet="1" objects="1" scenarios="1"/>
  <conditionalFormatting sqref="A6:A21">
    <cfRule type="expression" dxfId="339" priority="5" stopIfTrue="1">
      <formula>MOD(ROW(),2)=0</formula>
    </cfRule>
    <cfRule type="expression" dxfId="338" priority="6" stopIfTrue="1">
      <formula>MOD(ROW(),2)&lt;&gt;0</formula>
    </cfRule>
  </conditionalFormatting>
  <conditionalFormatting sqref="A26:A77">
    <cfRule type="expression" dxfId="337" priority="1" stopIfTrue="1">
      <formula>MOD(ROW(),2)=0</formula>
    </cfRule>
    <cfRule type="expression" dxfId="336" priority="2" stopIfTrue="1">
      <formula>MOD(ROW(),2)&lt;&gt;0</formula>
    </cfRule>
  </conditionalFormatting>
  <conditionalFormatting sqref="B6:B21">
    <cfRule type="expression" dxfId="335" priority="7" stopIfTrue="1">
      <formula>MOD(ROW(),2)=0</formula>
    </cfRule>
    <cfRule type="expression" dxfId="334" priority="8" stopIfTrue="1">
      <formula>MOD(ROW(),2)&lt;&gt;0</formula>
    </cfRule>
  </conditionalFormatting>
  <conditionalFormatting sqref="B26:B77">
    <cfRule type="expression" dxfId="333" priority="3" stopIfTrue="1">
      <formula>MOD(ROW(),2)=0</formula>
    </cfRule>
    <cfRule type="expression" dxfId="332" priority="4"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1CDD6-860D-471C-B07C-49599CF02B51}">
  <sheetPr codeName="Sheet53"/>
  <dimension ref="A1:M37"/>
  <sheetViews>
    <sheetView showGridLines="0" zoomScaleNormal="100" workbookViewId="0">
      <selection activeCell="A6" sqref="A6"/>
    </sheetView>
  </sheetViews>
  <sheetFormatPr defaultColWidth="8.81640625" defaultRowHeight="12.5" x14ac:dyDescent="0.25"/>
  <cols>
    <col min="1" max="1" width="31.81640625" style="42" customWidth="1"/>
    <col min="2" max="13" width="22.81640625" style="42" customWidth="1"/>
    <col min="14" max="16384" width="8.81640625" style="42"/>
  </cols>
  <sheetData>
    <row r="1" spans="1:13" s="1" customFormat="1" ht="20" x14ac:dyDescent="0.4">
      <c r="A1" s="2" t="s">
        <v>0</v>
      </c>
    </row>
    <row r="2" spans="1:13" s="1" customFormat="1" ht="15.5" x14ac:dyDescent="0.35">
      <c r="A2" s="30" t="s">
        <v>1</v>
      </c>
      <c r="B2" s="3" t="str">
        <f>wb_title</f>
        <v>Fire_E - Consolidated Factor Spreadsheet</v>
      </c>
    </row>
    <row r="3" spans="1:13" s="1" customFormat="1" ht="15.5" x14ac:dyDescent="0.35">
      <c r="A3" s="30" t="s">
        <v>2</v>
      </c>
      <c r="B3" s="3" t="str">
        <f>TABLE_FACTOR_TYPE_1 &amp; " - x-" &amp; TABLE_SERIES_NUMBER_1</f>
        <v>ERF - x-401</v>
      </c>
    </row>
    <row r="4" spans="1:13" customFormat="1" x14ac:dyDescent="0.25"/>
    <row r="5" spans="1:13" customFormat="1" x14ac:dyDescent="0.25"/>
    <row r="6" spans="1:13" customFormat="1" x14ac:dyDescent="0.25">
      <c r="A6" s="46" t="s">
        <v>384</v>
      </c>
      <c r="B6" s="52" t="s">
        <v>385</v>
      </c>
      <c r="C6" s="52"/>
      <c r="D6" s="52"/>
      <c r="E6" s="52"/>
      <c r="F6" s="52"/>
      <c r="G6" s="52"/>
      <c r="H6" s="52"/>
      <c r="I6" s="52"/>
      <c r="J6" s="52"/>
      <c r="K6" s="52"/>
      <c r="L6" s="52"/>
      <c r="M6" s="52"/>
    </row>
    <row r="7" spans="1:13" customFormat="1" x14ac:dyDescent="0.25">
      <c r="A7" s="46" t="s">
        <v>386</v>
      </c>
      <c r="B7" s="52" t="s">
        <v>31</v>
      </c>
      <c r="C7" s="52"/>
      <c r="D7" s="52"/>
      <c r="E7" s="52"/>
      <c r="F7" s="52"/>
      <c r="G7" s="52"/>
      <c r="H7" s="52"/>
      <c r="I7" s="52"/>
      <c r="J7" s="52"/>
      <c r="K7" s="52"/>
      <c r="L7" s="52"/>
      <c r="M7" s="52"/>
    </row>
    <row r="8" spans="1:13" customFormat="1" x14ac:dyDescent="0.25">
      <c r="A8" s="46" t="s">
        <v>127</v>
      </c>
      <c r="B8" s="52">
        <v>2006</v>
      </c>
      <c r="C8" s="52"/>
      <c r="D8" s="52"/>
      <c r="E8" s="52"/>
      <c r="F8" s="52"/>
      <c r="G8" s="52"/>
      <c r="H8" s="52"/>
      <c r="I8" s="52"/>
      <c r="J8" s="52"/>
      <c r="K8" s="52"/>
      <c r="L8" s="52"/>
      <c r="M8" s="52"/>
    </row>
    <row r="9" spans="1:13" customFormat="1" x14ac:dyDescent="0.25">
      <c r="A9" s="46" t="s">
        <v>128</v>
      </c>
      <c r="B9" s="52" t="s">
        <v>257</v>
      </c>
      <c r="C9" s="52"/>
      <c r="D9" s="52"/>
      <c r="E9" s="52"/>
      <c r="F9" s="52"/>
      <c r="G9" s="52"/>
      <c r="H9" s="52"/>
      <c r="I9" s="52"/>
      <c r="J9" s="52"/>
      <c r="K9" s="52"/>
      <c r="L9" s="52"/>
      <c r="M9" s="52"/>
    </row>
    <row r="10" spans="1:13" customFormat="1" x14ac:dyDescent="0.25">
      <c r="A10" s="46" t="s">
        <v>6</v>
      </c>
      <c r="B10" s="52" t="s">
        <v>258</v>
      </c>
      <c r="C10" s="52"/>
      <c r="D10" s="52"/>
      <c r="E10" s="52"/>
      <c r="F10" s="52"/>
      <c r="G10" s="52"/>
      <c r="H10" s="52"/>
      <c r="I10" s="52"/>
      <c r="J10" s="52"/>
      <c r="K10" s="52"/>
      <c r="L10" s="52"/>
      <c r="M10" s="52"/>
    </row>
    <row r="11" spans="1:13" customFormat="1" x14ac:dyDescent="0.25">
      <c r="A11" s="46" t="s">
        <v>129</v>
      </c>
      <c r="B11" s="52" t="s">
        <v>224</v>
      </c>
      <c r="C11" s="52"/>
      <c r="D11" s="52"/>
      <c r="E11" s="52"/>
      <c r="F11" s="52"/>
      <c r="G11" s="52"/>
      <c r="H11" s="52"/>
      <c r="I11" s="52"/>
      <c r="J11" s="52"/>
      <c r="K11" s="52"/>
      <c r="L11" s="52"/>
      <c r="M11" s="52"/>
    </row>
    <row r="12" spans="1:13" customFormat="1" x14ac:dyDescent="0.25">
      <c r="A12" s="46" t="s">
        <v>130</v>
      </c>
      <c r="B12" s="52" t="s">
        <v>235</v>
      </c>
      <c r="C12" s="52"/>
      <c r="D12" s="52"/>
      <c r="E12" s="52"/>
      <c r="F12" s="52"/>
      <c r="G12" s="52"/>
      <c r="H12" s="52"/>
      <c r="I12" s="52"/>
      <c r="J12" s="52"/>
      <c r="K12" s="52"/>
      <c r="L12" s="52"/>
      <c r="M12" s="52"/>
    </row>
    <row r="13" spans="1:13" customFormat="1" x14ac:dyDescent="0.25">
      <c r="A13" s="46" t="s">
        <v>387</v>
      </c>
      <c r="B13" s="52">
        <v>1</v>
      </c>
      <c r="C13" s="52"/>
      <c r="D13" s="52"/>
      <c r="E13" s="52"/>
      <c r="F13" s="52"/>
      <c r="G13" s="52"/>
      <c r="H13" s="52"/>
      <c r="I13" s="52"/>
      <c r="J13" s="52"/>
      <c r="K13" s="52"/>
      <c r="L13" s="52"/>
      <c r="M13" s="52"/>
    </row>
    <row r="14" spans="1:13" customFormat="1" x14ac:dyDescent="0.25">
      <c r="A14" s="46" t="s">
        <v>132</v>
      </c>
      <c r="B14" s="52">
        <v>401</v>
      </c>
      <c r="C14" s="52"/>
      <c r="D14" s="52"/>
      <c r="E14" s="52"/>
      <c r="F14" s="52"/>
      <c r="G14" s="52"/>
      <c r="H14" s="52"/>
      <c r="I14" s="52"/>
      <c r="J14" s="52"/>
      <c r="K14" s="52"/>
      <c r="L14" s="52"/>
      <c r="M14" s="52"/>
    </row>
    <row r="15" spans="1:13" customFormat="1" x14ac:dyDescent="0.25">
      <c r="A15" s="46" t="s">
        <v>388</v>
      </c>
      <c r="B15" s="52" t="s">
        <v>259</v>
      </c>
      <c r="C15" s="52"/>
      <c r="D15" s="52"/>
      <c r="E15" s="52"/>
      <c r="F15" s="52"/>
      <c r="G15" s="52"/>
      <c r="H15" s="52"/>
      <c r="I15" s="52"/>
      <c r="J15" s="52"/>
      <c r="K15" s="52"/>
      <c r="L15" s="52"/>
      <c r="M15" s="52"/>
    </row>
    <row r="16" spans="1:13" customFormat="1" x14ac:dyDescent="0.25">
      <c r="A16" s="46" t="s">
        <v>134</v>
      </c>
      <c r="B16" s="52" t="s">
        <v>260</v>
      </c>
      <c r="C16" s="52"/>
      <c r="D16" s="52"/>
      <c r="E16" s="52"/>
      <c r="F16" s="52"/>
      <c r="G16" s="52"/>
      <c r="H16" s="52"/>
      <c r="I16" s="52"/>
      <c r="J16" s="52"/>
      <c r="K16" s="52"/>
      <c r="L16" s="52"/>
      <c r="M16" s="52"/>
    </row>
    <row r="17" spans="1:13" customFormat="1" x14ac:dyDescent="0.25">
      <c r="A17" s="47" t="s">
        <v>389</v>
      </c>
      <c r="B17" s="52"/>
      <c r="C17" s="52"/>
      <c r="D17" s="52"/>
      <c r="E17" s="52"/>
      <c r="F17" s="52"/>
      <c r="G17" s="52"/>
      <c r="H17" s="52"/>
      <c r="I17" s="52"/>
      <c r="J17" s="52"/>
      <c r="K17" s="52"/>
      <c r="L17" s="52"/>
      <c r="M17" s="52"/>
    </row>
    <row r="18" spans="1:13" customFormat="1" x14ac:dyDescent="0.25">
      <c r="A18" s="46" t="s">
        <v>136</v>
      </c>
      <c r="B18" s="53">
        <v>46213</v>
      </c>
      <c r="C18" s="53"/>
      <c r="D18" s="53"/>
      <c r="E18" s="53"/>
      <c r="F18" s="53"/>
      <c r="G18" s="53"/>
      <c r="H18" s="53"/>
      <c r="I18" s="53"/>
      <c r="J18" s="53"/>
      <c r="K18" s="53"/>
      <c r="L18" s="53"/>
      <c r="M18" s="53"/>
    </row>
    <row r="19" spans="1:13" customFormat="1" x14ac:dyDescent="0.25">
      <c r="A19" s="46" t="s">
        <v>137</v>
      </c>
      <c r="B19" s="53">
        <v>46213</v>
      </c>
      <c r="C19" s="53"/>
      <c r="D19" s="53"/>
      <c r="E19" s="53"/>
      <c r="F19" s="53"/>
      <c r="G19" s="53"/>
      <c r="H19" s="53"/>
      <c r="I19" s="53"/>
      <c r="J19" s="53"/>
      <c r="K19" s="53"/>
      <c r="L19" s="53"/>
      <c r="M19" s="53"/>
    </row>
    <row r="20" spans="1:13" customFormat="1" x14ac:dyDescent="0.25">
      <c r="A20" s="46" t="s">
        <v>138</v>
      </c>
      <c r="B20" s="52" t="s">
        <v>146</v>
      </c>
      <c r="C20" s="52"/>
      <c r="D20" s="52"/>
      <c r="E20" s="52"/>
      <c r="F20" s="52"/>
      <c r="G20" s="52"/>
      <c r="H20" s="52"/>
      <c r="I20" s="52"/>
      <c r="J20" s="52"/>
      <c r="K20" s="52"/>
      <c r="L20" s="52"/>
      <c r="M20" s="52"/>
    </row>
    <row r="21" spans="1:13" customFormat="1" x14ac:dyDescent="0.25">
      <c r="A21" s="46" t="s">
        <v>390</v>
      </c>
      <c r="B21" s="52" t="s">
        <v>66</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419</v>
      </c>
      <c r="B26" s="60">
        <v>0</v>
      </c>
      <c r="C26" s="60">
        <v>1</v>
      </c>
      <c r="D26" s="60">
        <v>2</v>
      </c>
      <c r="E26" s="60">
        <v>3</v>
      </c>
      <c r="F26" s="60">
        <v>4</v>
      </c>
      <c r="G26" s="60">
        <v>5</v>
      </c>
      <c r="H26" s="60">
        <v>6</v>
      </c>
      <c r="I26" s="60">
        <v>7</v>
      </c>
      <c r="J26" s="60">
        <v>8</v>
      </c>
      <c r="K26" s="60">
        <v>9</v>
      </c>
      <c r="L26" s="60">
        <v>10</v>
      </c>
      <c r="M26" s="60">
        <v>11</v>
      </c>
    </row>
    <row r="27" spans="1:13" x14ac:dyDescent="0.25">
      <c r="A27" s="44">
        <v>55</v>
      </c>
      <c r="B27" s="50">
        <v>0.60899999999999999</v>
      </c>
      <c r="C27" s="50">
        <v>0.61099999999999999</v>
      </c>
      <c r="D27" s="50">
        <v>0.61299999999999999</v>
      </c>
      <c r="E27" s="50">
        <v>0.61499999999999999</v>
      </c>
      <c r="F27" s="50">
        <v>0.61799999999999999</v>
      </c>
      <c r="G27" s="50">
        <v>0.62</v>
      </c>
      <c r="H27" s="50">
        <v>0.622</v>
      </c>
      <c r="I27" s="50">
        <v>0.624</v>
      </c>
      <c r="J27" s="50">
        <v>0.627</v>
      </c>
      <c r="K27" s="50">
        <v>0.629</v>
      </c>
      <c r="L27" s="50">
        <v>0.63100000000000001</v>
      </c>
      <c r="M27" s="50">
        <v>0.63300000000000001</v>
      </c>
    </row>
    <row r="28" spans="1:13" x14ac:dyDescent="0.25">
      <c r="A28" s="44">
        <v>56</v>
      </c>
      <c r="B28" s="50">
        <v>0.63600000000000001</v>
      </c>
      <c r="C28" s="50">
        <v>0.63800000000000001</v>
      </c>
      <c r="D28" s="50">
        <v>0.64100000000000001</v>
      </c>
      <c r="E28" s="50">
        <v>0.64300000000000002</v>
      </c>
      <c r="F28" s="50">
        <v>0.64500000000000002</v>
      </c>
      <c r="G28" s="50">
        <v>0.64800000000000002</v>
      </c>
      <c r="H28" s="50">
        <v>0.65</v>
      </c>
      <c r="I28" s="50">
        <v>0.65300000000000002</v>
      </c>
      <c r="J28" s="50">
        <v>0.65500000000000003</v>
      </c>
      <c r="K28" s="50">
        <v>0.65700000000000003</v>
      </c>
      <c r="L28" s="50">
        <v>0.66</v>
      </c>
      <c r="M28" s="50">
        <v>0.66200000000000003</v>
      </c>
    </row>
    <row r="29" spans="1:13" x14ac:dyDescent="0.25">
      <c r="A29" s="44">
        <v>57</v>
      </c>
      <c r="B29" s="50">
        <v>0.66500000000000004</v>
      </c>
      <c r="C29" s="50">
        <v>0.66700000000000004</v>
      </c>
      <c r="D29" s="50">
        <v>0.67</v>
      </c>
      <c r="E29" s="50">
        <v>0.67300000000000004</v>
      </c>
      <c r="F29" s="50">
        <v>0.67500000000000004</v>
      </c>
      <c r="G29" s="50">
        <v>0.67800000000000005</v>
      </c>
      <c r="H29" s="50">
        <v>0.68</v>
      </c>
      <c r="I29" s="50">
        <v>0.68300000000000005</v>
      </c>
      <c r="J29" s="50">
        <v>0.68600000000000005</v>
      </c>
      <c r="K29" s="50">
        <v>0.68799999999999994</v>
      </c>
      <c r="L29" s="50">
        <v>0.69099999999999995</v>
      </c>
      <c r="M29" s="50">
        <v>0.69299999999999995</v>
      </c>
    </row>
    <row r="30" spans="1:13" x14ac:dyDescent="0.25">
      <c r="A30" s="44">
        <v>58</v>
      </c>
      <c r="B30" s="50">
        <v>0.69599999999999995</v>
      </c>
      <c r="C30" s="50">
        <v>0.69899999999999995</v>
      </c>
      <c r="D30" s="50">
        <v>0.70199999999999996</v>
      </c>
      <c r="E30" s="50">
        <v>0.70399999999999996</v>
      </c>
      <c r="F30" s="50">
        <v>0.70699999999999996</v>
      </c>
      <c r="G30" s="50">
        <v>0.71</v>
      </c>
      <c r="H30" s="50">
        <v>0.71299999999999997</v>
      </c>
      <c r="I30" s="50">
        <v>0.71599999999999997</v>
      </c>
      <c r="J30" s="50">
        <v>0.71799999999999997</v>
      </c>
      <c r="K30" s="50">
        <v>0.72099999999999997</v>
      </c>
      <c r="L30" s="50">
        <v>0.72399999999999998</v>
      </c>
      <c r="M30" s="50">
        <v>0.72699999999999998</v>
      </c>
    </row>
    <row r="31" spans="1:13" x14ac:dyDescent="0.25">
      <c r="A31" s="44">
        <v>59</v>
      </c>
      <c r="B31" s="50">
        <v>0.73</v>
      </c>
      <c r="C31" s="50">
        <v>0.73299999999999998</v>
      </c>
      <c r="D31" s="50">
        <v>0.73599999999999999</v>
      </c>
      <c r="E31" s="50">
        <v>0.73899999999999999</v>
      </c>
      <c r="F31" s="50">
        <v>0.74199999999999999</v>
      </c>
      <c r="G31" s="50">
        <v>0.745</v>
      </c>
      <c r="H31" s="50">
        <v>0.748</v>
      </c>
      <c r="I31" s="50">
        <v>0.751</v>
      </c>
      <c r="J31" s="50">
        <v>0.754</v>
      </c>
      <c r="K31" s="50">
        <v>0.75700000000000001</v>
      </c>
      <c r="L31" s="50">
        <v>0.76</v>
      </c>
      <c r="M31" s="50">
        <v>0.76300000000000001</v>
      </c>
    </row>
    <row r="32" spans="1:13" x14ac:dyDescent="0.25">
      <c r="A32" s="44">
        <v>60</v>
      </c>
      <c r="B32" s="50">
        <v>0.76600000000000001</v>
      </c>
      <c r="C32" s="50">
        <v>0.76900000000000002</v>
      </c>
      <c r="D32" s="50">
        <v>0.77200000000000002</v>
      </c>
      <c r="E32" s="50">
        <v>0.77600000000000002</v>
      </c>
      <c r="F32" s="50">
        <v>0.77900000000000003</v>
      </c>
      <c r="G32" s="50">
        <v>0.78200000000000003</v>
      </c>
      <c r="H32" s="50">
        <v>0.78600000000000003</v>
      </c>
      <c r="I32" s="50">
        <v>0.78900000000000003</v>
      </c>
      <c r="J32" s="50">
        <v>0.79200000000000004</v>
      </c>
      <c r="K32" s="50">
        <v>0.79500000000000004</v>
      </c>
      <c r="L32" s="50">
        <v>0.79900000000000004</v>
      </c>
      <c r="M32" s="50">
        <v>0.80200000000000005</v>
      </c>
    </row>
    <row r="33" spans="1:13" x14ac:dyDescent="0.25">
      <c r="A33" s="44">
        <v>61</v>
      </c>
      <c r="B33" s="50">
        <v>0.80500000000000005</v>
      </c>
      <c r="C33" s="50">
        <v>0.80900000000000005</v>
      </c>
      <c r="D33" s="50">
        <v>0.81200000000000006</v>
      </c>
      <c r="E33" s="50">
        <v>0.81599999999999995</v>
      </c>
      <c r="F33" s="50">
        <v>0.81899999999999995</v>
      </c>
      <c r="G33" s="50">
        <v>0.82299999999999995</v>
      </c>
      <c r="H33" s="50">
        <v>0.82699999999999996</v>
      </c>
      <c r="I33" s="50">
        <v>0.83</v>
      </c>
      <c r="J33" s="50">
        <v>0.83399999999999996</v>
      </c>
      <c r="K33" s="50">
        <v>0.83699999999999997</v>
      </c>
      <c r="L33" s="50">
        <v>0.84099999999999997</v>
      </c>
      <c r="M33" s="50">
        <v>0.84399999999999997</v>
      </c>
    </row>
    <row r="34" spans="1:13" x14ac:dyDescent="0.25">
      <c r="A34" s="44">
        <v>62</v>
      </c>
      <c r="B34" s="50">
        <v>0.84799999999999998</v>
      </c>
      <c r="C34" s="50">
        <v>0.85199999999999998</v>
      </c>
      <c r="D34" s="50">
        <v>0.85599999999999998</v>
      </c>
      <c r="E34" s="50">
        <v>0.85899999999999999</v>
      </c>
      <c r="F34" s="50">
        <v>0.86299999999999999</v>
      </c>
      <c r="G34" s="50">
        <v>0.86699999999999999</v>
      </c>
      <c r="H34" s="50">
        <v>0.871</v>
      </c>
      <c r="I34" s="50">
        <v>0.875</v>
      </c>
      <c r="J34" s="50">
        <v>0.879</v>
      </c>
      <c r="K34" s="50">
        <v>0.88300000000000001</v>
      </c>
      <c r="L34" s="50">
        <v>0.88600000000000001</v>
      </c>
      <c r="M34" s="50">
        <v>0.89</v>
      </c>
    </row>
    <row r="35" spans="1:13" x14ac:dyDescent="0.25">
      <c r="A35" s="44">
        <v>63</v>
      </c>
      <c r="B35" s="50">
        <v>0.89400000000000002</v>
      </c>
      <c r="C35" s="50">
        <v>0.89800000000000002</v>
      </c>
      <c r="D35" s="50">
        <v>0.90300000000000002</v>
      </c>
      <c r="E35" s="50">
        <v>0.90700000000000003</v>
      </c>
      <c r="F35" s="50">
        <v>0.91100000000000003</v>
      </c>
      <c r="G35" s="50">
        <v>0.91500000000000004</v>
      </c>
      <c r="H35" s="50">
        <v>0.91900000000000004</v>
      </c>
      <c r="I35" s="50">
        <v>0.92400000000000004</v>
      </c>
      <c r="J35" s="50">
        <v>0.92800000000000005</v>
      </c>
      <c r="K35" s="50">
        <v>0.93200000000000005</v>
      </c>
      <c r="L35" s="50">
        <v>0.93600000000000005</v>
      </c>
      <c r="M35" s="50">
        <v>0.94099999999999995</v>
      </c>
    </row>
    <row r="36" spans="1:13" x14ac:dyDescent="0.25">
      <c r="A36" s="44">
        <v>64</v>
      </c>
      <c r="B36" s="50">
        <v>0.94499999999999995</v>
      </c>
      <c r="C36" s="50">
        <v>0.94899999999999995</v>
      </c>
      <c r="D36" s="50">
        <v>0.95399999999999996</v>
      </c>
      <c r="E36" s="50">
        <v>0.95899999999999996</v>
      </c>
      <c r="F36" s="50">
        <v>0.96299999999999997</v>
      </c>
      <c r="G36" s="50">
        <v>0.96799999999999997</v>
      </c>
      <c r="H36" s="50">
        <v>0.97199999999999998</v>
      </c>
      <c r="I36" s="50">
        <v>0.97699999999999998</v>
      </c>
      <c r="J36" s="50">
        <v>0.98199999999999998</v>
      </c>
      <c r="K36" s="50">
        <v>0.98599999999999999</v>
      </c>
      <c r="L36" s="50">
        <v>0.99099999999999999</v>
      </c>
      <c r="M36" s="50">
        <v>0.995</v>
      </c>
    </row>
    <row r="37" spans="1:13" x14ac:dyDescent="0.25">
      <c r="A37" s="44">
        <v>65</v>
      </c>
      <c r="B37" s="50">
        <v>1</v>
      </c>
      <c r="C37" s="50"/>
      <c r="D37" s="50"/>
      <c r="E37" s="50"/>
      <c r="F37" s="50"/>
      <c r="G37" s="50"/>
      <c r="H37" s="50"/>
      <c r="I37" s="50"/>
      <c r="J37" s="50"/>
      <c r="K37" s="50"/>
      <c r="L37" s="50"/>
      <c r="M37" s="50"/>
    </row>
  </sheetData>
  <sheetProtection algorithmName="SHA-512" hashValue="dhD89Fcfqi5kLK+1fPo8YQDopl/VEOxh6TdcEjp37/FBxfgH8eINL/VKd3z2ZAeQJhQ25eK+kIwr8ApjA0jjag==" saltValue="cLv6pUrLavMZvAUA++xvyw==" spinCount="100000" sheet="1" objects="1" scenarios="1"/>
  <conditionalFormatting sqref="A6:A21">
    <cfRule type="expression" dxfId="331" priority="13" stopIfTrue="1">
      <formula>MOD(ROW(),2)=0</formula>
    </cfRule>
    <cfRule type="expression" dxfId="330" priority="14" stopIfTrue="1">
      <formula>MOD(ROW(),2)&lt;&gt;0</formula>
    </cfRule>
  </conditionalFormatting>
  <conditionalFormatting sqref="A26:A37">
    <cfRule type="expression" dxfId="329" priority="9" stopIfTrue="1">
      <formula>MOD(ROW(),2)=0</formula>
    </cfRule>
    <cfRule type="expression" dxfId="328" priority="10" stopIfTrue="1">
      <formula>MOD(ROW(),2)&lt;&gt;0</formula>
    </cfRule>
  </conditionalFormatting>
  <conditionalFormatting sqref="B6:M21">
    <cfRule type="expression" dxfId="327" priority="15" stopIfTrue="1">
      <formula>MOD(ROW(),2)=0</formula>
    </cfRule>
    <cfRule type="expression" dxfId="326" priority="16" stopIfTrue="1">
      <formula>MOD(ROW(),2)&lt;&gt;0</formula>
    </cfRule>
  </conditionalFormatting>
  <conditionalFormatting sqref="B26:M37">
    <cfRule type="expression" dxfId="325" priority="11" stopIfTrue="1">
      <formula>MOD(ROW(),2)=0</formula>
    </cfRule>
    <cfRule type="expression" dxfId="324" priority="1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5855C-7824-4DE9-AA7A-EB6AE475A936}">
  <sheetPr codeName="Sheet54"/>
  <dimension ref="A1:M32"/>
  <sheetViews>
    <sheetView showGridLines="0" workbookViewId="0">
      <selection activeCell="A6" sqref="A6"/>
    </sheetView>
  </sheetViews>
  <sheetFormatPr defaultColWidth="8.81640625" defaultRowHeight="12.5" x14ac:dyDescent="0.25"/>
  <cols>
    <col min="1" max="1" width="31.81640625" style="42" customWidth="1"/>
    <col min="2" max="13" width="22.81640625" style="42" customWidth="1"/>
    <col min="14" max="16384" width="8.81640625" style="42"/>
  </cols>
  <sheetData>
    <row r="1" spans="1:13" s="1" customFormat="1" ht="20" x14ac:dyDescent="0.4">
      <c r="A1" s="2" t="s">
        <v>0</v>
      </c>
    </row>
    <row r="2" spans="1:13" s="1" customFormat="1" ht="15.5" x14ac:dyDescent="0.35">
      <c r="A2" s="30" t="s">
        <v>1</v>
      </c>
      <c r="B2" s="3" t="str">
        <f>wb_title</f>
        <v>Fire_E - Consolidated Factor Spreadsheet</v>
      </c>
    </row>
    <row r="3" spans="1:13" s="1" customFormat="1" ht="15.5" x14ac:dyDescent="0.35">
      <c r="A3" s="30" t="s">
        <v>2</v>
      </c>
      <c r="B3" s="3" t="str">
        <f>TABLE_FACTOR_TYPE_1 &amp; " - x-" &amp; TABLE_SERIES_NUMBER_1</f>
        <v>ERF - x-402</v>
      </c>
    </row>
    <row r="4" spans="1:13" customFormat="1" x14ac:dyDescent="0.25"/>
    <row r="5" spans="1:13" customFormat="1" x14ac:dyDescent="0.25"/>
    <row r="6" spans="1:13" customFormat="1" x14ac:dyDescent="0.25">
      <c r="A6" s="46" t="s">
        <v>384</v>
      </c>
      <c r="B6" s="52" t="s">
        <v>385</v>
      </c>
      <c r="C6" s="52"/>
      <c r="D6" s="52"/>
      <c r="E6" s="52"/>
      <c r="F6" s="52"/>
      <c r="G6" s="52"/>
      <c r="H6" s="52"/>
      <c r="I6" s="52"/>
      <c r="J6" s="52"/>
      <c r="K6" s="52"/>
      <c r="L6" s="52"/>
      <c r="M6" s="52"/>
    </row>
    <row r="7" spans="1:13" customFormat="1" x14ac:dyDescent="0.25">
      <c r="A7" s="46" t="s">
        <v>386</v>
      </c>
      <c r="B7" s="52" t="s">
        <v>31</v>
      </c>
      <c r="C7" s="52"/>
      <c r="D7" s="52"/>
      <c r="E7" s="52"/>
      <c r="F7" s="52"/>
      <c r="G7" s="52"/>
      <c r="H7" s="52"/>
      <c r="I7" s="52"/>
      <c r="J7" s="52"/>
      <c r="K7" s="52"/>
      <c r="L7" s="52"/>
      <c r="M7" s="52"/>
    </row>
    <row r="8" spans="1:13" customFormat="1" x14ac:dyDescent="0.25">
      <c r="A8" s="46" t="s">
        <v>127</v>
      </c>
      <c r="B8" s="52">
        <v>2015</v>
      </c>
      <c r="C8" s="52"/>
      <c r="D8" s="52"/>
      <c r="E8" s="52"/>
      <c r="F8" s="52"/>
      <c r="G8" s="52"/>
      <c r="H8" s="52"/>
      <c r="I8" s="52"/>
      <c r="J8" s="52"/>
      <c r="K8" s="52"/>
      <c r="L8" s="52"/>
      <c r="M8" s="52"/>
    </row>
    <row r="9" spans="1:13" customFormat="1" x14ac:dyDescent="0.25">
      <c r="A9" s="46" t="s">
        <v>128</v>
      </c>
      <c r="B9" s="52" t="s">
        <v>257</v>
      </c>
      <c r="C9" s="52"/>
      <c r="D9" s="52"/>
      <c r="E9" s="52"/>
      <c r="F9" s="52"/>
      <c r="G9" s="52"/>
      <c r="H9" s="52"/>
      <c r="I9" s="52"/>
      <c r="J9" s="52"/>
      <c r="K9" s="52"/>
      <c r="L9" s="52"/>
      <c r="M9" s="52"/>
    </row>
    <row r="10" spans="1:13" customFormat="1" x14ac:dyDescent="0.25">
      <c r="A10" s="46" t="s">
        <v>6</v>
      </c>
      <c r="B10" s="52" t="s">
        <v>261</v>
      </c>
      <c r="C10" s="52"/>
      <c r="D10" s="52"/>
      <c r="E10" s="52"/>
      <c r="F10" s="52"/>
      <c r="G10" s="52"/>
      <c r="H10" s="52"/>
      <c r="I10" s="52"/>
      <c r="J10" s="52"/>
      <c r="K10" s="52"/>
      <c r="L10" s="52"/>
      <c r="M10" s="52"/>
    </row>
    <row r="11" spans="1:13" customFormat="1" x14ac:dyDescent="0.25">
      <c r="A11" s="46" t="s">
        <v>129</v>
      </c>
      <c r="B11" s="52" t="s">
        <v>224</v>
      </c>
      <c r="C11" s="52"/>
      <c r="D11" s="52"/>
      <c r="E11" s="52"/>
      <c r="F11" s="52"/>
      <c r="G11" s="52"/>
      <c r="H11" s="52"/>
      <c r="I11" s="52"/>
      <c r="J11" s="52"/>
      <c r="K11" s="52"/>
      <c r="L11" s="52"/>
      <c r="M11" s="52"/>
    </row>
    <row r="12" spans="1:13" customFormat="1" x14ac:dyDescent="0.25">
      <c r="A12" s="46" t="s">
        <v>130</v>
      </c>
      <c r="B12" s="52" t="s">
        <v>262</v>
      </c>
      <c r="C12" s="52"/>
      <c r="D12" s="52"/>
      <c r="E12" s="52"/>
      <c r="F12" s="52"/>
      <c r="G12" s="52"/>
      <c r="H12" s="52"/>
      <c r="I12" s="52"/>
      <c r="J12" s="52"/>
      <c r="K12" s="52"/>
      <c r="L12" s="52"/>
      <c r="M12" s="52"/>
    </row>
    <row r="13" spans="1:13" customFormat="1" x14ac:dyDescent="0.25">
      <c r="A13" s="46" t="s">
        <v>387</v>
      </c>
      <c r="B13" s="52">
        <v>0</v>
      </c>
      <c r="C13" s="52"/>
      <c r="D13" s="52"/>
      <c r="E13" s="52"/>
      <c r="F13" s="52"/>
      <c r="G13" s="52"/>
      <c r="H13" s="52"/>
      <c r="I13" s="52"/>
      <c r="J13" s="52"/>
      <c r="K13" s="52"/>
      <c r="L13" s="52"/>
      <c r="M13" s="52"/>
    </row>
    <row r="14" spans="1:13" customFormat="1" x14ac:dyDescent="0.25">
      <c r="A14" s="46" t="s">
        <v>132</v>
      </c>
      <c r="B14" s="52">
        <v>402</v>
      </c>
      <c r="C14" s="52"/>
      <c r="D14" s="52"/>
      <c r="E14" s="52"/>
      <c r="F14" s="52"/>
      <c r="G14" s="52"/>
      <c r="H14" s="52"/>
      <c r="I14" s="52"/>
      <c r="J14" s="52"/>
      <c r="K14" s="52"/>
      <c r="L14" s="52"/>
      <c r="M14" s="52"/>
    </row>
    <row r="15" spans="1:13" customFormat="1" x14ac:dyDescent="0.25">
      <c r="A15" s="46" t="s">
        <v>388</v>
      </c>
      <c r="B15" s="52" t="s">
        <v>263</v>
      </c>
      <c r="C15" s="52"/>
      <c r="D15" s="52"/>
      <c r="E15" s="52"/>
      <c r="F15" s="52"/>
      <c r="G15" s="52"/>
      <c r="H15" s="52"/>
      <c r="I15" s="52"/>
      <c r="J15" s="52"/>
      <c r="K15" s="52"/>
      <c r="L15" s="52"/>
      <c r="M15" s="52"/>
    </row>
    <row r="16" spans="1:13" customFormat="1" x14ac:dyDescent="0.25">
      <c r="A16" s="46" t="s">
        <v>134</v>
      </c>
      <c r="B16" s="52" t="s">
        <v>264</v>
      </c>
      <c r="C16" s="52"/>
      <c r="D16" s="52"/>
      <c r="E16" s="52"/>
      <c r="F16" s="52"/>
      <c r="G16" s="52"/>
      <c r="H16" s="52"/>
      <c r="I16" s="52"/>
      <c r="J16" s="52"/>
      <c r="K16" s="52"/>
      <c r="L16" s="52"/>
      <c r="M16" s="52"/>
    </row>
    <row r="17" spans="1:13" customFormat="1" x14ac:dyDescent="0.25">
      <c r="A17" s="47" t="s">
        <v>389</v>
      </c>
      <c r="B17" s="52"/>
      <c r="C17" s="52"/>
      <c r="D17" s="52"/>
      <c r="E17" s="52"/>
      <c r="F17" s="52"/>
      <c r="G17" s="52"/>
      <c r="H17" s="52"/>
      <c r="I17" s="52"/>
      <c r="J17" s="52"/>
      <c r="K17" s="52"/>
      <c r="L17" s="52"/>
      <c r="M17" s="52"/>
    </row>
    <row r="18" spans="1:13" customFormat="1" x14ac:dyDescent="0.25">
      <c r="A18" s="46" t="s">
        <v>136</v>
      </c>
      <c r="B18" s="53">
        <v>46213</v>
      </c>
      <c r="C18" s="53"/>
      <c r="D18" s="53"/>
      <c r="E18" s="53"/>
      <c r="F18" s="53"/>
      <c r="G18" s="53"/>
      <c r="H18" s="53"/>
      <c r="I18" s="53"/>
      <c r="J18" s="53"/>
      <c r="K18" s="53"/>
      <c r="L18" s="53"/>
      <c r="M18" s="53"/>
    </row>
    <row r="19" spans="1:13" customFormat="1" x14ac:dyDescent="0.25">
      <c r="A19" s="46" t="s">
        <v>137</v>
      </c>
      <c r="B19" s="53" t="s">
        <v>185</v>
      </c>
      <c r="C19" s="53"/>
      <c r="D19" s="53"/>
      <c r="E19" s="53"/>
      <c r="F19" s="53"/>
      <c r="G19" s="53"/>
      <c r="H19" s="53"/>
      <c r="I19" s="53"/>
      <c r="J19" s="53"/>
      <c r="K19" s="53"/>
      <c r="L19" s="53"/>
      <c r="M19" s="53"/>
    </row>
    <row r="20" spans="1:13" customFormat="1" x14ac:dyDescent="0.25">
      <c r="A20" s="46" t="s">
        <v>138</v>
      </c>
      <c r="B20" s="52" t="s">
        <v>146</v>
      </c>
      <c r="C20" s="52"/>
      <c r="D20" s="52"/>
      <c r="E20" s="52"/>
      <c r="F20" s="52"/>
      <c r="G20" s="52"/>
      <c r="H20" s="52"/>
      <c r="I20" s="52"/>
      <c r="J20" s="52"/>
      <c r="K20" s="52"/>
      <c r="L20" s="52"/>
      <c r="M20" s="52"/>
    </row>
    <row r="21" spans="1:13" customFormat="1" x14ac:dyDescent="0.25">
      <c r="A21" s="46" t="s">
        <v>390</v>
      </c>
      <c r="B21" s="52" t="s">
        <v>66</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420</v>
      </c>
      <c r="B26" s="60">
        <v>0</v>
      </c>
      <c r="C26" s="60">
        <v>1</v>
      </c>
      <c r="D26" s="60">
        <v>2</v>
      </c>
      <c r="E26" s="60">
        <v>3</v>
      </c>
      <c r="F26" s="60">
        <v>4</v>
      </c>
      <c r="G26" s="60">
        <v>5</v>
      </c>
      <c r="H26" s="60">
        <v>6</v>
      </c>
      <c r="I26" s="60">
        <v>7</v>
      </c>
      <c r="J26" s="60">
        <v>8</v>
      </c>
      <c r="K26" s="60">
        <v>9</v>
      </c>
      <c r="L26" s="60">
        <v>10</v>
      </c>
      <c r="M26" s="60">
        <v>11</v>
      </c>
    </row>
    <row r="27" spans="1:13" x14ac:dyDescent="0.25">
      <c r="A27" s="44">
        <v>5</v>
      </c>
      <c r="B27" s="50">
        <v>0.79200000000000004</v>
      </c>
      <c r="C27" s="50"/>
      <c r="D27" s="50"/>
      <c r="E27" s="50"/>
      <c r="F27" s="50"/>
      <c r="G27" s="50"/>
      <c r="H27" s="50"/>
      <c r="I27" s="50"/>
      <c r="J27" s="50"/>
      <c r="K27" s="50"/>
      <c r="L27" s="50"/>
      <c r="M27" s="50"/>
    </row>
    <row r="28" spans="1:13" x14ac:dyDescent="0.25">
      <c r="A28" s="44">
        <v>4</v>
      </c>
      <c r="B28" s="50">
        <v>0.82799999999999996</v>
      </c>
      <c r="C28" s="50">
        <v>0.82499999999999996</v>
      </c>
      <c r="D28" s="50">
        <v>0.82199999999999995</v>
      </c>
      <c r="E28" s="50">
        <v>0.81899999999999995</v>
      </c>
      <c r="F28" s="50">
        <v>0.81599999999999995</v>
      </c>
      <c r="G28" s="50">
        <v>0.81299999999999994</v>
      </c>
      <c r="H28" s="50">
        <v>0.81</v>
      </c>
      <c r="I28" s="50">
        <v>0.80700000000000005</v>
      </c>
      <c r="J28" s="50">
        <v>0.80400000000000005</v>
      </c>
      <c r="K28" s="50">
        <v>0.80100000000000005</v>
      </c>
      <c r="L28" s="50">
        <v>0.79800000000000004</v>
      </c>
      <c r="M28" s="50">
        <v>0.79500000000000004</v>
      </c>
    </row>
    <row r="29" spans="1:13" x14ac:dyDescent="0.25">
      <c r="A29" s="44">
        <v>3</v>
      </c>
      <c r="B29" s="50">
        <v>0.86599999999999999</v>
      </c>
      <c r="C29" s="50">
        <v>0.86299999999999999</v>
      </c>
      <c r="D29" s="50">
        <v>0.86</v>
      </c>
      <c r="E29" s="50">
        <v>0.85699999999999998</v>
      </c>
      <c r="F29" s="50">
        <v>0.85299999999999998</v>
      </c>
      <c r="G29" s="50">
        <v>0.85</v>
      </c>
      <c r="H29" s="50">
        <v>0.84699999999999998</v>
      </c>
      <c r="I29" s="50">
        <v>0.84399999999999997</v>
      </c>
      <c r="J29" s="50">
        <v>0.84099999999999997</v>
      </c>
      <c r="K29" s="50">
        <v>0.83699999999999997</v>
      </c>
      <c r="L29" s="50">
        <v>0.83399999999999996</v>
      </c>
      <c r="M29" s="50">
        <v>0.83099999999999996</v>
      </c>
    </row>
    <row r="30" spans="1:13" x14ac:dyDescent="0.25">
      <c r="A30" s="44">
        <v>2</v>
      </c>
      <c r="B30" s="50">
        <v>0.90700000000000003</v>
      </c>
      <c r="C30" s="50">
        <v>0.90400000000000003</v>
      </c>
      <c r="D30" s="50">
        <v>0.90100000000000002</v>
      </c>
      <c r="E30" s="50">
        <v>0.89700000000000002</v>
      </c>
      <c r="F30" s="50">
        <v>0.89400000000000002</v>
      </c>
      <c r="G30" s="50">
        <v>0.89</v>
      </c>
      <c r="H30" s="50">
        <v>0.88700000000000001</v>
      </c>
      <c r="I30" s="50">
        <v>0.88300000000000001</v>
      </c>
      <c r="J30" s="50">
        <v>0.88</v>
      </c>
      <c r="K30" s="50">
        <v>0.877</v>
      </c>
      <c r="L30" s="50">
        <v>0.873</v>
      </c>
      <c r="M30" s="50">
        <v>0.87</v>
      </c>
    </row>
    <row r="31" spans="1:13" x14ac:dyDescent="0.25">
      <c r="A31" s="44">
        <v>1</v>
      </c>
      <c r="B31" s="50">
        <v>0.95199999999999996</v>
      </c>
      <c r="C31" s="50">
        <v>0.94799999999999995</v>
      </c>
      <c r="D31" s="50">
        <v>0.94499999999999995</v>
      </c>
      <c r="E31" s="50">
        <v>0.94099999999999995</v>
      </c>
      <c r="F31" s="50">
        <v>0.93700000000000006</v>
      </c>
      <c r="G31" s="50">
        <v>0.93300000000000005</v>
      </c>
      <c r="H31" s="50">
        <v>0.93</v>
      </c>
      <c r="I31" s="50">
        <v>0.92600000000000005</v>
      </c>
      <c r="J31" s="50">
        <v>0.92200000000000004</v>
      </c>
      <c r="K31" s="50">
        <v>0.91900000000000004</v>
      </c>
      <c r="L31" s="50">
        <v>0.91500000000000004</v>
      </c>
      <c r="M31" s="50">
        <v>0.91100000000000003</v>
      </c>
    </row>
    <row r="32" spans="1:13" x14ac:dyDescent="0.25">
      <c r="A32" s="44">
        <v>0</v>
      </c>
      <c r="B32" s="50">
        <v>1</v>
      </c>
      <c r="C32" s="50">
        <v>0.996</v>
      </c>
      <c r="D32" s="50">
        <v>0.99199999999999999</v>
      </c>
      <c r="E32" s="50">
        <v>0.98799999999999999</v>
      </c>
      <c r="F32" s="50">
        <v>0.98399999999999999</v>
      </c>
      <c r="G32" s="50">
        <v>0.98</v>
      </c>
      <c r="H32" s="50">
        <v>0.97599999999999998</v>
      </c>
      <c r="I32" s="50">
        <v>0.97199999999999998</v>
      </c>
      <c r="J32" s="50">
        <v>0.96799999999999997</v>
      </c>
      <c r="K32" s="50">
        <v>0.96399999999999997</v>
      </c>
      <c r="L32" s="50">
        <v>0.96</v>
      </c>
      <c r="M32" s="50">
        <v>0.95599999999999996</v>
      </c>
    </row>
  </sheetData>
  <sheetProtection algorithmName="SHA-512" hashValue="BWVzMTkLXAFfs4zBcLcCCW8xLSfO77IqtYi6lO/FXh4qThZpqrzrL3FPzPVuIsbZnVSzFIfhoXhASB3nXgFkhQ==" saltValue="sCPsc6Fn6/9whnsXoLQegA==" spinCount="100000" sheet="1" objects="1" scenarios="1"/>
  <conditionalFormatting sqref="A6:A21">
    <cfRule type="expression" dxfId="323" priority="13" stopIfTrue="1">
      <formula>MOD(ROW(),2)=0</formula>
    </cfRule>
    <cfRule type="expression" dxfId="322" priority="14" stopIfTrue="1">
      <formula>MOD(ROW(),2)&lt;&gt;0</formula>
    </cfRule>
  </conditionalFormatting>
  <conditionalFormatting sqref="A26:A32">
    <cfRule type="expression" dxfId="321" priority="9" stopIfTrue="1">
      <formula>MOD(ROW(),2)=0</formula>
    </cfRule>
    <cfRule type="expression" dxfId="320" priority="10" stopIfTrue="1">
      <formula>MOD(ROW(),2)&lt;&gt;0</formula>
    </cfRule>
  </conditionalFormatting>
  <conditionalFormatting sqref="B6:M21">
    <cfRule type="expression" dxfId="319" priority="15" stopIfTrue="1">
      <formula>MOD(ROW(),2)=0</formula>
    </cfRule>
    <cfRule type="expression" dxfId="318" priority="16" stopIfTrue="1">
      <formula>MOD(ROW(),2)&lt;&gt;0</formula>
    </cfRule>
  </conditionalFormatting>
  <conditionalFormatting sqref="B26:M32">
    <cfRule type="expression" dxfId="317" priority="11" stopIfTrue="1">
      <formula>MOD(ROW(),2)=0</formula>
    </cfRule>
    <cfRule type="expression" dxfId="316" priority="1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3E375-E895-4129-B3D2-7D6BFF812B8E}">
  <sheetPr codeName="Sheet55"/>
  <dimension ref="A1:M40"/>
  <sheetViews>
    <sheetView showGridLines="0" workbookViewId="0">
      <selection activeCell="A6" sqref="A6"/>
    </sheetView>
  </sheetViews>
  <sheetFormatPr defaultColWidth="8.81640625" defaultRowHeight="12.5" x14ac:dyDescent="0.25"/>
  <cols>
    <col min="1" max="1" width="31.81640625" style="42" customWidth="1"/>
    <col min="2" max="13" width="22.81640625" style="42" customWidth="1"/>
    <col min="14" max="16384" width="8.81640625" style="42"/>
  </cols>
  <sheetData>
    <row r="1" spans="1:13" s="1" customFormat="1" ht="20" x14ac:dyDescent="0.4">
      <c r="A1" s="2" t="s">
        <v>0</v>
      </c>
    </row>
    <row r="2" spans="1:13" s="1" customFormat="1" ht="15.5" x14ac:dyDescent="0.35">
      <c r="A2" s="30" t="s">
        <v>1</v>
      </c>
      <c r="B2" s="3" t="str">
        <f>wb_title</f>
        <v>Fire_E - Consolidated Factor Spreadsheet</v>
      </c>
    </row>
    <row r="3" spans="1:13" s="1" customFormat="1" ht="15.5" x14ac:dyDescent="0.35">
      <c r="A3" s="30" t="s">
        <v>2</v>
      </c>
      <c r="B3" s="3" t="str">
        <f>TABLE_FACTOR_TYPE_1 &amp; " - x-" &amp; TABLE_SERIES_NUMBER_1</f>
        <v>ERF - x-403</v>
      </c>
    </row>
    <row r="4" spans="1:13" customFormat="1" x14ac:dyDescent="0.25"/>
    <row r="5" spans="1:13" customFormat="1" x14ac:dyDescent="0.25"/>
    <row r="6" spans="1:13" customFormat="1" x14ac:dyDescent="0.25">
      <c r="A6" s="46" t="s">
        <v>384</v>
      </c>
      <c r="B6" s="52" t="s">
        <v>385</v>
      </c>
      <c r="C6" s="52"/>
      <c r="D6" s="52"/>
      <c r="E6" s="52"/>
      <c r="F6" s="52"/>
      <c r="G6" s="52"/>
      <c r="H6" s="52"/>
      <c r="I6" s="52"/>
      <c r="J6" s="52"/>
      <c r="K6" s="52"/>
      <c r="L6" s="52"/>
      <c r="M6" s="52"/>
    </row>
    <row r="7" spans="1:13" customFormat="1" x14ac:dyDescent="0.25">
      <c r="A7" s="46" t="s">
        <v>386</v>
      </c>
      <c r="B7" s="52" t="s">
        <v>31</v>
      </c>
      <c r="C7" s="52"/>
      <c r="D7" s="52"/>
      <c r="E7" s="52"/>
      <c r="F7" s="52"/>
      <c r="G7" s="52"/>
      <c r="H7" s="52"/>
      <c r="I7" s="52"/>
      <c r="J7" s="52"/>
      <c r="K7" s="52"/>
      <c r="L7" s="52"/>
      <c r="M7" s="52"/>
    </row>
    <row r="8" spans="1:13" customFormat="1" x14ac:dyDescent="0.25">
      <c r="A8" s="46" t="s">
        <v>127</v>
      </c>
      <c r="B8" s="52">
        <v>2015</v>
      </c>
      <c r="C8" s="52"/>
      <c r="D8" s="52"/>
      <c r="E8" s="52"/>
      <c r="F8" s="52"/>
      <c r="G8" s="52"/>
      <c r="H8" s="52"/>
      <c r="I8" s="52"/>
      <c r="J8" s="52"/>
      <c r="K8" s="52"/>
      <c r="L8" s="52"/>
      <c r="M8" s="52"/>
    </row>
    <row r="9" spans="1:13" customFormat="1" x14ac:dyDescent="0.25">
      <c r="A9" s="46" t="s">
        <v>128</v>
      </c>
      <c r="B9" s="52" t="s">
        <v>257</v>
      </c>
      <c r="C9" s="52"/>
      <c r="D9" s="52"/>
      <c r="E9" s="52"/>
      <c r="F9" s="52"/>
      <c r="G9" s="52"/>
      <c r="H9" s="52"/>
      <c r="I9" s="52"/>
      <c r="J9" s="52"/>
      <c r="K9" s="52"/>
      <c r="L9" s="52"/>
      <c r="M9" s="52"/>
    </row>
    <row r="10" spans="1:13" customFormat="1" x14ac:dyDescent="0.25">
      <c r="A10" s="46" t="s">
        <v>6</v>
      </c>
      <c r="B10" s="52" t="s">
        <v>265</v>
      </c>
      <c r="C10" s="52"/>
      <c r="D10" s="52"/>
      <c r="E10" s="52"/>
      <c r="F10" s="52"/>
      <c r="G10" s="52"/>
      <c r="H10" s="52"/>
      <c r="I10" s="52"/>
      <c r="J10" s="52"/>
      <c r="K10" s="52"/>
      <c r="L10" s="52"/>
      <c r="M10" s="52"/>
    </row>
    <row r="11" spans="1:13" customFormat="1" x14ac:dyDescent="0.25">
      <c r="A11" s="46" t="s">
        <v>129</v>
      </c>
      <c r="B11" s="52" t="s">
        <v>224</v>
      </c>
      <c r="C11" s="52"/>
      <c r="D11" s="52"/>
      <c r="E11" s="52"/>
      <c r="F11" s="52"/>
      <c r="G11" s="52"/>
      <c r="H11" s="52"/>
      <c r="I11" s="52"/>
      <c r="J11" s="52"/>
      <c r="K11" s="52"/>
      <c r="L11" s="52"/>
      <c r="M11" s="52"/>
    </row>
    <row r="12" spans="1:13" customFormat="1" x14ac:dyDescent="0.25">
      <c r="A12" s="46" t="s">
        <v>130</v>
      </c>
      <c r="B12" s="52" t="s">
        <v>262</v>
      </c>
      <c r="C12" s="52"/>
      <c r="D12" s="52"/>
      <c r="E12" s="52"/>
      <c r="F12" s="52"/>
      <c r="G12" s="52"/>
      <c r="H12" s="52"/>
      <c r="I12" s="52"/>
      <c r="J12" s="52"/>
      <c r="K12" s="52"/>
      <c r="L12" s="52"/>
      <c r="M12" s="52"/>
    </row>
    <row r="13" spans="1:13" customFormat="1" x14ac:dyDescent="0.25">
      <c r="A13" s="46" t="s">
        <v>387</v>
      </c>
      <c r="B13" s="52">
        <v>0</v>
      </c>
      <c r="C13" s="52"/>
      <c r="D13" s="52"/>
      <c r="E13" s="52"/>
      <c r="F13" s="52"/>
      <c r="G13" s="52"/>
      <c r="H13" s="52"/>
      <c r="I13" s="52"/>
      <c r="J13" s="52"/>
      <c r="K13" s="52"/>
      <c r="L13" s="52"/>
      <c r="M13" s="52"/>
    </row>
    <row r="14" spans="1:13" customFormat="1" x14ac:dyDescent="0.25">
      <c r="A14" s="46" t="s">
        <v>132</v>
      </c>
      <c r="B14" s="52">
        <v>403</v>
      </c>
      <c r="C14" s="52"/>
      <c r="D14" s="52"/>
      <c r="E14" s="52"/>
      <c r="F14" s="52"/>
      <c r="G14" s="52"/>
      <c r="H14" s="52"/>
      <c r="I14" s="52"/>
      <c r="J14" s="52"/>
      <c r="K14" s="52"/>
      <c r="L14" s="52"/>
      <c r="M14" s="52"/>
    </row>
    <row r="15" spans="1:13" customFormat="1" x14ac:dyDescent="0.25">
      <c r="A15" s="46" t="s">
        <v>388</v>
      </c>
      <c r="B15" s="52" t="s">
        <v>266</v>
      </c>
      <c r="C15" s="52"/>
      <c r="D15" s="52"/>
      <c r="E15" s="52"/>
      <c r="F15" s="52"/>
      <c r="G15" s="52"/>
      <c r="H15" s="52"/>
      <c r="I15" s="52"/>
      <c r="J15" s="52"/>
      <c r="K15" s="52"/>
      <c r="L15" s="52"/>
      <c r="M15" s="52"/>
    </row>
    <row r="16" spans="1:13" customFormat="1" x14ac:dyDescent="0.25">
      <c r="A16" s="46" t="s">
        <v>134</v>
      </c>
      <c r="B16" s="52" t="s">
        <v>267</v>
      </c>
      <c r="C16" s="52"/>
      <c r="D16" s="52"/>
      <c r="E16" s="52"/>
      <c r="F16" s="52"/>
      <c r="G16" s="52"/>
      <c r="H16" s="52"/>
      <c r="I16" s="52"/>
      <c r="J16" s="52"/>
      <c r="K16" s="52"/>
      <c r="L16" s="52"/>
      <c r="M16" s="52"/>
    </row>
    <row r="17" spans="1:13" customFormat="1" x14ac:dyDescent="0.25">
      <c r="A17" s="47" t="s">
        <v>389</v>
      </c>
      <c r="B17" s="52"/>
      <c r="C17" s="52"/>
      <c r="D17" s="52"/>
      <c r="E17" s="52"/>
      <c r="F17" s="52"/>
      <c r="G17" s="52"/>
      <c r="H17" s="52"/>
      <c r="I17" s="52"/>
      <c r="J17" s="52"/>
      <c r="K17" s="52"/>
      <c r="L17" s="52"/>
      <c r="M17" s="52"/>
    </row>
    <row r="18" spans="1:13" customFormat="1" x14ac:dyDescent="0.25">
      <c r="A18" s="46" t="s">
        <v>136</v>
      </c>
      <c r="B18" s="53">
        <v>46213</v>
      </c>
      <c r="C18" s="53"/>
      <c r="D18" s="53"/>
      <c r="E18" s="53"/>
      <c r="F18" s="53"/>
      <c r="G18" s="53"/>
      <c r="H18" s="53"/>
      <c r="I18" s="53"/>
      <c r="J18" s="53"/>
      <c r="K18" s="53"/>
      <c r="L18" s="53"/>
      <c r="M18" s="53"/>
    </row>
    <row r="19" spans="1:13" customFormat="1" x14ac:dyDescent="0.25">
      <c r="A19" s="46" t="s">
        <v>137</v>
      </c>
      <c r="B19" s="53" t="s">
        <v>185</v>
      </c>
      <c r="C19" s="53"/>
      <c r="D19" s="53"/>
      <c r="E19" s="53"/>
      <c r="F19" s="53"/>
      <c r="G19" s="53"/>
      <c r="H19" s="53"/>
      <c r="I19" s="53"/>
      <c r="J19" s="53"/>
      <c r="K19" s="53"/>
      <c r="L19" s="53"/>
      <c r="M19" s="53"/>
    </row>
    <row r="20" spans="1:13" customFormat="1" x14ac:dyDescent="0.25">
      <c r="A20" s="46" t="s">
        <v>138</v>
      </c>
      <c r="B20" s="52" t="s">
        <v>146</v>
      </c>
      <c r="C20" s="52"/>
      <c r="D20" s="52"/>
      <c r="E20" s="52"/>
      <c r="F20" s="52"/>
      <c r="G20" s="52"/>
      <c r="H20" s="52"/>
      <c r="I20" s="52"/>
      <c r="J20" s="52"/>
      <c r="K20" s="52"/>
      <c r="L20" s="52"/>
      <c r="M20" s="52"/>
    </row>
    <row r="21" spans="1:13" customFormat="1" x14ac:dyDescent="0.25">
      <c r="A21" s="46" t="s">
        <v>390</v>
      </c>
      <c r="B21" s="52" t="s">
        <v>66</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420</v>
      </c>
      <c r="B26" s="60">
        <v>0</v>
      </c>
      <c r="C26" s="60">
        <v>1</v>
      </c>
      <c r="D26" s="60">
        <v>2</v>
      </c>
      <c r="E26" s="60">
        <v>3</v>
      </c>
      <c r="F26" s="60">
        <v>4</v>
      </c>
      <c r="G26" s="60">
        <v>5</v>
      </c>
      <c r="H26" s="60">
        <v>6</v>
      </c>
      <c r="I26" s="60">
        <v>7</v>
      </c>
      <c r="J26" s="60">
        <v>8</v>
      </c>
      <c r="K26" s="60">
        <v>9</v>
      </c>
      <c r="L26" s="60">
        <v>10</v>
      </c>
      <c r="M26" s="60">
        <v>11</v>
      </c>
    </row>
    <row r="27" spans="1:13" x14ac:dyDescent="0.25">
      <c r="A27" s="44">
        <v>13</v>
      </c>
      <c r="B27" s="50">
        <v>0.51900000000000002</v>
      </c>
      <c r="C27" s="50"/>
      <c r="D27" s="50"/>
      <c r="E27" s="50"/>
      <c r="F27" s="50"/>
      <c r="G27" s="50"/>
      <c r="H27" s="50"/>
      <c r="I27" s="50"/>
      <c r="J27" s="50"/>
      <c r="K27" s="50"/>
      <c r="L27" s="50"/>
      <c r="M27" s="50"/>
    </row>
    <row r="28" spans="1:13" x14ac:dyDescent="0.25">
      <c r="A28" s="44">
        <v>12</v>
      </c>
      <c r="B28" s="50">
        <v>0.54200000000000004</v>
      </c>
      <c r="C28" s="50">
        <v>0.54</v>
      </c>
      <c r="D28" s="50">
        <v>0.53800000000000003</v>
      </c>
      <c r="E28" s="50">
        <v>0.53600000000000003</v>
      </c>
      <c r="F28" s="50">
        <v>0.53400000000000003</v>
      </c>
      <c r="G28" s="50">
        <v>0.53200000000000003</v>
      </c>
      <c r="H28" s="50">
        <v>0.53100000000000003</v>
      </c>
      <c r="I28" s="50">
        <v>0.52900000000000003</v>
      </c>
      <c r="J28" s="50">
        <v>0.52700000000000002</v>
      </c>
      <c r="K28" s="50">
        <v>0.52500000000000002</v>
      </c>
      <c r="L28" s="50">
        <v>0.52300000000000002</v>
      </c>
      <c r="M28" s="50">
        <v>0.52100000000000002</v>
      </c>
    </row>
    <row r="29" spans="1:13" x14ac:dyDescent="0.25">
      <c r="A29" s="44">
        <v>11</v>
      </c>
      <c r="B29" s="50">
        <v>0.56599999999999995</v>
      </c>
      <c r="C29" s="50">
        <v>0.56399999999999995</v>
      </c>
      <c r="D29" s="50">
        <v>0.56200000000000006</v>
      </c>
      <c r="E29" s="50">
        <v>0.56000000000000005</v>
      </c>
      <c r="F29" s="50">
        <v>0.55800000000000005</v>
      </c>
      <c r="G29" s="50">
        <v>0.55600000000000005</v>
      </c>
      <c r="H29" s="50">
        <v>0.55400000000000005</v>
      </c>
      <c r="I29" s="50">
        <v>0.55200000000000005</v>
      </c>
      <c r="J29" s="50">
        <v>0.55000000000000004</v>
      </c>
      <c r="K29" s="50">
        <v>0.54800000000000004</v>
      </c>
      <c r="L29" s="50">
        <v>0.54600000000000004</v>
      </c>
      <c r="M29" s="50">
        <v>0.54400000000000004</v>
      </c>
    </row>
    <row r="30" spans="1:13" x14ac:dyDescent="0.25">
      <c r="A30" s="44">
        <v>10</v>
      </c>
      <c r="B30" s="50">
        <v>0.59099999999999997</v>
      </c>
      <c r="C30" s="50">
        <v>0.58899999999999997</v>
      </c>
      <c r="D30" s="50">
        <v>0.58699999999999997</v>
      </c>
      <c r="E30" s="50">
        <v>0.58499999999999996</v>
      </c>
      <c r="F30" s="50">
        <v>0.58299999999999996</v>
      </c>
      <c r="G30" s="50">
        <v>0.58099999999999996</v>
      </c>
      <c r="H30" s="50">
        <v>0.57899999999999996</v>
      </c>
      <c r="I30" s="50">
        <v>0.57599999999999996</v>
      </c>
      <c r="J30" s="50">
        <v>0.57399999999999995</v>
      </c>
      <c r="K30" s="50">
        <v>0.57199999999999995</v>
      </c>
      <c r="L30" s="50">
        <v>0.56999999999999995</v>
      </c>
      <c r="M30" s="50">
        <v>0.56799999999999995</v>
      </c>
    </row>
    <row r="31" spans="1:13" x14ac:dyDescent="0.25">
      <c r="A31" s="44">
        <v>9</v>
      </c>
      <c r="B31" s="50">
        <v>0.61899999999999999</v>
      </c>
      <c r="C31" s="50">
        <v>0.61699999999999999</v>
      </c>
      <c r="D31" s="50">
        <v>0.61399999999999999</v>
      </c>
      <c r="E31" s="50">
        <v>0.61199999999999999</v>
      </c>
      <c r="F31" s="50">
        <v>0.61</v>
      </c>
      <c r="G31" s="50">
        <v>0.60699999999999998</v>
      </c>
      <c r="H31" s="50">
        <v>0.60499999999999998</v>
      </c>
      <c r="I31" s="50">
        <v>0.60299999999999998</v>
      </c>
      <c r="J31" s="50">
        <v>0.60099999999999998</v>
      </c>
      <c r="K31" s="50">
        <v>0.59799999999999998</v>
      </c>
      <c r="L31" s="50">
        <v>0.59599999999999997</v>
      </c>
      <c r="M31" s="50">
        <v>0.59399999999999997</v>
      </c>
    </row>
    <row r="32" spans="1:13" x14ac:dyDescent="0.25">
      <c r="A32" s="44">
        <v>8</v>
      </c>
      <c r="B32" s="50">
        <v>0.64900000000000002</v>
      </c>
      <c r="C32" s="50">
        <v>0.64600000000000002</v>
      </c>
      <c r="D32" s="50">
        <v>0.64400000000000002</v>
      </c>
      <c r="E32" s="50">
        <v>0.64100000000000001</v>
      </c>
      <c r="F32" s="50">
        <v>0.63900000000000001</v>
      </c>
      <c r="G32" s="50">
        <v>0.63600000000000001</v>
      </c>
      <c r="H32" s="50">
        <v>0.63400000000000001</v>
      </c>
      <c r="I32" s="50">
        <v>0.63100000000000001</v>
      </c>
      <c r="J32" s="50">
        <v>0.629</v>
      </c>
      <c r="K32" s="50">
        <v>0.626</v>
      </c>
      <c r="L32" s="50">
        <v>0.624</v>
      </c>
      <c r="M32" s="50">
        <v>0.621</v>
      </c>
    </row>
    <row r="33" spans="1:13" x14ac:dyDescent="0.25">
      <c r="A33" s="44">
        <v>7</v>
      </c>
      <c r="B33" s="50">
        <v>0.68100000000000005</v>
      </c>
      <c r="C33" s="50">
        <v>0.67800000000000005</v>
      </c>
      <c r="D33" s="50">
        <v>0.67500000000000004</v>
      </c>
      <c r="E33" s="50">
        <v>0.67300000000000004</v>
      </c>
      <c r="F33" s="50">
        <v>0.67</v>
      </c>
      <c r="G33" s="50">
        <v>0.66700000000000004</v>
      </c>
      <c r="H33" s="50">
        <v>0.66500000000000004</v>
      </c>
      <c r="I33" s="50">
        <v>0.66200000000000003</v>
      </c>
      <c r="J33" s="50">
        <v>0.65900000000000003</v>
      </c>
      <c r="K33" s="50">
        <v>0.65700000000000003</v>
      </c>
      <c r="L33" s="50">
        <v>0.65400000000000003</v>
      </c>
      <c r="M33" s="50">
        <v>0.65100000000000002</v>
      </c>
    </row>
    <row r="34" spans="1:13" x14ac:dyDescent="0.25">
      <c r="A34" s="44">
        <v>6</v>
      </c>
      <c r="B34" s="50">
        <v>0.71499999999999997</v>
      </c>
      <c r="C34" s="50">
        <v>0.71299999999999997</v>
      </c>
      <c r="D34" s="50">
        <v>0.71</v>
      </c>
      <c r="E34" s="50">
        <v>0.70699999999999996</v>
      </c>
      <c r="F34" s="50">
        <v>0.70399999999999996</v>
      </c>
      <c r="G34" s="50">
        <v>0.70099999999999996</v>
      </c>
      <c r="H34" s="50">
        <v>0.69799999999999995</v>
      </c>
      <c r="I34" s="50">
        <v>0.69499999999999995</v>
      </c>
      <c r="J34" s="50">
        <v>0.69199999999999995</v>
      </c>
      <c r="K34" s="50">
        <v>0.68899999999999995</v>
      </c>
      <c r="L34" s="50">
        <v>0.68700000000000006</v>
      </c>
      <c r="M34" s="50">
        <v>0.68400000000000005</v>
      </c>
    </row>
    <row r="35" spans="1:13" x14ac:dyDescent="0.25">
      <c r="A35" s="44">
        <v>5</v>
      </c>
      <c r="B35" s="50">
        <v>0.753</v>
      </c>
      <c r="C35" s="50">
        <v>0.75</v>
      </c>
      <c r="D35" s="50">
        <v>0.747</v>
      </c>
      <c r="E35" s="50">
        <v>0.74399999999999999</v>
      </c>
      <c r="F35" s="50">
        <v>0.74099999999999999</v>
      </c>
      <c r="G35" s="50">
        <v>0.73699999999999999</v>
      </c>
      <c r="H35" s="50">
        <v>0.73399999999999999</v>
      </c>
      <c r="I35" s="50">
        <v>0.73099999999999998</v>
      </c>
      <c r="J35" s="50">
        <v>0.72799999999999998</v>
      </c>
      <c r="K35" s="50">
        <v>0.72499999999999998</v>
      </c>
      <c r="L35" s="50">
        <v>0.72199999999999998</v>
      </c>
      <c r="M35" s="50">
        <v>0.71899999999999997</v>
      </c>
    </row>
    <row r="36" spans="1:13" x14ac:dyDescent="0.25">
      <c r="A36" s="44">
        <v>4</v>
      </c>
      <c r="B36" s="50">
        <v>0.79400000000000004</v>
      </c>
      <c r="C36" s="50">
        <v>0.79100000000000004</v>
      </c>
      <c r="D36" s="50">
        <v>0.78700000000000003</v>
      </c>
      <c r="E36" s="50">
        <v>0.78400000000000003</v>
      </c>
      <c r="F36" s="50">
        <v>0.78</v>
      </c>
      <c r="G36" s="50">
        <v>0.77700000000000002</v>
      </c>
      <c r="H36" s="50">
        <v>0.77400000000000002</v>
      </c>
      <c r="I36" s="50">
        <v>0.77</v>
      </c>
      <c r="J36" s="50">
        <v>0.76700000000000002</v>
      </c>
      <c r="K36" s="50">
        <v>0.76300000000000001</v>
      </c>
      <c r="L36" s="50">
        <v>0.76</v>
      </c>
      <c r="M36" s="50">
        <v>0.75700000000000001</v>
      </c>
    </row>
    <row r="37" spans="1:13" x14ac:dyDescent="0.25">
      <c r="A37" s="44">
        <v>3</v>
      </c>
      <c r="B37" s="50">
        <v>0.83899999999999997</v>
      </c>
      <c r="C37" s="50">
        <v>0.83499999999999996</v>
      </c>
      <c r="D37" s="50">
        <v>0.83099999999999996</v>
      </c>
      <c r="E37" s="50">
        <v>0.82799999999999996</v>
      </c>
      <c r="F37" s="50">
        <v>0.82399999999999995</v>
      </c>
      <c r="G37" s="50">
        <v>0.82</v>
      </c>
      <c r="H37" s="50">
        <v>0.81599999999999995</v>
      </c>
      <c r="I37" s="50">
        <v>0.81299999999999994</v>
      </c>
      <c r="J37" s="50">
        <v>0.80900000000000005</v>
      </c>
      <c r="K37" s="50">
        <v>0.80500000000000005</v>
      </c>
      <c r="L37" s="50">
        <v>0.80200000000000005</v>
      </c>
      <c r="M37" s="50">
        <v>0.79800000000000004</v>
      </c>
    </row>
    <row r="38" spans="1:13" x14ac:dyDescent="0.25">
      <c r="A38" s="44">
        <v>2</v>
      </c>
      <c r="B38" s="50">
        <v>0.88800000000000001</v>
      </c>
      <c r="C38" s="50">
        <v>0.88300000000000001</v>
      </c>
      <c r="D38" s="50">
        <v>0.879</v>
      </c>
      <c r="E38" s="50">
        <v>0.875</v>
      </c>
      <c r="F38" s="50">
        <v>0.871</v>
      </c>
      <c r="G38" s="50">
        <v>0.86699999999999999</v>
      </c>
      <c r="H38" s="50">
        <v>0.86299999999999999</v>
      </c>
      <c r="I38" s="50">
        <v>0.85899999999999999</v>
      </c>
      <c r="J38" s="50">
        <v>0.85499999999999998</v>
      </c>
      <c r="K38" s="50">
        <v>0.85099999999999998</v>
      </c>
      <c r="L38" s="50">
        <v>0.84699999999999998</v>
      </c>
      <c r="M38" s="50">
        <v>0.84299999999999997</v>
      </c>
    </row>
    <row r="39" spans="1:13" x14ac:dyDescent="0.25">
      <c r="A39" s="44">
        <v>1</v>
      </c>
      <c r="B39" s="50">
        <v>0.94099999999999995</v>
      </c>
      <c r="C39" s="50">
        <v>0.93700000000000006</v>
      </c>
      <c r="D39" s="50">
        <v>0.93200000000000005</v>
      </c>
      <c r="E39" s="50">
        <v>0.92800000000000005</v>
      </c>
      <c r="F39" s="50">
        <v>0.92300000000000004</v>
      </c>
      <c r="G39" s="50">
        <v>0.91900000000000004</v>
      </c>
      <c r="H39" s="50">
        <v>0.91400000000000003</v>
      </c>
      <c r="I39" s="50">
        <v>0.91</v>
      </c>
      <c r="J39" s="50">
        <v>0.90500000000000003</v>
      </c>
      <c r="K39" s="50">
        <v>0.90100000000000002</v>
      </c>
      <c r="L39" s="50">
        <v>0.89600000000000002</v>
      </c>
      <c r="M39" s="50">
        <v>0.89200000000000002</v>
      </c>
    </row>
    <row r="40" spans="1:13" x14ac:dyDescent="0.25">
      <c r="A40" s="44">
        <v>0</v>
      </c>
      <c r="B40" s="50">
        <v>1</v>
      </c>
      <c r="C40" s="50">
        <v>0.995</v>
      </c>
      <c r="D40" s="50">
        <v>0.99</v>
      </c>
      <c r="E40" s="50">
        <v>0.98499999999999999</v>
      </c>
      <c r="F40" s="50">
        <v>0.98</v>
      </c>
      <c r="G40" s="50">
        <v>0.97499999999999998</v>
      </c>
      <c r="H40" s="50">
        <v>0.97099999999999997</v>
      </c>
      <c r="I40" s="50">
        <v>0.96599999999999997</v>
      </c>
      <c r="J40" s="50">
        <v>0.96099999999999997</v>
      </c>
      <c r="K40" s="50">
        <v>0.95599999999999996</v>
      </c>
      <c r="L40" s="50">
        <v>0.95099999999999996</v>
      </c>
      <c r="M40" s="50">
        <v>0.94599999999999995</v>
      </c>
    </row>
  </sheetData>
  <sheetProtection algorithmName="SHA-512" hashValue="KsilNeFnkAo2HHtsipx965sekLGnRYdd2pkh59xJQgraSP8N2I9a9QFgKr+V8/ChAnDCYKvLYCEN4qMv80yGNA==" saltValue="Pgi3/qkS1tzltTFzidmDEw==" spinCount="100000" sheet="1" objects="1" scenarios="1"/>
  <conditionalFormatting sqref="A6:A21">
    <cfRule type="expression" dxfId="315" priority="13" stopIfTrue="1">
      <formula>MOD(ROW(),2)=0</formula>
    </cfRule>
    <cfRule type="expression" dxfId="314" priority="14" stopIfTrue="1">
      <formula>MOD(ROW(),2)&lt;&gt;0</formula>
    </cfRule>
  </conditionalFormatting>
  <conditionalFormatting sqref="A26:A40">
    <cfRule type="expression" dxfId="313" priority="9" stopIfTrue="1">
      <formula>MOD(ROW(),2)=0</formula>
    </cfRule>
    <cfRule type="expression" dxfId="312" priority="10" stopIfTrue="1">
      <formula>MOD(ROW(),2)&lt;&gt;0</formula>
    </cfRule>
  </conditionalFormatting>
  <conditionalFormatting sqref="B6:M21">
    <cfRule type="expression" dxfId="311" priority="15" stopIfTrue="1">
      <formula>MOD(ROW(),2)=0</formula>
    </cfRule>
    <cfRule type="expression" dxfId="310" priority="16" stopIfTrue="1">
      <formula>MOD(ROW(),2)&lt;&gt;0</formula>
    </cfRule>
  </conditionalFormatting>
  <conditionalFormatting sqref="B26:M40">
    <cfRule type="expression" dxfId="309" priority="11" stopIfTrue="1">
      <formula>MOD(ROW(),2)=0</formula>
    </cfRule>
    <cfRule type="expression" dxfId="308" priority="1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FE99B-427C-42D1-80C9-3737AD9B5F36}">
  <sheetPr codeName="Sheet56"/>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LRF - x-404</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2015</v>
      </c>
      <c r="C8" s="52"/>
      <c r="D8" s="52"/>
      <c r="E8" s="52"/>
      <c r="F8" s="52"/>
      <c r="G8" s="52"/>
      <c r="H8" s="52"/>
      <c r="I8" s="52"/>
      <c r="J8" s="52"/>
      <c r="K8" s="52"/>
    </row>
    <row r="9" spans="1:11" customFormat="1" x14ac:dyDescent="0.25">
      <c r="A9" s="46" t="s">
        <v>128</v>
      </c>
      <c r="B9" s="52" t="s">
        <v>268</v>
      </c>
      <c r="C9" s="52"/>
      <c r="D9" s="52"/>
      <c r="E9" s="52"/>
      <c r="F9" s="52"/>
      <c r="G9" s="52"/>
      <c r="H9" s="52"/>
      <c r="I9" s="52"/>
      <c r="J9" s="52"/>
      <c r="K9" s="52"/>
    </row>
    <row r="10" spans="1:11" customFormat="1" x14ac:dyDescent="0.25">
      <c r="A10" s="46" t="s">
        <v>6</v>
      </c>
      <c r="B10" s="52" t="s">
        <v>269</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270</v>
      </c>
      <c r="C12" s="52"/>
      <c r="D12" s="52"/>
      <c r="E12" s="52"/>
      <c r="F12" s="52"/>
      <c r="G12" s="52"/>
      <c r="H12" s="52"/>
      <c r="I12" s="52"/>
      <c r="J12" s="52"/>
      <c r="K12" s="52"/>
    </row>
    <row r="13" spans="1:11" customFormat="1" x14ac:dyDescent="0.25">
      <c r="A13" s="46" t="s">
        <v>387</v>
      </c>
      <c r="B13" s="52">
        <v>0</v>
      </c>
      <c r="C13" s="52"/>
      <c r="D13" s="52"/>
      <c r="E13" s="52"/>
      <c r="F13" s="52"/>
      <c r="G13" s="52"/>
      <c r="H13" s="52"/>
      <c r="I13" s="52"/>
      <c r="J13" s="52"/>
      <c r="K13" s="52"/>
    </row>
    <row r="14" spans="1:11" customFormat="1" x14ac:dyDescent="0.25">
      <c r="A14" s="46" t="s">
        <v>132</v>
      </c>
      <c r="B14" s="52">
        <v>404</v>
      </c>
      <c r="C14" s="52"/>
      <c r="D14" s="52"/>
      <c r="E14" s="52"/>
      <c r="F14" s="52"/>
      <c r="G14" s="52"/>
      <c r="H14" s="52"/>
      <c r="I14" s="52"/>
      <c r="J14" s="52"/>
      <c r="K14" s="52"/>
    </row>
    <row r="15" spans="1:11" customFormat="1" x14ac:dyDescent="0.25">
      <c r="A15" s="46" t="s">
        <v>388</v>
      </c>
      <c r="B15" s="52" t="s">
        <v>271</v>
      </c>
      <c r="C15" s="52"/>
      <c r="D15" s="52"/>
      <c r="E15" s="52"/>
      <c r="F15" s="52"/>
      <c r="G15" s="52"/>
      <c r="H15" s="52"/>
      <c r="I15" s="52"/>
      <c r="J15" s="52"/>
      <c r="K15" s="52"/>
    </row>
    <row r="16" spans="1:11" customFormat="1" x14ac:dyDescent="0.25">
      <c r="A16" s="46" t="s">
        <v>134</v>
      </c>
      <c r="B16" s="52" t="s">
        <v>272</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46213</v>
      </c>
      <c r="C18" s="53"/>
      <c r="D18" s="53"/>
      <c r="E18" s="53"/>
      <c r="F18" s="53"/>
      <c r="G18" s="53"/>
      <c r="H18" s="53"/>
      <c r="I18" s="53"/>
      <c r="J18" s="53"/>
      <c r="K18" s="53"/>
    </row>
    <row r="19" spans="1:11" customFormat="1" x14ac:dyDescent="0.25">
      <c r="A19" s="46" t="s">
        <v>137</v>
      </c>
      <c r="B19" s="53" t="s">
        <v>185</v>
      </c>
      <c r="C19" s="53"/>
      <c r="D19" s="53"/>
      <c r="E19" s="53"/>
      <c r="F19" s="53"/>
      <c r="G19" s="53"/>
      <c r="H19" s="53"/>
      <c r="I19" s="53"/>
      <c r="J19" s="53"/>
      <c r="K19" s="53"/>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60</v>
      </c>
      <c r="C26" s="60">
        <v>61</v>
      </c>
      <c r="D26" s="60">
        <v>62</v>
      </c>
      <c r="E26" s="60">
        <v>63</v>
      </c>
      <c r="F26" s="60">
        <v>64</v>
      </c>
      <c r="G26" s="60">
        <v>65</v>
      </c>
      <c r="H26" s="60">
        <v>66</v>
      </c>
      <c r="I26" s="60">
        <v>67</v>
      </c>
      <c r="J26" s="60">
        <v>68</v>
      </c>
      <c r="K26" s="60">
        <v>69</v>
      </c>
    </row>
    <row r="27" spans="1:11" x14ac:dyDescent="0.25">
      <c r="A27" s="44">
        <v>0</v>
      </c>
      <c r="B27" s="51">
        <v>1E-3</v>
      </c>
      <c r="C27" s="51">
        <v>2.8000000000000001E-2</v>
      </c>
      <c r="D27" s="51">
        <v>2.9000000000000001E-2</v>
      </c>
      <c r="E27" s="51">
        <v>3.1E-2</v>
      </c>
      <c r="F27" s="51">
        <v>3.2000000000000001E-2</v>
      </c>
      <c r="G27" s="51">
        <v>3.4000000000000002E-2</v>
      </c>
      <c r="H27" s="51">
        <v>3.5000000000000003E-2</v>
      </c>
      <c r="I27" s="51">
        <v>3.5999999999999997E-2</v>
      </c>
      <c r="J27" s="51">
        <v>3.7999999999999999E-2</v>
      </c>
      <c r="K27" s="51">
        <v>3.9E-2</v>
      </c>
    </row>
    <row r="28" spans="1:11" x14ac:dyDescent="0.25">
      <c r="A28" s="44">
        <v>1</v>
      </c>
      <c r="B28" s="51">
        <v>3.0000000000000001E-3</v>
      </c>
      <c r="C28" s="51">
        <v>2.8000000000000001E-2</v>
      </c>
      <c r="D28" s="51">
        <v>2.9000000000000001E-2</v>
      </c>
      <c r="E28" s="51">
        <v>3.1E-2</v>
      </c>
      <c r="F28" s="51">
        <v>3.2000000000000001E-2</v>
      </c>
      <c r="G28" s="51">
        <v>3.4000000000000002E-2</v>
      </c>
      <c r="H28" s="51">
        <v>3.5000000000000003E-2</v>
      </c>
      <c r="I28" s="51">
        <v>3.6999999999999998E-2</v>
      </c>
      <c r="J28" s="51">
        <v>3.7999999999999999E-2</v>
      </c>
      <c r="K28" s="51">
        <v>0.04</v>
      </c>
    </row>
    <row r="29" spans="1:11" x14ac:dyDescent="0.25">
      <c r="A29" s="44">
        <v>2</v>
      </c>
      <c r="B29" s="51">
        <v>6.0000000000000001E-3</v>
      </c>
      <c r="C29" s="51">
        <v>2.8000000000000001E-2</v>
      </c>
      <c r="D29" s="51">
        <v>2.9000000000000001E-2</v>
      </c>
      <c r="E29" s="51">
        <v>3.1E-2</v>
      </c>
      <c r="F29" s="51">
        <v>3.2000000000000001E-2</v>
      </c>
      <c r="G29" s="51">
        <v>3.4000000000000002E-2</v>
      </c>
      <c r="H29" s="51">
        <v>3.5000000000000003E-2</v>
      </c>
      <c r="I29" s="51">
        <v>3.6999999999999998E-2</v>
      </c>
      <c r="J29" s="51">
        <v>3.7999999999999999E-2</v>
      </c>
      <c r="K29" s="51">
        <v>0.04</v>
      </c>
    </row>
    <row r="30" spans="1:11" x14ac:dyDescent="0.25">
      <c r="A30" s="44">
        <v>3</v>
      </c>
      <c r="B30" s="51">
        <v>8.0000000000000002E-3</v>
      </c>
      <c r="C30" s="51">
        <v>2.8000000000000001E-2</v>
      </c>
      <c r="D30" s="51">
        <v>0.03</v>
      </c>
      <c r="E30" s="51">
        <v>3.1E-2</v>
      </c>
      <c r="F30" s="51">
        <v>3.2000000000000001E-2</v>
      </c>
      <c r="G30" s="51">
        <v>3.4000000000000002E-2</v>
      </c>
      <c r="H30" s="51">
        <v>3.5000000000000003E-2</v>
      </c>
      <c r="I30" s="51">
        <v>3.6999999999999998E-2</v>
      </c>
      <c r="J30" s="51">
        <v>3.7999999999999999E-2</v>
      </c>
      <c r="K30" s="51">
        <v>0.04</v>
      </c>
    </row>
    <row r="31" spans="1:11" x14ac:dyDescent="0.25">
      <c r="A31" s="44">
        <v>4</v>
      </c>
      <c r="B31" s="51">
        <v>0.01</v>
      </c>
      <c r="C31" s="51">
        <v>2.8000000000000001E-2</v>
      </c>
      <c r="D31" s="51">
        <v>0.03</v>
      </c>
      <c r="E31" s="51">
        <v>3.1E-2</v>
      </c>
      <c r="F31" s="51">
        <v>3.2000000000000001E-2</v>
      </c>
      <c r="G31" s="51">
        <v>3.4000000000000002E-2</v>
      </c>
      <c r="H31" s="51">
        <v>3.5000000000000003E-2</v>
      </c>
      <c r="I31" s="51">
        <v>3.6999999999999998E-2</v>
      </c>
      <c r="J31" s="51">
        <v>3.7999999999999999E-2</v>
      </c>
      <c r="K31" s="51">
        <v>0.04</v>
      </c>
    </row>
    <row r="32" spans="1:11" x14ac:dyDescent="0.25">
      <c r="A32" s="44">
        <v>5</v>
      </c>
      <c r="B32" s="51">
        <v>1.2999999999999999E-2</v>
      </c>
      <c r="C32" s="51">
        <v>2.8000000000000001E-2</v>
      </c>
      <c r="D32" s="51">
        <v>0.03</v>
      </c>
      <c r="E32" s="51">
        <v>3.1E-2</v>
      </c>
      <c r="F32" s="51">
        <v>3.3000000000000002E-2</v>
      </c>
      <c r="G32" s="51">
        <v>3.4000000000000002E-2</v>
      </c>
      <c r="H32" s="51">
        <v>3.5999999999999997E-2</v>
      </c>
      <c r="I32" s="51">
        <v>3.6999999999999998E-2</v>
      </c>
      <c r="J32" s="51">
        <v>3.9E-2</v>
      </c>
      <c r="K32" s="51">
        <v>4.1000000000000002E-2</v>
      </c>
    </row>
    <row r="33" spans="1:11" x14ac:dyDescent="0.25">
      <c r="A33" s="44">
        <v>6</v>
      </c>
      <c r="B33" s="51">
        <v>1.4999999999999999E-2</v>
      </c>
      <c r="C33" s="51">
        <v>2.9000000000000001E-2</v>
      </c>
      <c r="D33" s="51">
        <v>0.03</v>
      </c>
      <c r="E33" s="51">
        <v>3.1E-2</v>
      </c>
      <c r="F33" s="51">
        <v>3.3000000000000002E-2</v>
      </c>
      <c r="G33" s="51">
        <v>3.4000000000000002E-2</v>
      </c>
      <c r="H33" s="51">
        <v>3.5999999999999997E-2</v>
      </c>
      <c r="I33" s="51">
        <v>3.6999999999999998E-2</v>
      </c>
      <c r="J33" s="51">
        <v>3.9E-2</v>
      </c>
      <c r="K33" s="51">
        <v>4.1000000000000002E-2</v>
      </c>
    </row>
    <row r="34" spans="1:11" x14ac:dyDescent="0.25">
      <c r="A34" s="44">
        <v>7</v>
      </c>
      <c r="B34" s="51">
        <v>1.7000000000000001E-2</v>
      </c>
      <c r="C34" s="51">
        <v>2.9000000000000001E-2</v>
      </c>
      <c r="D34" s="51">
        <v>0.03</v>
      </c>
      <c r="E34" s="51">
        <v>3.1E-2</v>
      </c>
      <c r="F34" s="51">
        <v>3.3000000000000002E-2</v>
      </c>
      <c r="G34" s="51">
        <v>3.4000000000000002E-2</v>
      </c>
      <c r="H34" s="51">
        <v>3.5999999999999997E-2</v>
      </c>
      <c r="I34" s="51">
        <v>3.6999999999999998E-2</v>
      </c>
      <c r="J34" s="51">
        <v>3.9E-2</v>
      </c>
      <c r="K34" s="51">
        <v>4.1000000000000002E-2</v>
      </c>
    </row>
    <row r="35" spans="1:11" x14ac:dyDescent="0.25">
      <c r="A35" s="44">
        <v>8</v>
      </c>
      <c r="B35" s="51">
        <v>0.02</v>
      </c>
      <c r="C35" s="51">
        <v>2.9000000000000001E-2</v>
      </c>
      <c r="D35" s="51">
        <v>0.03</v>
      </c>
      <c r="E35" s="51">
        <v>3.1E-2</v>
      </c>
      <c r="F35" s="51">
        <v>3.3000000000000002E-2</v>
      </c>
      <c r="G35" s="51">
        <v>3.5000000000000003E-2</v>
      </c>
      <c r="H35" s="51">
        <v>3.5999999999999997E-2</v>
      </c>
      <c r="I35" s="51">
        <v>3.6999999999999998E-2</v>
      </c>
      <c r="J35" s="51">
        <v>3.9E-2</v>
      </c>
      <c r="K35" s="51">
        <v>4.1000000000000002E-2</v>
      </c>
    </row>
    <row r="36" spans="1:11" x14ac:dyDescent="0.25">
      <c r="A36" s="44">
        <v>9</v>
      </c>
      <c r="B36" s="51">
        <v>2.1999999999999999E-2</v>
      </c>
      <c r="C36" s="51">
        <v>2.9000000000000001E-2</v>
      </c>
      <c r="D36" s="51">
        <v>0.03</v>
      </c>
      <c r="E36" s="51">
        <v>3.2000000000000001E-2</v>
      </c>
      <c r="F36" s="51">
        <v>3.3000000000000002E-2</v>
      </c>
      <c r="G36" s="51">
        <v>3.5000000000000003E-2</v>
      </c>
      <c r="H36" s="51">
        <v>3.5999999999999997E-2</v>
      </c>
      <c r="I36" s="51">
        <v>3.7999999999999999E-2</v>
      </c>
      <c r="J36" s="51">
        <v>3.9E-2</v>
      </c>
      <c r="K36" s="51">
        <v>4.2000000000000003E-2</v>
      </c>
    </row>
    <row r="37" spans="1:11" x14ac:dyDescent="0.25">
      <c r="A37" s="44">
        <v>10</v>
      </c>
      <c r="B37" s="51">
        <v>2.4E-2</v>
      </c>
      <c r="C37" s="51">
        <v>2.9000000000000001E-2</v>
      </c>
      <c r="D37" s="51">
        <v>0.03</v>
      </c>
      <c r="E37" s="51">
        <v>3.2000000000000001E-2</v>
      </c>
      <c r="F37" s="51">
        <v>3.3000000000000002E-2</v>
      </c>
      <c r="G37" s="51">
        <v>3.5000000000000003E-2</v>
      </c>
      <c r="H37" s="51">
        <v>3.5999999999999997E-2</v>
      </c>
      <c r="I37" s="51">
        <v>3.7999999999999999E-2</v>
      </c>
      <c r="J37" s="51">
        <v>3.9E-2</v>
      </c>
      <c r="K37" s="51">
        <v>4.2000000000000003E-2</v>
      </c>
    </row>
    <row r="38" spans="1:11" x14ac:dyDescent="0.25">
      <c r="A38" s="44">
        <v>11</v>
      </c>
      <c r="B38" s="51">
        <v>2.7E-2</v>
      </c>
      <c r="C38" s="51">
        <v>2.9000000000000001E-2</v>
      </c>
      <c r="D38" s="51">
        <v>0.03</v>
      </c>
      <c r="E38" s="51">
        <v>3.2000000000000001E-2</v>
      </c>
      <c r="F38" s="51">
        <v>3.3000000000000002E-2</v>
      </c>
      <c r="G38" s="51">
        <v>3.5000000000000003E-2</v>
      </c>
      <c r="H38" s="51">
        <v>3.5999999999999997E-2</v>
      </c>
      <c r="I38" s="51">
        <v>3.7999999999999999E-2</v>
      </c>
      <c r="J38" s="51">
        <v>3.9E-2</v>
      </c>
      <c r="K38" s="51">
        <v>4.2000000000000003E-2</v>
      </c>
    </row>
  </sheetData>
  <sheetProtection algorithmName="SHA-512" hashValue="S2rPoe8SnvVoPUtMxeXlYy+1RDdsFxgY+7R/IrQgZBR11Fkub4vRchROPB9NRonjaZgV2GlOQhc/AudBknwvNA==" saltValue="2fPchG5kP/zRJEPO+MT73A==" spinCount="100000" sheet="1" objects="1" scenarios="1"/>
  <conditionalFormatting sqref="A6:A21">
    <cfRule type="expression" dxfId="307" priority="13" stopIfTrue="1">
      <formula>MOD(ROW(),2)=0</formula>
    </cfRule>
    <cfRule type="expression" dxfId="306" priority="14" stopIfTrue="1">
      <formula>MOD(ROW(),2)&lt;&gt;0</formula>
    </cfRule>
  </conditionalFormatting>
  <conditionalFormatting sqref="A26:A38">
    <cfRule type="expression" dxfId="305" priority="9" stopIfTrue="1">
      <formula>MOD(ROW(),2)=0</formula>
    </cfRule>
    <cfRule type="expression" dxfId="304" priority="10" stopIfTrue="1">
      <formula>MOD(ROW(),2)&lt;&gt;0</formula>
    </cfRule>
  </conditionalFormatting>
  <conditionalFormatting sqref="B6:K21">
    <cfRule type="expression" dxfId="303" priority="15" stopIfTrue="1">
      <formula>MOD(ROW(),2)=0</formula>
    </cfRule>
    <cfRule type="expression" dxfId="302" priority="16" stopIfTrue="1">
      <formula>MOD(ROW(),2)&lt;&gt;0</formula>
    </cfRule>
  </conditionalFormatting>
  <conditionalFormatting sqref="B26:K38">
    <cfRule type="expression" dxfId="301" priority="11" stopIfTrue="1">
      <formula>MOD(ROW(),2)=0</formula>
    </cfRule>
    <cfRule type="expression" dxfId="300" priority="1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CB9-47B2-4411-94F8-9E6DB688EEBC}">
  <sheetPr codeName="Sheet57"/>
  <dimension ref="A1:K38"/>
  <sheetViews>
    <sheetView showGridLines="0" workbookViewId="0">
      <selection activeCell="A6" sqref="A6"/>
    </sheetView>
  </sheetViews>
  <sheetFormatPr defaultColWidth="8.81640625" defaultRowHeight="12.5" x14ac:dyDescent="0.25"/>
  <cols>
    <col min="1" max="1" width="31.81640625" style="42" customWidth="1"/>
    <col min="2" max="11" width="22.8164062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LRF - x-405</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2015</v>
      </c>
      <c r="C8" s="52"/>
      <c r="D8" s="52"/>
      <c r="E8" s="52"/>
      <c r="F8" s="52"/>
      <c r="G8" s="52"/>
      <c r="H8" s="52"/>
      <c r="I8" s="52"/>
      <c r="J8" s="52"/>
      <c r="K8" s="52"/>
    </row>
    <row r="9" spans="1:11" customFormat="1" x14ac:dyDescent="0.25">
      <c r="A9" s="46" t="s">
        <v>128</v>
      </c>
      <c r="B9" s="52" t="s">
        <v>268</v>
      </c>
      <c r="C9" s="52"/>
      <c r="D9" s="52"/>
      <c r="E9" s="52"/>
      <c r="F9" s="52"/>
      <c r="G9" s="52"/>
      <c r="H9" s="52"/>
      <c r="I9" s="52"/>
      <c r="J9" s="52"/>
      <c r="K9" s="52"/>
    </row>
    <row r="10" spans="1:11" customFormat="1" x14ac:dyDescent="0.25">
      <c r="A10" s="46" t="s">
        <v>6</v>
      </c>
      <c r="B10" s="52" t="s">
        <v>273</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274</v>
      </c>
      <c r="C12" s="52"/>
      <c r="D12" s="52"/>
      <c r="E12" s="52"/>
      <c r="F12" s="52"/>
      <c r="G12" s="52"/>
      <c r="H12" s="52"/>
      <c r="I12" s="52"/>
      <c r="J12" s="52"/>
      <c r="K12" s="52"/>
    </row>
    <row r="13" spans="1:11" customFormat="1" x14ac:dyDescent="0.25">
      <c r="A13" s="46" t="s">
        <v>387</v>
      </c>
      <c r="B13" s="52">
        <v>0</v>
      </c>
      <c r="C13" s="52"/>
      <c r="D13" s="52"/>
      <c r="E13" s="52"/>
      <c r="F13" s="52"/>
      <c r="G13" s="52"/>
      <c r="H13" s="52"/>
      <c r="I13" s="52"/>
      <c r="J13" s="52"/>
      <c r="K13" s="52"/>
    </row>
    <row r="14" spans="1:11" customFormat="1" x14ac:dyDescent="0.25">
      <c r="A14" s="46" t="s">
        <v>132</v>
      </c>
      <c r="B14" s="52">
        <v>405</v>
      </c>
      <c r="C14" s="52"/>
      <c r="D14" s="52"/>
      <c r="E14" s="52"/>
      <c r="F14" s="52"/>
      <c r="G14" s="52"/>
      <c r="H14" s="52"/>
      <c r="I14" s="52"/>
      <c r="J14" s="52"/>
      <c r="K14" s="52"/>
    </row>
    <row r="15" spans="1:11" customFormat="1" x14ac:dyDescent="0.25">
      <c r="A15" s="46" t="s">
        <v>388</v>
      </c>
      <c r="B15" s="52" t="s">
        <v>275</v>
      </c>
      <c r="C15" s="52"/>
      <c r="D15" s="52"/>
      <c r="E15" s="52"/>
      <c r="F15" s="52"/>
      <c r="G15" s="52"/>
      <c r="H15" s="52"/>
      <c r="I15" s="52"/>
      <c r="J15" s="52"/>
      <c r="K15" s="52"/>
    </row>
    <row r="16" spans="1:11" customFormat="1" x14ac:dyDescent="0.25">
      <c r="A16" s="46" t="s">
        <v>134</v>
      </c>
      <c r="B16" s="52" t="s">
        <v>276</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46213</v>
      </c>
      <c r="C18" s="53"/>
      <c r="D18" s="53"/>
      <c r="E18" s="53"/>
      <c r="F18" s="53"/>
      <c r="G18" s="53"/>
      <c r="H18" s="53"/>
      <c r="I18" s="53"/>
      <c r="J18" s="53"/>
      <c r="K18" s="53"/>
    </row>
    <row r="19" spans="1:11" customFormat="1" x14ac:dyDescent="0.25">
      <c r="A19" s="46" t="s">
        <v>137</v>
      </c>
      <c r="B19" s="53" t="s">
        <v>185</v>
      </c>
      <c r="C19" s="53"/>
      <c r="D19" s="53"/>
      <c r="E19" s="53"/>
      <c r="F19" s="53"/>
      <c r="G19" s="53"/>
      <c r="H19" s="53"/>
      <c r="I19" s="53"/>
      <c r="J19" s="53"/>
      <c r="K19" s="53"/>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66</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60</v>
      </c>
      <c r="C26" s="60">
        <v>61</v>
      </c>
      <c r="D26" s="60">
        <v>62</v>
      </c>
      <c r="E26" s="60">
        <v>63</v>
      </c>
      <c r="F26" s="60">
        <v>64</v>
      </c>
      <c r="G26" s="60">
        <v>65</v>
      </c>
      <c r="H26" s="60">
        <v>66</v>
      </c>
      <c r="I26" s="60">
        <v>67</v>
      </c>
      <c r="J26" s="60">
        <v>68</v>
      </c>
      <c r="K26" s="60">
        <v>69</v>
      </c>
    </row>
    <row r="27" spans="1:11" x14ac:dyDescent="0.25">
      <c r="A27" s="44">
        <v>0</v>
      </c>
      <c r="B27" s="51">
        <v>2E-3</v>
      </c>
      <c r="C27" s="51">
        <v>4.5999999999999999E-2</v>
      </c>
      <c r="D27" s="51">
        <v>4.7E-2</v>
      </c>
      <c r="E27" s="51">
        <v>4.9000000000000002E-2</v>
      </c>
      <c r="F27" s="51">
        <v>0.05</v>
      </c>
      <c r="G27" s="51">
        <v>5.1999999999999998E-2</v>
      </c>
      <c r="H27" s="51">
        <v>5.2999999999999999E-2</v>
      </c>
      <c r="I27" s="51">
        <v>5.5E-2</v>
      </c>
      <c r="J27" s="51">
        <v>5.6000000000000001E-2</v>
      </c>
      <c r="K27" s="51">
        <v>5.8000000000000003E-2</v>
      </c>
    </row>
    <row r="28" spans="1:11" x14ac:dyDescent="0.25">
      <c r="A28" s="44">
        <v>1</v>
      </c>
      <c r="B28" s="51">
        <v>6.0000000000000001E-3</v>
      </c>
      <c r="C28" s="51">
        <v>4.5999999999999999E-2</v>
      </c>
      <c r="D28" s="51">
        <v>4.7E-2</v>
      </c>
      <c r="E28" s="51">
        <v>4.9000000000000002E-2</v>
      </c>
      <c r="F28" s="51">
        <v>0.05</v>
      </c>
      <c r="G28" s="51">
        <v>5.1999999999999998E-2</v>
      </c>
      <c r="H28" s="51">
        <v>5.2999999999999999E-2</v>
      </c>
      <c r="I28" s="51">
        <v>5.5E-2</v>
      </c>
      <c r="J28" s="51">
        <v>5.6000000000000001E-2</v>
      </c>
      <c r="K28" s="51">
        <v>5.8000000000000003E-2</v>
      </c>
    </row>
    <row r="29" spans="1:11" x14ac:dyDescent="0.25">
      <c r="A29" s="44">
        <v>2</v>
      </c>
      <c r="B29" s="51">
        <v>0.01</v>
      </c>
      <c r="C29" s="51">
        <v>4.5999999999999999E-2</v>
      </c>
      <c r="D29" s="51">
        <v>4.8000000000000001E-2</v>
      </c>
      <c r="E29" s="51">
        <v>4.9000000000000002E-2</v>
      </c>
      <c r="F29" s="51">
        <v>0.05</v>
      </c>
      <c r="G29" s="51">
        <v>5.1999999999999998E-2</v>
      </c>
      <c r="H29" s="51">
        <v>5.3999999999999999E-2</v>
      </c>
      <c r="I29" s="51">
        <v>5.5E-2</v>
      </c>
      <c r="J29" s="51">
        <v>5.6000000000000001E-2</v>
      </c>
      <c r="K29" s="51">
        <v>5.8000000000000003E-2</v>
      </c>
    </row>
    <row r="30" spans="1:11" x14ac:dyDescent="0.25">
      <c r="A30" s="44">
        <v>3</v>
      </c>
      <c r="B30" s="51">
        <v>1.2999999999999999E-2</v>
      </c>
      <c r="C30" s="51">
        <v>4.5999999999999999E-2</v>
      </c>
      <c r="D30" s="51">
        <v>4.8000000000000001E-2</v>
      </c>
      <c r="E30" s="51">
        <v>4.9000000000000002E-2</v>
      </c>
      <c r="F30" s="51">
        <v>5.0999999999999997E-2</v>
      </c>
      <c r="G30" s="51">
        <v>5.1999999999999998E-2</v>
      </c>
      <c r="H30" s="51">
        <v>5.3999999999999999E-2</v>
      </c>
      <c r="I30" s="51">
        <v>5.5E-2</v>
      </c>
      <c r="J30" s="51">
        <v>5.7000000000000002E-2</v>
      </c>
      <c r="K30" s="51">
        <v>5.8999999999999997E-2</v>
      </c>
    </row>
    <row r="31" spans="1:11" x14ac:dyDescent="0.25">
      <c r="A31" s="44">
        <v>4</v>
      </c>
      <c r="B31" s="51">
        <v>1.7000000000000001E-2</v>
      </c>
      <c r="C31" s="51">
        <v>4.7E-2</v>
      </c>
      <c r="D31" s="51">
        <v>4.8000000000000001E-2</v>
      </c>
      <c r="E31" s="51">
        <v>4.9000000000000002E-2</v>
      </c>
      <c r="F31" s="51">
        <v>5.0999999999999997E-2</v>
      </c>
      <c r="G31" s="51">
        <v>5.1999999999999998E-2</v>
      </c>
      <c r="H31" s="51">
        <v>5.3999999999999999E-2</v>
      </c>
      <c r="I31" s="51">
        <v>5.5E-2</v>
      </c>
      <c r="J31" s="51">
        <v>5.7000000000000002E-2</v>
      </c>
      <c r="K31" s="51">
        <v>5.8999999999999997E-2</v>
      </c>
    </row>
    <row r="32" spans="1:11" x14ac:dyDescent="0.25">
      <c r="A32" s="44">
        <v>5</v>
      </c>
      <c r="B32" s="51">
        <v>2.1000000000000001E-2</v>
      </c>
      <c r="C32" s="51">
        <v>4.7E-2</v>
      </c>
      <c r="D32" s="51">
        <v>4.8000000000000001E-2</v>
      </c>
      <c r="E32" s="51">
        <v>4.9000000000000002E-2</v>
      </c>
      <c r="F32" s="51">
        <v>5.0999999999999997E-2</v>
      </c>
      <c r="G32" s="51">
        <v>5.1999999999999998E-2</v>
      </c>
      <c r="H32" s="51">
        <v>5.3999999999999999E-2</v>
      </c>
      <c r="I32" s="51">
        <v>5.5E-2</v>
      </c>
      <c r="J32" s="51">
        <v>5.7000000000000002E-2</v>
      </c>
      <c r="K32" s="51">
        <v>5.8999999999999997E-2</v>
      </c>
    </row>
    <row r="33" spans="1:11" x14ac:dyDescent="0.25">
      <c r="A33" s="44">
        <v>6</v>
      </c>
      <c r="B33" s="51">
        <v>2.5000000000000001E-2</v>
      </c>
      <c r="C33" s="51">
        <v>4.7E-2</v>
      </c>
      <c r="D33" s="51">
        <v>4.8000000000000001E-2</v>
      </c>
      <c r="E33" s="51">
        <v>4.9000000000000002E-2</v>
      </c>
      <c r="F33" s="51">
        <v>5.0999999999999997E-2</v>
      </c>
      <c r="G33" s="51">
        <v>5.2999999999999999E-2</v>
      </c>
      <c r="H33" s="51">
        <v>5.3999999999999999E-2</v>
      </c>
      <c r="I33" s="51">
        <v>5.5E-2</v>
      </c>
      <c r="J33" s="51">
        <v>5.7000000000000002E-2</v>
      </c>
      <c r="K33" s="51">
        <v>5.8999999999999997E-2</v>
      </c>
    </row>
    <row r="34" spans="1:11" x14ac:dyDescent="0.25">
      <c r="A34" s="44">
        <v>7</v>
      </c>
      <c r="B34" s="51">
        <v>2.9000000000000001E-2</v>
      </c>
      <c r="C34" s="51">
        <v>4.7E-2</v>
      </c>
      <c r="D34" s="51">
        <v>4.8000000000000001E-2</v>
      </c>
      <c r="E34" s="51">
        <v>0.05</v>
      </c>
      <c r="F34" s="51">
        <v>5.0999999999999997E-2</v>
      </c>
      <c r="G34" s="51">
        <v>5.2999999999999999E-2</v>
      </c>
      <c r="H34" s="51">
        <v>5.3999999999999999E-2</v>
      </c>
      <c r="I34" s="51">
        <v>5.6000000000000001E-2</v>
      </c>
      <c r="J34" s="51">
        <v>5.7000000000000002E-2</v>
      </c>
      <c r="K34" s="51">
        <v>0.06</v>
      </c>
    </row>
    <row r="35" spans="1:11" x14ac:dyDescent="0.25">
      <c r="A35" s="44">
        <v>8</v>
      </c>
      <c r="B35" s="51">
        <v>3.3000000000000002E-2</v>
      </c>
      <c r="C35" s="51">
        <v>4.7E-2</v>
      </c>
      <c r="D35" s="51">
        <v>4.8000000000000001E-2</v>
      </c>
      <c r="E35" s="51">
        <v>0.05</v>
      </c>
      <c r="F35" s="51">
        <v>5.0999999999999997E-2</v>
      </c>
      <c r="G35" s="51">
        <v>5.2999999999999999E-2</v>
      </c>
      <c r="H35" s="51">
        <v>5.3999999999999999E-2</v>
      </c>
      <c r="I35" s="51">
        <v>5.6000000000000001E-2</v>
      </c>
      <c r="J35" s="51">
        <v>5.7000000000000002E-2</v>
      </c>
      <c r="K35" s="51">
        <v>0.06</v>
      </c>
    </row>
    <row r="36" spans="1:11" x14ac:dyDescent="0.25">
      <c r="A36" s="44">
        <v>9</v>
      </c>
      <c r="B36" s="51">
        <v>3.5999999999999997E-2</v>
      </c>
      <c r="C36" s="51">
        <v>4.7E-2</v>
      </c>
      <c r="D36" s="51">
        <v>4.8000000000000001E-2</v>
      </c>
      <c r="E36" s="51">
        <v>0.05</v>
      </c>
      <c r="F36" s="51">
        <v>5.0999999999999997E-2</v>
      </c>
      <c r="G36" s="51">
        <v>5.2999999999999999E-2</v>
      </c>
      <c r="H36" s="51">
        <v>5.3999999999999999E-2</v>
      </c>
      <c r="I36" s="51">
        <v>5.6000000000000001E-2</v>
      </c>
      <c r="J36" s="51">
        <v>5.7000000000000002E-2</v>
      </c>
      <c r="K36" s="51">
        <v>0.06</v>
      </c>
    </row>
    <row r="37" spans="1:11" x14ac:dyDescent="0.25">
      <c r="A37" s="44">
        <v>10</v>
      </c>
      <c r="B37" s="51">
        <v>0.04</v>
      </c>
      <c r="C37" s="51">
        <v>4.7E-2</v>
      </c>
      <c r="D37" s="51">
        <v>4.8000000000000001E-2</v>
      </c>
      <c r="E37" s="51">
        <v>0.05</v>
      </c>
      <c r="F37" s="51">
        <v>5.0999999999999997E-2</v>
      </c>
      <c r="G37" s="51">
        <v>5.2999999999999999E-2</v>
      </c>
      <c r="H37" s="51">
        <v>5.3999999999999999E-2</v>
      </c>
      <c r="I37" s="51">
        <v>5.6000000000000001E-2</v>
      </c>
      <c r="J37" s="51">
        <v>5.8000000000000003E-2</v>
      </c>
      <c r="K37" s="51">
        <v>0.06</v>
      </c>
    </row>
    <row r="38" spans="1:11" x14ac:dyDescent="0.25">
      <c r="A38" s="44">
        <v>11</v>
      </c>
      <c r="B38" s="51">
        <v>4.3999999999999997E-2</v>
      </c>
      <c r="C38" s="51">
        <v>4.7E-2</v>
      </c>
      <c r="D38" s="51">
        <v>4.9000000000000002E-2</v>
      </c>
      <c r="E38" s="51">
        <v>0.05</v>
      </c>
      <c r="F38" s="51">
        <v>5.1999999999999998E-2</v>
      </c>
      <c r="G38" s="51">
        <v>5.2999999999999999E-2</v>
      </c>
      <c r="H38" s="51">
        <v>5.5E-2</v>
      </c>
      <c r="I38" s="51">
        <v>5.6000000000000001E-2</v>
      </c>
      <c r="J38" s="51">
        <v>5.8000000000000003E-2</v>
      </c>
      <c r="K38" s="51">
        <v>6.0999999999999999E-2</v>
      </c>
    </row>
  </sheetData>
  <sheetProtection algorithmName="SHA-512" hashValue="K6l9F+K5cg1sCdR3Z5fAZK8esPcvy9FFscYCiSV7NLRmwGwh3xqopqdGmuSo5hNt5NdNzGsrCI9QXEZef6ndAw==" saltValue="BsiO6BImKDB2uBYdDT4NSA==" spinCount="100000" sheet="1" objects="1" scenarios="1"/>
  <conditionalFormatting sqref="A6:A21">
    <cfRule type="expression" dxfId="299" priority="13" stopIfTrue="1">
      <formula>MOD(ROW(),2)=0</formula>
    </cfRule>
    <cfRule type="expression" dxfId="298" priority="14" stopIfTrue="1">
      <formula>MOD(ROW(),2)&lt;&gt;0</formula>
    </cfRule>
  </conditionalFormatting>
  <conditionalFormatting sqref="A26:A38">
    <cfRule type="expression" dxfId="297" priority="9" stopIfTrue="1">
      <formula>MOD(ROW(),2)=0</formula>
    </cfRule>
    <cfRule type="expression" dxfId="296" priority="10" stopIfTrue="1">
      <formula>MOD(ROW(),2)&lt;&gt;0</formula>
    </cfRule>
  </conditionalFormatting>
  <conditionalFormatting sqref="B6:K21">
    <cfRule type="expression" dxfId="295" priority="15" stopIfTrue="1">
      <formula>MOD(ROW(),2)=0</formula>
    </cfRule>
    <cfRule type="expression" dxfId="294" priority="16" stopIfTrue="1">
      <formula>MOD(ROW(),2)&lt;&gt;0</formula>
    </cfRule>
  </conditionalFormatting>
  <conditionalFormatting sqref="B26:K38">
    <cfRule type="expression" dxfId="293" priority="11" stopIfTrue="1">
      <formula>MOD(ROW(),2)=0</formula>
    </cfRule>
    <cfRule type="expression" dxfId="292" priority="1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011A6-9108-4B6E-8C40-B806AE38B9A0}">
  <sheetPr codeName="Sheet58"/>
  <dimension ref="A1:L38"/>
  <sheetViews>
    <sheetView showGridLines="0" workbookViewId="0">
      <selection activeCell="A6" sqref="A6"/>
    </sheetView>
  </sheetViews>
  <sheetFormatPr defaultColWidth="31.54296875" defaultRowHeight="12.5" x14ac:dyDescent="0.25"/>
  <cols>
    <col min="1" max="1" width="31.54296875" style="42"/>
    <col min="2" max="2" width="21.54296875" style="42" customWidth="1"/>
    <col min="3" max="12" width="22.54296875" style="42" customWidth="1"/>
    <col min="13" max="16384" width="31.54296875" style="42"/>
  </cols>
  <sheetData>
    <row r="1" spans="1:12" s="1" customFormat="1" ht="20" x14ac:dyDescent="0.4">
      <c r="A1" s="2" t="s">
        <v>0</v>
      </c>
    </row>
    <row r="2" spans="1:12" s="1" customFormat="1" ht="15.5" x14ac:dyDescent="0.35">
      <c r="A2" s="30" t="s">
        <v>1</v>
      </c>
      <c r="B2" s="3" t="str">
        <f>wb_title</f>
        <v>Fire_E - Consolidated Factor Spreadsheet</v>
      </c>
    </row>
    <row r="3" spans="1:12" s="1" customFormat="1" ht="15.5" x14ac:dyDescent="0.35">
      <c r="A3" s="30" t="s">
        <v>2</v>
      </c>
      <c r="B3" s="3" t="str">
        <f>TABLE_FACTOR_TYPE_1 &amp; " - x-" &amp; TABLE_SERIES_NUMBER_1</f>
        <v>LRF - x-406</v>
      </c>
    </row>
    <row r="4" spans="1:12" customFormat="1" x14ac:dyDescent="0.25"/>
    <row r="5" spans="1:12" customFormat="1" x14ac:dyDescent="0.25"/>
    <row r="6" spans="1:12" customFormat="1" x14ac:dyDescent="0.25">
      <c r="A6" s="46" t="s">
        <v>384</v>
      </c>
      <c r="B6" s="52" t="s">
        <v>385</v>
      </c>
      <c r="C6" s="48"/>
      <c r="D6" s="48"/>
      <c r="E6" s="48"/>
      <c r="F6" s="48"/>
      <c r="G6" s="48"/>
      <c r="H6" s="48"/>
      <c r="I6" s="48"/>
      <c r="J6" s="48"/>
      <c r="K6" s="48"/>
      <c r="L6" s="48"/>
    </row>
    <row r="7" spans="1:12" customFormat="1" x14ac:dyDescent="0.25">
      <c r="A7" s="46" t="s">
        <v>386</v>
      </c>
      <c r="B7" s="52" t="s">
        <v>31</v>
      </c>
      <c r="C7" s="48"/>
      <c r="D7" s="48"/>
      <c r="E7" s="48"/>
      <c r="F7" s="48"/>
      <c r="G7" s="48"/>
      <c r="H7" s="48"/>
      <c r="I7" s="48"/>
      <c r="J7" s="48"/>
      <c r="K7" s="48"/>
      <c r="L7" s="48"/>
    </row>
    <row r="8" spans="1:12" customFormat="1" x14ac:dyDescent="0.25">
      <c r="A8" s="46" t="s">
        <v>127</v>
      </c>
      <c r="B8" s="52">
        <v>2015</v>
      </c>
      <c r="C8" s="48"/>
      <c r="D8" s="48"/>
      <c r="E8" s="48"/>
      <c r="F8" s="48"/>
      <c r="G8" s="48"/>
      <c r="H8" s="48"/>
      <c r="I8" s="48"/>
      <c r="J8" s="48"/>
      <c r="K8" s="48"/>
      <c r="L8" s="48"/>
    </row>
    <row r="9" spans="1:12" customFormat="1" x14ac:dyDescent="0.25">
      <c r="A9" s="46" t="s">
        <v>128</v>
      </c>
      <c r="B9" s="52" t="s">
        <v>268</v>
      </c>
      <c r="C9" s="48"/>
      <c r="D9" s="48"/>
      <c r="E9" s="48"/>
      <c r="F9" s="48"/>
      <c r="G9" s="48"/>
      <c r="H9" s="48"/>
      <c r="I9" s="48"/>
      <c r="J9" s="48"/>
      <c r="K9" s="48"/>
      <c r="L9" s="48"/>
    </row>
    <row r="10" spans="1:12" customFormat="1" x14ac:dyDescent="0.25">
      <c r="A10" s="46" t="s">
        <v>6</v>
      </c>
      <c r="B10" s="52" t="s">
        <v>277</v>
      </c>
      <c r="C10" s="48"/>
      <c r="D10" s="48"/>
      <c r="E10" s="48"/>
      <c r="F10" s="48"/>
      <c r="G10" s="48"/>
      <c r="H10" s="48"/>
      <c r="I10" s="48"/>
      <c r="J10" s="48"/>
      <c r="K10" s="48"/>
      <c r="L10" s="48"/>
    </row>
    <row r="11" spans="1:12" customFormat="1" x14ac:dyDescent="0.25">
      <c r="A11" s="46" t="s">
        <v>129</v>
      </c>
      <c r="B11" s="52" t="s">
        <v>224</v>
      </c>
      <c r="C11" s="48"/>
      <c r="D11" s="48"/>
      <c r="E11" s="48"/>
      <c r="F11" s="48"/>
      <c r="G11" s="48"/>
      <c r="H11" s="48"/>
      <c r="I11" s="48"/>
      <c r="J11" s="48"/>
      <c r="K11" s="48"/>
      <c r="L11" s="48"/>
    </row>
    <row r="12" spans="1:12" customFormat="1" x14ac:dyDescent="0.25">
      <c r="A12" s="46" t="s">
        <v>130</v>
      </c>
      <c r="B12" s="52" t="s">
        <v>278</v>
      </c>
      <c r="C12" s="52"/>
      <c r="D12" s="52"/>
      <c r="E12" s="52"/>
      <c r="F12" s="52"/>
      <c r="G12" s="52"/>
      <c r="H12" s="52"/>
      <c r="I12" s="52"/>
      <c r="J12" s="52"/>
      <c r="K12" s="52"/>
      <c r="L12" s="52"/>
    </row>
    <row r="13" spans="1:12" customFormat="1" x14ac:dyDescent="0.25">
      <c r="A13" s="46" t="s">
        <v>387</v>
      </c>
      <c r="B13" s="52">
        <v>0</v>
      </c>
      <c r="C13" s="48"/>
      <c r="D13" s="48"/>
      <c r="E13" s="48"/>
      <c r="F13" s="48"/>
      <c r="G13" s="48"/>
      <c r="H13" s="48"/>
      <c r="I13" s="48"/>
      <c r="J13" s="48"/>
      <c r="K13" s="48"/>
      <c r="L13" s="48"/>
    </row>
    <row r="14" spans="1:12" customFormat="1" x14ac:dyDescent="0.25">
      <c r="A14" s="46" t="s">
        <v>132</v>
      </c>
      <c r="B14" s="52">
        <v>406</v>
      </c>
      <c r="C14" s="48"/>
      <c r="D14" s="48"/>
      <c r="E14" s="48"/>
      <c r="F14" s="48"/>
      <c r="G14" s="48"/>
      <c r="H14" s="48"/>
      <c r="I14" s="48"/>
      <c r="J14" s="48"/>
      <c r="K14" s="48"/>
      <c r="L14" s="48"/>
    </row>
    <row r="15" spans="1:12" customFormat="1" x14ac:dyDescent="0.25">
      <c r="A15" s="46" t="s">
        <v>388</v>
      </c>
      <c r="B15" s="52" t="s">
        <v>279</v>
      </c>
      <c r="C15" s="48"/>
      <c r="D15" s="48"/>
      <c r="E15" s="48"/>
      <c r="F15" s="48"/>
      <c r="G15" s="48"/>
      <c r="H15" s="48"/>
      <c r="I15" s="48"/>
      <c r="J15" s="48"/>
      <c r="K15" s="48"/>
      <c r="L15" s="48"/>
    </row>
    <row r="16" spans="1:12" customFormat="1" x14ac:dyDescent="0.25">
      <c r="A16" s="46" t="s">
        <v>134</v>
      </c>
      <c r="B16" s="52" t="s">
        <v>280</v>
      </c>
      <c r="C16" s="48"/>
      <c r="D16" s="48"/>
      <c r="E16" s="48"/>
      <c r="F16" s="48"/>
      <c r="G16" s="48"/>
      <c r="H16" s="48"/>
      <c r="I16" s="48"/>
      <c r="J16" s="48"/>
      <c r="K16" s="48"/>
      <c r="L16" s="48"/>
    </row>
    <row r="17" spans="1:12" customFormat="1" x14ac:dyDescent="0.25">
      <c r="A17" s="47" t="s">
        <v>389</v>
      </c>
      <c r="B17" s="52"/>
      <c r="C17" s="48"/>
      <c r="D17" s="48"/>
      <c r="E17" s="48"/>
      <c r="F17" s="48"/>
      <c r="G17" s="48"/>
      <c r="H17" s="48"/>
      <c r="I17" s="48"/>
      <c r="J17" s="48"/>
      <c r="K17" s="48"/>
      <c r="L17" s="48"/>
    </row>
    <row r="18" spans="1:12" customFormat="1" x14ac:dyDescent="0.25">
      <c r="A18" s="46" t="s">
        <v>136</v>
      </c>
      <c r="B18" s="53">
        <v>46213</v>
      </c>
      <c r="C18" s="49"/>
      <c r="D18" s="49"/>
      <c r="E18" s="49"/>
      <c r="F18" s="49"/>
      <c r="G18" s="49"/>
      <c r="H18" s="49"/>
      <c r="I18" s="49"/>
      <c r="J18" s="49"/>
      <c r="K18" s="49"/>
      <c r="L18" s="49"/>
    </row>
    <row r="19" spans="1:12" customFormat="1" x14ac:dyDescent="0.25">
      <c r="A19" s="46" t="s">
        <v>137</v>
      </c>
      <c r="B19" s="53" t="s">
        <v>185</v>
      </c>
      <c r="C19" s="49"/>
      <c r="D19" s="49"/>
      <c r="E19" s="49"/>
      <c r="F19" s="49"/>
      <c r="G19" s="49"/>
      <c r="H19" s="49"/>
      <c r="I19" s="49"/>
      <c r="J19" s="49"/>
      <c r="K19" s="49"/>
      <c r="L19" s="49"/>
    </row>
    <row r="20" spans="1:12" customFormat="1" x14ac:dyDescent="0.25">
      <c r="A20" s="46" t="s">
        <v>138</v>
      </c>
      <c r="B20" s="52" t="s">
        <v>146</v>
      </c>
      <c r="C20" s="48"/>
      <c r="D20" s="48"/>
      <c r="E20" s="48"/>
      <c r="F20" s="48"/>
      <c r="G20" s="48"/>
      <c r="H20" s="48"/>
      <c r="I20" s="48"/>
      <c r="J20" s="48"/>
      <c r="K20" s="48"/>
      <c r="L20" s="48"/>
    </row>
    <row r="21" spans="1:12" customFormat="1" x14ac:dyDescent="0.25">
      <c r="A21" s="46" t="s">
        <v>390</v>
      </c>
      <c r="B21" s="52" t="s">
        <v>66</v>
      </c>
      <c r="C21" s="48"/>
      <c r="D21" s="48"/>
      <c r="E21" s="48"/>
      <c r="F21" s="48"/>
      <c r="G21" s="48"/>
      <c r="H21" s="48"/>
      <c r="I21" s="48"/>
      <c r="J21" s="48"/>
      <c r="K21" s="48"/>
      <c r="L21" s="48"/>
    </row>
    <row r="22" spans="1:12" customFormat="1" x14ac:dyDescent="0.25"/>
    <row r="23" spans="1:12" customFormat="1" x14ac:dyDescent="0.25">
      <c r="A23" s="23" t="str">
        <f>HYPERLINK("#'Factor List'!A1", "Back to Factor List")</f>
        <v>Back to Factor List</v>
      </c>
      <c r="B23" s="23" t="str">
        <f>HYPERLINK("#'Assumptions'!A1", "Assumptions")</f>
        <v>Assumptions</v>
      </c>
    </row>
    <row r="26" spans="1:12" s="61" customFormat="1" ht="13" x14ac:dyDescent="0.25">
      <c r="A26" s="60" t="s">
        <v>416</v>
      </c>
      <c r="B26" s="60">
        <v>59</v>
      </c>
      <c r="C26" s="60">
        <v>60</v>
      </c>
      <c r="D26" s="60">
        <v>61</v>
      </c>
      <c r="E26" s="60">
        <v>62</v>
      </c>
      <c r="F26" s="60">
        <v>63</v>
      </c>
      <c r="G26" s="60">
        <v>64</v>
      </c>
      <c r="H26" s="60">
        <v>65</v>
      </c>
      <c r="I26" s="60">
        <v>66</v>
      </c>
      <c r="J26" s="60">
        <v>67</v>
      </c>
      <c r="K26" s="60">
        <v>68</v>
      </c>
      <c r="L26" s="60">
        <v>69</v>
      </c>
    </row>
    <row r="27" spans="1:12" x14ac:dyDescent="0.25">
      <c r="A27" s="44">
        <v>0</v>
      </c>
      <c r="B27" s="51">
        <v>0</v>
      </c>
      <c r="C27" s="51">
        <v>0</v>
      </c>
      <c r="D27" s="51">
        <v>0</v>
      </c>
      <c r="E27" s="51">
        <v>0</v>
      </c>
      <c r="F27" s="51">
        <v>0</v>
      </c>
      <c r="G27" s="51">
        <v>0</v>
      </c>
      <c r="H27" s="51">
        <v>0</v>
      </c>
      <c r="I27" s="51">
        <v>0</v>
      </c>
      <c r="J27" s="51">
        <v>0</v>
      </c>
      <c r="K27" s="51">
        <v>0</v>
      </c>
      <c r="L27" s="51">
        <v>0</v>
      </c>
    </row>
    <row r="28" spans="1:12" x14ac:dyDescent="0.25">
      <c r="A28" s="44">
        <v>1</v>
      </c>
      <c r="B28" s="51">
        <v>2E-3</v>
      </c>
      <c r="C28" s="51">
        <v>2E-3</v>
      </c>
      <c r="D28" s="51">
        <v>2E-3</v>
      </c>
      <c r="E28" s="51">
        <v>3.0000000000000001E-3</v>
      </c>
      <c r="F28" s="51">
        <v>3.0000000000000001E-3</v>
      </c>
      <c r="G28" s="51">
        <v>3.0000000000000001E-3</v>
      </c>
      <c r="H28" s="51">
        <v>3.0000000000000001E-3</v>
      </c>
      <c r="I28" s="51">
        <v>3.0000000000000001E-3</v>
      </c>
      <c r="J28" s="51">
        <v>3.0000000000000001E-3</v>
      </c>
      <c r="K28" s="51">
        <v>3.0000000000000001E-3</v>
      </c>
      <c r="L28" s="51">
        <v>4.0000000000000001E-3</v>
      </c>
    </row>
    <row r="29" spans="1:12" x14ac:dyDescent="0.25">
      <c r="A29" s="44">
        <v>2</v>
      </c>
      <c r="B29" s="51">
        <v>5.0000000000000001E-3</v>
      </c>
      <c r="C29" s="51">
        <v>5.0000000000000001E-3</v>
      </c>
      <c r="D29" s="51">
        <v>5.0000000000000001E-3</v>
      </c>
      <c r="E29" s="51">
        <v>5.0000000000000001E-3</v>
      </c>
      <c r="F29" s="51">
        <v>5.0000000000000001E-3</v>
      </c>
      <c r="G29" s="51">
        <v>6.0000000000000001E-3</v>
      </c>
      <c r="H29" s="51">
        <v>6.0000000000000001E-3</v>
      </c>
      <c r="I29" s="51">
        <v>6.0000000000000001E-3</v>
      </c>
      <c r="J29" s="51">
        <v>6.0000000000000001E-3</v>
      </c>
      <c r="K29" s="51">
        <v>7.0000000000000001E-3</v>
      </c>
      <c r="L29" s="51">
        <v>7.0000000000000001E-3</v>
      </c>
    </row>
    <row r="30" spans="1:12" x14ac:dyDescent="0.25">
      <c r="A30" s="44">
        <v>3</v>
      </c>
      <c r="B30" s="51">
        <v>7.0000000000000001E-3</v>
      </c>
      <c r="C30" s="51">
        <v>7.0000000000000001E-3</v>
      </c>
      <c r="D30" s="51">
        <v>7.0000000000000001E-3</v>
      </c>
      <c r="E30" s="51">
        <v>8.0000000000000002E-3</v>
      </c>
      <c r="F30" s="51">
        <v>8.0000000000000002E-3</v>
      </c>
      <c r="G30" s="51">
        <v>8.0000000000000002E-3</v>
      </c>
      <c r="H30" s="51">
        <v>8.9999999999999993E-3</v>
      </c>
      <c r="I30" s="51">
        <v>8.9999999999999993E-3</v>
      </c>
      <c r="J30" s="51">
        <v>8.9999999999999993E-3</v>
      </c>
      <c r="K30" s="51">
        <v>0.01</v>
      </c>
      <c r="L30" s="51">
        <v>1.0999999999999999E-2</v>
      </c>
    </row>
    <row r="31" spans="1:12" x14ac:dyDescent="0.25">
      <c r="A31" s="44">
        <v>4</v>
      </c>
      <c r="B31" s="51">
        <v>8.9999999999999993E-3</v>
      </c>
      <c r="C31" s="51">
        <v>8.9999999999999993E-3</v>
      </c>
      <c r="D31" s="51">
        <v>0.01</v>
      </c>
      <c r="E31" s="51">
        <v>0.01</v>
      </c>
      <c r="F31" s="51">
        <v>1.0999999999999999E-2</v>
      </c>
      <c r="G31" s="51">
        <v>1.0999999999999999E-2</v>
      </c>
      <c r="H31" s="51">
        <v>1.2E-2</v>
      </c>
      <c r="I31" s="51">
        <v>1.2E-2</v>
      </c>
      <c r="J31" s="51">
        <v>1.2999999999999999E-2</v>
      </c>
      <c r="K31" s="51">
        <v>1.2999999999999999E-2</v>
      </c>
      <c r="L31" s="51">
        <v>1.4E-2</v>
      </c>
    </row>
    <row r="32" spans="1:12" x14ac:dyDescent="0.25">
      <c r="A32" s="44">
        <v>5</v>
      </c>
      <c r="B32" s="51">
        <v>1.2E-2</v>
      </c>
      <c r="C32" s="51">
        <v>1.2E-2</v>
      </c>
      <c r="D32" s="51">
        <v>1.2E-2</v>
      </c>
      <c r="E32" s="51">
        <v>1.2999999999999999E-2</v>
      </c>
      <c r="F32" s="51">
        <v>1.2999999999999999E-2</v>
      </c>
      <c r="G32" s="51">
        <v>1.4E-2</v>
      </c>
      <c r="H32" s="51">
        <v>1.4999999999999999E-2</v>
      </c>
      <c r="I32" s="51">
        <v>1.4999999999999999E-2</v>
      </c>
      <c r="J32" s="51">
        <v>1.6E-2</v>
      </c>
      <c r="K32" s="51">
        <v>1.6E-2</v>
      </c>
      <c r="L32" s="51">
        <v>1.7999999999999999E-2</v>
      </c>
    </row>
    <row r="33" spans="1:12" x14ac:dyDescent="0.25">
      <c r="A33" s="44">
        <v>6</v>
      </c>
      <c r="B33" s="51">
        <v>1.4E-2</v>
      </c>
      <c r="C33" s="51">
        <v>1.4E-2</v>
      </c>
      <c r="D33" s="51">
        <v>1.4999999999999999E-2</v>
      </c>
      <c r="E33" s="51">
        <v>1.4999999999999999E-2</v>
      </c>
      <c r="F33" s="51">
        <v>1.6E-2</v>
      </c>
      <c r="G33" s="51">
        <v>1.7000000000000001E-2</v>
      </c>
      <c r="H33" s="51">
        <v>1.7000000000000001E-2</v>
      </c>
      <c r="I33" s="51">
        <v>1.7999999999999999E-2</v>
      </c>
      <c r="J33" s="51">
        <v>1.9E-2</v>
      </c>
      <c r="K33" s="51">
        <v>0.02</v>
      </c>
      <c r="L33" s="51">
        <v>2.1000000000000001E-2</v>
      </c>
    </row>
    <row r="34" spans="1:12" x14ac:dyDescent="0.25">
      <c r="A34" s="44">
        <v>7</v>
      </c>
      <c r="B34" s="51">
        <v>1.6E-2</v>
      </c>
      <c r="C34" s="51">
        <v>1.6E-2</v>
      </c>
      <c r="D34" s="51">
        <v>1.7000000000000001E-2</v>
      </c>
      <c r="E34" s="51">
        <v>1.7999999999999999E-2</v>
      </c>
      <c r="F34" s="51">
        <v>1.9E-2</v>
      </c>
      <c r="G34" s="51">
        <v>0.02</v>
      </c>
      <c r="H34" s="51">
        <v>0.02</v>
      </c>
      <c r="I34" s="51">
        <v>2.1000000000000001E-2</v>
      </c>
      <c r="J34" s="51">
        <v>2.1999999999999999E-2</v>
      </c>
      <c r="K34" s="51">
        <v>2.3E-2</v>
      </c>
      <c r="L34" s="51">
        <v>2.5000000000000001E-2</v>
      </c>
    </row>
    <row r="35" spans="1:12" x14ac:dyDescent="0.25">
      <c r="A35" s="44">
        <v>8</v>
      </c>
      <c r="B35" s="51">
        <v>1.9E-2</v>
      </c>
      <c r="C35" s="51">
        <v>1.9E-2</v>
      </c>
      <c r="D35" s="51">
        <v>1.9E-2</v>
      </c>
      <c r="E35" s="51">
        <v>0.02</v>
      </c>
      <c r="F35" s="51">
        <v>2.1000000000000001E-2</v>
      </c>
      <c r="G35" s="51">
        <v>2.1999999999999999E-2</v>
      </c>
      <c r="H35" s="51">
        <v>2.3E-2</v>
      </c>
      <c r="I35" s="51">
        <v>2.4E-2</v>
      </c>
      <c r="J35" s="51">
        <v>2.5000000000000001E-2</v>
      </c>
      <c r="K35" s="51">
        <v>2.5999999999999999E-2</v>
      </c>
      <c r="L35" s="51">
        <v>2.8000000000000001E-2</v>
      </c>
    </row>
    <row r="36" spans="1:12" x14ac:dyDescent="0.25">
      <c r="A36" s="44">
        <v>9</v>
      </c>
      <c r="B36" s="51">
        <v>2.1000000000000001E-2</v>
      </c>
      <c r="C36" s="51">
        <v>2.1000000000000001E-2</v>
      </c>
      <c r="D36" s="51">
        <v>2.1999999999999999E-2</v>
      </c>
      <c r="E36" s="51">
        <v>2.3E-2</v>
      </c>
      <c r="F36" s="51">
        <v>2.4E-2</v>
      </c>
      <c r="G36" s="51">
        <v>2.5000000000000001E-2</v>
      </c>
      <c r="H36" s="51">
        <v>2.5999999999999999E-2</v>
      </c>
      <c r="I36" s="51">
        <v>2.7E-2</v>
      </c>
      <c r="J36" s="51">
        <v>2.8000000000000001E-2</v>
      </c>
      <c r="K36" s="51">
        <v>0.03</v>
      </c>
      <c r="L36" s="51">
        <v>3.2000000000000001E-2</v>
      </c>
    </row>
    <row r="37" spans="1:12" x14ac:dyDescent="0.25">
      <c r="A37" s="44">
        <v>10</v>
      </c>
      <c r="B37" s="51">
        <v>2.3E-2</v>
      </c>
      <c r="C37" s="51">
        <v>2.3E-2</v>
      </c>
      <c r="D37" s="51">
        <v>2.4E-2</v>
      </c>
      <c r="E37" s="51">
        <v>2.5000000000000001E-2</v>
      </c>
      <c r="F37" s="51">
        <v>2.7E-2</v>
      </c>
      <c r="G37" s="51">
        <v>2.8000000000000001E-2</v>
      </c>
      <c r="H37" s="51">
        <v>2.9000000000000001E-2</v>
      </c>
      <c r="I37" s="51">
        <v>0.03</v>
      </c>
      <c r="J37" s="51">
        <v>3.2000000000000001E-2</v>
      </c>
      <c r="K37" s="51">
        <v>3.3000000000000002E-2</v>
      </c>
      <c r="L37" s="51">
        <v>3.5000000000000003E-2</v>
      </c>
    </row>
    <row r="38" spans="1:12" x14ac:dyDescent="0.25">
      <c r="A38" s="44">
        <v>11</v>
      </c>
      <c r="B38" s="51">
        <v>2.5999999999999999E-2</v>
      </c>
      <c r="C38" s="51">
        <v>2.5999999999999999E-2</v>
      </c>
      <c r="D38" s="51">
        <v>2.7E-2</v>
      </c>
      <c r="E38" s="51">
        <v>2.8000000000000001E-2</v>
      </c>
      <c r="F38" s="51">
        <v>2.9000000000000001E-2</v>
      </c>
      <c r="G38" s="51">
        <v>3.1E-2</v>
      </c>
      <c r="H38" s="51">
        <v>3.2000000000000001E-2</v>
      </c>
      <c r="I38" s="51">
        <v>3.3000000000000002E-2</v>
      </c>
      <c r="J38" s="51">
        <v>3.5000000000000003E-2</v>
      </c>
      <c r="K38" s="51">
        <v>3.5999999999999997E-2</v>
      </c>
      <c r="L38" s="51">
        <v>3.9E-2</v>
      </c>
    </row>
  </sheetData>
  <sheetProtection algorithmName="SHA-512" hashValue="O5JoJRe8ci2QNcerJ15rTje7WFuEZEHAyGTaLxSRoK2NlnTadCUIReILJ+bKTGrJhai+5rHRTIokyFLyjZWInw==" saltValue="85uitN3XjrdsGcfFttHk7Q==" spinCount="100000" sheet="1" objects="1" scenarios="1"/>
  <conditionalFormatting sqref="A6:A21">
    <cfRule type="expression" dxfId="291" priority="13" stopIfTrue="1">
      <formula>MOD(ROW(),2)=0</formula>
    </cfRule>
    <cfRule type="expression" dxfId="290" priority="14" stopIfTrue="1">
      <formula>MOD(ROW(),2)&lt;&gt;0</formula>
    </cfRule>
  </conditionalFormatting>
  <conditionalFormatting sqref="A26:A38">
    <cfRule type="expression" dxfId="289" priority="9" stopIfTrue="1">
      <formula>MOD(ROW(),2)=0</formula>
    </cfRule>
    <cfRule type="expression" dxfId="288" priority="10" stopIfTrue="1">
      <formula>MOD(ROW(),2)&lt;&gt;0</formula>
    </cfRule>
  </conditionalFormatting>
  <conditionalFormatting sqref="B6:B21">
    <cfRule type="expression" dxfId="287" priority="15" stopIfTrue="1">
      <formula>MOD(ROW(),2)=0</formula>
    </cfRule>
    <cfRule type="expression" dxfId="286" priority="16" stopIfTrue="1">
      <formula>MOD(ROW(),2)&lt;&gt;0</formula>
    </cfRule>
  </conditionalFormatting>
  <conditionalFormatting sqref="B26:L38">
    <cfRule type="expression" dxfId="285" priority="3" stopIfTrue="1">
      <formula>MOD(ROW(),2)=0</formula>
    </cfRule>
    <cfRule type="expression" dxfId="284" priority="4" stopIfTrue="1">
      <formula>MOD(ROW(),2)&lt;&gt;0</formula>
    </cfRule>
  </conditionalFormatting>
  <conditionalFormatting sqref="C6:L21">
    <cfRule type="expression" dxfId="283" priority="7" stopIfTrue="1">
      <formula>MOD(ROW(),2)=0</formula>
    </cfRule>
    <cfRule type="expression" dxfId="282" priority="8"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01D4B-E456-45A7-9856-58C876CD63C9}">
  <sheetPr codeName="Sheet59"/>
  <dimension ref="A1:L38"/>
  <sheetViews>
    <sheetView showGridLines="0" workbookViewId="0">
      <selection activeCell="A6" sqref="A6"/>
    </sheetView>
  </sheetViews>
  <sheetFormatPr defaultColWidth="31.54296875" defaultRowHeight="12.5" x14ac:dyDescent="0.25"/>
  <cols>
    <col min="1" max="1" width="31.54296875" style="42"/>
    <col min="2" max="2" width="21.54296875" style="42" customWidth="1"/>
    <col min="3" max="12" width="22.54296875" style="42" customWidth="1"/>
    <col min="13" max="16384" width="31.54296875" style="42"/>
  </cols>
  <sheetData>
    <row r="1" spans="1:12" s="1" customFormat="1" ht="20" x14ac:dyDescent="0.4">
      <c r="A1" s="2" t="s">
        <v>0</v>
      </c>
    </row>
    <row r="2" spans="1:12" s="1" customFormat="1" ht="15.5" x14ac:dyDescent="0.35">
      <c r="A2" s="30" t="s">
        <v>1</v>
      </c>
      <c r="B2" s="3" t="str">
        <f>wb_title</f>
        <v>Fire_E - Consolidated Factor Spreadsheet</v>
      </c>
    </row>
    <row r="3" spans="1:12" s="1" customFormat="1" ht="15.5" x14ac:dyDescent="0.35">
      <c r="A3" s="30" t="s">
        <v>2</v>
      </c>
      <c r="B3" s="3" t="str">
        <f>TABLE_FACTOR_TYPE_1 &amp; " - x-" &amp; TABLE_SERIES_NUMBER_1</f>
        <v>LRF - x-407</v>
      </c>
    </row>
    <row r="4" spans="1:12" customFormat="1" x14ac:dyDescent="0.25"/>
    <row r="5" spans="1:12" customFormat="1" x14ac:dyDescent="0.25"/>
    <row r="6" spans="1:12" customFormat="1" x14ac:dyDescent="0.25">
      <c r="A6" s="46" t="s">
        <v>384</v>
      </c>
      <c r="B6" s="52" t="s">
        <v>385</v>
      </c>
      <c r="C6" s="48"/>
      <c r="D6" s="48"/>
      <c r="E6" s="48"/>
      <c r="F6" s="48"/>
      <c r="G6" s="48"/>
      <c r="H6" s="48"/>
      <c r="I6" s="48"/>
      <c r="J6" s="48"/>
      <c r="K6" s="48"/>
      <c r="L6" s="48"/>
    </row>
    <row r="7" spans="1:12" customFormat="1" x14ac:dyDescent="0.25">
      <c r="A7" s="46" t="s">
        <v>386</v>
      </c>
      <c r="B7" s="52" t="s">
        <v>31</v>
      </c>
      <c r="C7" s="48"/>
      <c r="D7" s="48"/>
      <c r="E7" s="48"/>
      <c r="F7" s="48"/>
      <c r="G7" s="48"/>
      <c r="H7" s="48"/>
      <c r="I7" s="48"/>
      <c r="J7" s="48"/>
      <c r="K7" s="48"/>
      <c r="L7" s="48"/>
    </row>
    <row r="8" spans="1:12" customFormat="1" x14ac:dyDescent="0.25">
      <c r="A8" s="46" t="s">
        <v>127</v>
      </c>
      <c r="B8" s="52">
        <v>2015</v>
      </c>
      <c r="C8" s="48"/>
      <c r="D8" s="48"/>
      <c r="E8" s="48"/>
      <c r="F8" s="48"/>
      <c r="G8" s="48"/>
      <c r="H8" s="48"/>
      <c r="I8" s="48"/>
      <c r="J8" s="48"/>
      <c r="K8" s="48"/>
      <c r="L8" s="48"/>
    </row>
    <row r="9" spans="1:12" customFormat="1" x14ac:dyDescent="0.25">
      <c r="A9" s="46" t="s">
        <v>128</v>
      </c>
      <c r="B9" s="52" t="s">
        <v>268</v>
      </c>
      <c r="C9" s="48"/>
      <c r="D9" s="48"/>
      <c r="E9" s="48"/>
      <c r="F9" s="48"/>
      <c r="G9" s="48"/>
      <c r="H9" s="48"/>
      <c r="I9" s="48"/>
      <c r="J9" s="48"/>
      <c r="K9" s="48"/>
      <c r="L9" s="48"/>
    </row>
    <row r="10" spans="1:12" customFormat="1" x14ac:dyDescent="0.25">
      <c r="A10" s="46" t="s">
        <v>6</v>
      </c>
      <c r="B10" s="52" t="s">
        <v>281</v>
      </c>
      <c r="C10" s="48"/>
      <c r="D10" s="48"/>
      <c r="E10" s="48"/>
      <c r="F10" s="48"/>
      <c r="G10" s="48"/>
      <c r="H10" s="48"/>
      <c r="I10" s="48"/>
      <c r="J10" s="48"/>
      <c r="K10" s="48"/>
      <c r="L10" s="48"/>
    </row>
    <row r="11" spans="1:12" customFormat="1" x14ac:dyDescent="0.25">
      <c r="A11" s="46" t="s">
        <v>129</v>
      </c>
      <c r="B11" s="52" t="s">
        <v>224</v>
      </c>
      <c r="C11" s="48"/>
      <c r="D11" s="48"/>
      <c r="E11" s="48"/>
      <c r="F11" s="48"/>
      <c r="G11" s="48"/>
      <c r="H11" s="48"/>
      <c r="I11" s="48"/>
      <c r="J11" s="48"/>
      <c r="K11" s="48"/>
      <c r="L11" s="48"/>
    </row>
    <row r="12" spans="1:12" customFormat="1" x14ac:dyDescent="0.25">
      <c r="A12" s="46" t="s">
        <v>130</v>
      </c>
      <c r="B12" s="52" t="s">
        <v>278</v>
      </c>
      <c r="C12" s="52"/>
      <c r="D12" s="52"/>
      <c r="E12" s="52"/>
      <c r="F12" s="52"/>
      <c r="G12" s="52"/>
      <c r="H12" s="52"/>
      <c r="I12" s="52"/>
      <c r="J12" s="52"/>
      <c r="K12" s="52"/>
      <c r="L12" s="52"/>
    </row>
    <row r="13" spans="1:12" customFormat="1" x14ac:dyDescent="0.25">
      <c r="A13" s="46" t="s">
        <v>387</v>
      </c>
      <c r="B13" s="52">
        <v>0</v>
      </c>
      <c r="C13" s="48"/>
      <c r="D13" s="48"/>
      <c r="E13" s="48"/>
      <c r="F13" s="48"/>
      <c r="G13" s="48"/>
      <c r="H13" s="48"/>
      <c r="I13" s="48"/>
      <c r="J13" s="48"/>
      <c r="K13" s="48"/>
      <c r="L13" s="48"/>
    </row>
    <row r="14" spans="1:12" customFormat="1" x14ac:dyDescent="0.25">
      <c r="A14" s="46" t="s">
        <v>132</v>
      </c>
      <c r="B14" s="52">
        <v>407</v>
      </c>
      <c r="C14" s="48"/>
      <c r="D14" s="48"/>
      <c r="E14" s="48"/>
      <c r="F14" s="48"/>
      <c r="G14" s="48"/>
      <c r="H14" s="48"/>
      <c r="I14" s="48"/>
      <c r="J14" s="48"/>
      <c r="K14" s="48"/>
      <c r="L14" s="48"/>
    </row>
    <row r="15" spans="1:12" customFormat="1" x14ac:dyDescent="0.25">
      <c r="A15" s="46" t="s">
        <v>388</v>
      </c>
      <c r="B15" s="52" t="s">
        <v>282</v>
      </c>
      <c r="C15" s="48"/>
      <c r="D15" s="48"/>
      <c r="E15" s="48"/>
      <c r="F15" s="48"/>
      <c r="G15" s="48"/>
      <c r="H15" s="48"/>
      <c r="I15" s="48"/>
      <c r="J15" s="48"/>
      <c r="K15" s="48"/>
      <c r="L15" s="48"/>
    </row>
    <row r="16" spans="1:12" customFormat="1" x14ac:dyDescent="0.25">
      <c r="A16" s="46" t="s">
        <v>134</v>
      </c>
      <c r="B16" s="52" t="s">
        <v>283</v>
      </c>
      <c r="C16" s="48"/>
      <c r="D16" s="48"/>
      <c r="E16" s="48"/>
      <c r="F16" s="48"/>
      <c r="G16" s="48"/>
      <c r="H16" s="48"/>
      <c r="I16" s="48"/>
      <c r="J16" s="48"/>
      <c r="K16" s="48"/>
      <c r="L16" s="48"/>
    </row>
    <row r="17" spans="1:12" customFormat="1" x14ac:dyDescent="0.25">
      <c r="A17" s="47" t="s">
        <v>389</v>
      </c>
      <c r="B17" s="52"/>
      <c r="C17" s="48"/>
      <c r="D17" s="48"/>
      <c r="E17" s="48"/>
      <c r="F17" s="48"/>
      <c r="G17" s="48"/>
      <c r="H17" s="48"/>
      <c r="I17" s="48"/>
      <c r="J17" s="48"/>
      <c r="K17" s="48"/>
      <c r="L17" s="48"/>
    </row>
    <row r="18" spans="1:12" customFormat="1" x14ac:dyDescent="0.25">
      <c r="A18" s="46" t="s">
        <v>136</v>
      </c>
      <c r="B18" s="53">
        <v>46213</v>
      </c>
      <c r="C18" s="49"/>
      <c r="D18" s="49"/>
      <c r="E18" s="49"/>
      <c r="F18" s="49"/>
      <c r="G18" s="49"/>
      <c r="H18" s="49"/>
      <c r="I18" s="49"/>
      <c r="J18" s="49"/>
      <c r="K18" s="49"/>
      <c r="L18" s="49"/>
    </row>
    <row r="19" spans="1:12" customFormat="1" x14ac:dyDescent="0.25">
      <c r="A19" s="46" t="s">
        <v>137</v>
      </c>
      <c r="B19" s="53" t="s">
        <v>185</v>
      </c>
      <c r="C19" s="49"/>
      <c r="D19" s="49"/>
      <c r="E19" s="49"/>
      <c r="F19" s="49"/>
      <c r="G19" s="49"/>
      <c r="H19" s="49"/>
      <c r="I19" s="49"/>
      <c r="J19" s="49"/>
      <c r="K19" s="49"/>
      <c r="L19" s="49"/>
    </row>
    <row r="20" spans="1:12" customFormat="1" x14ac:dyDescent="0.25">
      <c r="A20" s="46" t="s">
        <v>138</v>
      </c>
      <c r="B20" s="52" t="s">
        <v>146</v>
      </c>
      <c r="C20" s="48"/>
      <c r="D20" s="48"/>
      <c r="E20" s="48"/>
      <c r="F20" s="48"/>
      <c r="G20" s="48"/>
      <c r="H20" s="48"/>
      <c r="I20" s="48"/>
      <c r="J20" s="48"/>
      <c r="K20" s="48"/>
      <c r="L20" s="48"/>
    </row>
    <row r="21" spans="1:12" customFormat="1" x14ac:dyDescent="0.25">
      <c r="A21" s="46" t="s">
        <v>390</v>
      </c>
      <c r="B21" s="52" t="s">
        <v>66</v>
      </c>
      <c r="C21" s="48"/>
      <c r="D21" s="48"/>
      <c r="E21" s="48"/>
      <c r="F21" s="48"/>
      <c r="G21" s="48"/>
      <c r="H21" s="48"/>
      <c r="I21" s="48"/>
      <c r="J21" s="48"/>
      <c r="K21" s="48"/>
      <c r="L21" s="48"/>
    </row>
    <row r="22" spans="1:12" customFormat="1" x14ac:dyDescent="0.25"/>
    <row r="23" spans="1:12" customFormat="1" x14ac:dyDescent="0.25">
      <c r="A23" s="23" t="str">
        <f>HYPERLINK("#'Factor List'!A1", "Back to Factor List")</f>
        <v>Back to Factor List</v>
      </c>
      <c r="B23" s="23" t="str">
        <f>HYPERLINK("#'Assumptions'!A1", "Assumptions")</f>
        <v>Assumptions</v>
      </c>
    </row>
    <row r="26" spans="1:12" s="61" customFormat="1" ht="13" x14ac:dyDescent="0.25">
      <c r="A26" s="60" t="s">
        <v>416</v>
      </c>
      <c r="B26" s="60">
        <v>59</v>
      </c>
      <c r="C26" s="60">
        <v>60</v>
      </c>
      <c r="D26" s="60">
        <v>61</v>
      </c>
      <c r="E26" s="60">
        <v>62</v>
      </c>
      <c r="F26" s="60">
        <v>63</v>
      </c>
      <c r="G26" s="60">
        <v>64</v>
      </c>
      <c r="H26" s="60">
        <v>65</v>
      </c>
      <c r="I26" s="60">
        <v>66</v>
      </c>
      <c r="J26" s="60">
        <v>67</v>
      </c>
      <c r="K26" s="60">
        <v>68</v>
      </c>
      <c r="L26" s="60">
        <v>69</v>
      </c>
    </row>
    <row r="27" spans="1:12" x14ac:dyDescent="0.25">
      <c r="A27" s="44">
        <v>0</v>
      </c>
      <c r="B27" s="51">
        <v>0</v>
      </c>
      <c r="C27" s="51">
        <v>0</v>
      </c>
      <c r="D27" s="51">
        <v>0</v>
      </c>
      <c r="E27" s="51">
        <v>0</v>
      </c>
      <c r="F27" s="51">
        <v>0</v>
      </c>
      <c r="G27" s="51">
        <v>0</v>
      </c>
      <c r="H27" s="51">
        <v>0</v>
      </c>
      <c r="I27" s="51">
        <v>0</v>
      </c>
      <c r="J27" s="51">
        <v>0</v>
      </c>
      <c r="K27" s="51">
        <v>0</v>
      </c>
      <c r="L27" s="51">
        <v>0</v>
      </c>
    </row>
    <row r="28" spans="1:12" x14ac:dyDescent="0.25">
      <c r="A28" s="44">
        <v>1</v>
      </c>
      <c r="B28" s="51">
        <v>4.0000000000000001E-3</v>
      </c>
      <c r="C28" s="51">
        <v>4.0000000000000001E-3</v>
      </c>
      <c r="D28" s="51">
        <v>4.0000000000000001E-3</v>
      </c>
      <c r="E28" s="51">
        <v>4.0000000000000001E-3</v>
      </c>
      <c r="F28" s="51">
        <v>4.0000000000000001E-3</v>
      </c>
      <c r="G28" s="51">
        <v>4.0000000000000001E-3</v>
      </c>
      <c r="H28" s="51">
        <v>4.0000000000000001E-3</v>
      </c>
      <c r="I28" s="51">
        <v>5.0000000000000001E-3</v>
      </c>
      <c r="J28" s="51">
        <v>5.0000000000000001E-3</v>
      </c>
      <c r="K28" s="51">
        <v>5.0000000000000001E-3</v>
      </c>
      <c r="L28" s="51">
        <v>5.0000000000000001E-3</v>
      </c>
    </row>
    <row r="29" spans="1:12" x14ac:dyDescent="0.25">
      <c r="A29" s="44">
        <v>2</v>
      </c>
      <c r="B29" s="51">
        <v>8.0000000000000002E-3</v>
      </c>
      <c r="C29" s="51">
        <v>8.0000000000000002E-3</v>
      </c>
      <c r="D29" s="51">
        <v>8.0000000000000002E-3</v>
      </c>
      <c r="E29" s="51">
        <v>8.0000000000000002E-3</v>
      </c>
      <c r="F29" s="51">
        <v>8.0000000000000002E-3</v>
      </c>
      <c r="G29" s="51">
        <v>8.9999999999999993E-3</v>
      </c>
      <c r="H29" s="51">
        <v>8.9999999999999993E-3</v>
      </c>
      <c r="I29" s="51">
        <v>8.9999999999999993E-3</v>
      </c>
      <c r="J29" s="51">
        <v>8.9999999999999993E-3</v>
      </c>
      <c r="K29" s="51">
        <v>0.01</v>
      </c>
      <c r="L29" s="51">
        <v>0.01</v>
      </c>
    </row>
    <row r="30" spans="1:12" x14ac:dyDescent="0.25">
      <c r="A30" s="44">
        <v>3</v>
      </c>
      <c r="B30" s="51">
        <v>1.2E-2</v>
      </c>
      <c r="C30" s="51">
        <v>1.2E-2</v>
      </c>
      <c r="D30" s="51">
        <v>1.2E-2</v>
      </c>
      <c r="E30" s="51">
        <v>1.2E-2</v>
      </c>
      <c r="F30" s="51">
        <v>1.2999999999999999E-2</v>
      </c>
      <c r="G30" s="51">
        <v>1.2999999999999999E-2</v>
      </c>
      <c r="H30" s="51">
        <v>1.2999999999999999E-2</v>
      </c>
      <c r="I30" s="51">
        <v>1.4E-2</v>
      </c>
      <c r="J30" s="51">
        <v>1.4E-2</v>
      </c>
      <c r="K30" s="51">
        <v>1.4E-2</v>
      </c>
      <c r="L30" s="51">
        <v>1.4999999999999999E-2</v>
      </c>
    </row>
    <row r="31" spans="1:12" x14ac:dyDescent="0.25">
      <c r="A31" s="44">
        <v>4</v>
      </c>
      <c r="B31" s="51">
        <v>1.4999999999999999E-2</v>
      </c>
      <c r="C31" s="51">
        <v>1.4999999999999999E-2</v>
      </c>
      <c r="D31" s="51">
        <v>1.6E-2</v>
      </c>
      <c r="E31" s="51">
        <v>1.6E-2</v>
      </c>
      <c r="F31" s="51">
        <v>1.7000000000000001E-2</v>
      </c>
      <c r="G31" s="51">
        <v>1.7000000000000001E-2</v>
      </c>
      <c r="H31" s="51">
        <v>1.7999999999999999E-2</v>
      </c>
      <c r="I31" s="51">
        <v>1.7999999999999999E-2</v>
      </c>
      <c r="J31" s="51">
        <v>1.9E-2</v>
      </c>
      <c r="K31" s="51">
        <v>1.9E-2</v>
      </c>
      <c r="L31" s="51">
        <v>0.02</v>
      </c>
    </row>
    <row r="32" spans="1:12" x14ac:dyDescent="0.25">
      <c r="A32" s="44">
        <v>5</v>
      </c>
      <c r="B32" s="51">
        <v>1.9E-2</v>
      </c>
      <c r="C32" s="51">
        <v>1.9E-2</v>
      </c>
      <c r="D32" s="51">
        <v>0.02</v>
      </c>
      <c r="E32" s="51">
        <v>0.02</v>
      </c>
      <c r="F32" s="51">
        <v>2.1000000000000001E-2</v>
      </c>
      <c r="G32" s="51">
        <v>2.1999999999999999E-2</v>
      </c>
      <c r="H32" s="51">
        <v>2.1999999999999999E-2</v>
      </c>
      <c r="I32" s="51">
        <v>2.3E-2</v>
      </c>
      <c r="J32" s="51">
        <v>2.3E-2</v>
      </c>
      <c r="K32" s="51">
        <v>2.4E-2</v>
      </c>
      <c r="L32" s="51">
        <v>2.5000000000000001E-2</v>
      </c>
    </row>
    <row r="33" spans="1:12" x14ac:dyDescent="0.25">
      <c r="A33" s="44">
        <v>6</v>
      </c>
      <c r="B33" s="51">
        <v>2.3E-2</v>
      </c>
      <c r="C33" s="51">
        <v>2.3E-2</v>
      </c>
      <c r="D33" s="51">
        <v>2.4E-2</v>
      </c>
      <c r="E33" s="51">
        <v>2.4E-2</v>
      </c>
      <c r="F33" s="51">
        <v>2.5000000000000001E-2</v>
      </c>
      <c r="G33" s="51">
        <v>2.5999999999999999E-2</v>
      </c>
      <c r="H33" s="51">
        <v>2.7E-2</v>
      </c>
      <c r="I33" s="51">
        <v>2.7E-2</v>
      </c>
      <c r="J33" s="51">
        <v>2.8000000000000001E-2</v>
      </c>
      <c r="K33" s="51">
        <v>2.9000000000000001E-2</v>
      </c>
      <c r="L33" s="51">
        <v>0.03</v>
      </c>
    </row>
    <row r="34" spans="1:12" x14ac:dyDescent="0.25">
      <c r="A34" s="44">
        <v>7</v>
      </c>
      <c r="B34" s="51">
        <v>2.7E-2</v>
      </c>
      <c r="C34" s="51">
        <v>2.7E-2</v>
      </c>
      <c r="D34" s="51">
        <v>2.8000000000000001E-2</v>
      </c>
      <c r="E34" s="51">
        <v>2.8000000000000001E-2</v>
      </c>
      <c r="F34" s="51">
        <v>2.9000000000000001E-2</v>
      </c>
      <c r="G34" s="51">
        <v>0.03</v>
      </c>
      <c r="H34" s="51">
        <v>3.1E-2</v>
      </c>
      <c r="I34" s="51">
        <v>3.2000000000000001E-2</v>
      </c>
      <c r="J34" s="51">
        <v>3.3000000000000002E-2</v>
      </c>
      <c r="K34" s="51">
        <v>3.4000000000000002E-2</v>
      </c>
      <c r="L34" s="51">
        <v>3.5000000000000003E-2</v>
      </c>
    </row>
    <row r="35" spans="1:12" x14ac:dyDescent="0.25">
      <c r="A35" s="44">
        <v>8</v>
      </c>
      <c r="B35" s="51">
        <v>3.1E-2</v>
      </c>
      <c r="C35" s="51">
        <v>3.1E-2</v>
      </c>
      <c r="D35" s="51">
        <v>3.2000000000000001E-2</v>
      </c>
      <c r="E35" s="51">
        <v>3.2000000000000001E-2</v>
      </c>
      <c r="F35" s="51">
        <v>3.3000000000000002E-2</v>
      </c>
      <c r="G35" s="51">
        <v>3.4000000000000002E-2</v>
      </c>
      <c r="H35" s="51">
        <v>3.5000000000000003E-2</v>
      </c>
      <c r="I35" s="51">
        <v>3.5999999999999997E-2</v>
      </c>
      <c r="J35" s="51">
        <v>3.6999999999999998E-2</v>
      </c>
      <c r="K35" s="51">
        <v>3.7999999999999999E-2</v>
      </c>
      <c r="L35" s="51">
        <v>0.04</v>
      </c>
    </row>
    <row r="36" spans="1:12" x14ac:dyDescent="0.25">
      <c r="A36" s="44">
        <v>9</v>
      </c>
      <c r="B36" s="51">
        <v>3.5000000000000003E-2</v>
      </c>
      <c r="C36" s="51">
        <v>3.5000000000000003E-2</v>
      </c>
      <c r="D36" s="51">
        <v>3.5000000000000003E-2</v>
      </c>
      <c r="E36" s="51">
        <v>3.5999999999999997E-2</v>
      </c>
      <c r="F36" s="51">
        <v>3.7999999999999999E-2</v>
      </c>
      <c r="G36" s="51">
        <v>3.9E-2</v>
      </c>
      <c r="H36" s="51">
        <v>0.04</v>
      </c>
      <c r="I36" s="51">
        <v>4.1000000000000002E-2</v>
      </c>
      <c r="J36" s="51">
        <v>4.2000000000000003E-2</v>
      </c>
      <c r="K36" s="51">
        <v>4.2999999999999997E-2</v>
      </c>
      <c r="L36" s="51">
        <v>4.4999999999999998E-2</v>
      </c>
    </row>
    <row r="37" spans="1:12" x14ac:dyDescent="0.25">
      <c r="A37" s="44">
        <v>10</v>
      </c>
      <c r="B37" s="51">
        <v>3.7999999999999999E-2</v>
      </c>
      <c r="C37" s="51">
        <v>3.7999999999999999E-2</v>
      </c>
      <c r="D37" s="51">
        <v>3.9E-2</v>
      </c>
      <c r="E37" s="51">
        <v>4.1000000000000002E-2</v>
      </c>
      <c r="F37" s="51">
        <v>4.2000000000000003E-2</v>
      </c>
      <c r="G37" s="51">
        <v>4.2999999999999997E-2</v>
      </c>
      <c r="H37" s="51">
        <v>4.3999999999999997E-2</v>
      </c>
      <c r="I37" s="51">
        <v>4.5999999999999999E-2</v>
      </c>
      <c r="J37" s="51">
        <v>4.7E-2</v>
      </c>
      <c r="K37" s="51">
        <v>4.8000000000000001E-2</v>
      </c>
      <c r="L37" s="51">
        <v>5.0999999999999997E-2</v>
      </c>
    </row>
    <row r="38" spans="1:12" x14ac:dyDescent="0.25">
      <c r="A38" s="44">
        <v>11</v>
      </c>
      <c r="B38" s="51">
        <v>4.2000000000000003E-2</v>
      </c>
      <c r="C38" s="51">
        <v>4.2000000000000003E-2</v>
      </c>
      <c r="D38" s="51">
        <v>4.2999999999999997E-2</v>
      </c>
      <c r="E38" s="51">
        <v>4.4999999999999998E-2</v>
      </c>
      <c r="F38" s="51">
        <v>4.5999999999999999E-2</v>
      </c>
      <c r="G38" s="51">
        <v>4.7E-2</v>
      </c>
      <c r="H38" s="51">
        <v>4.9000000000000002E-2</v>
      </c>
      <c r="I38" s="51">
        <v>0.05</v>
      </c>
      <c r="J38" s="51">
        <v>5.0999999999999997E-2</v>
      </c>
      <c r="K38" s="51">
        <v>5.2999999999999999E-2</v>
      </c>
      <c r="L38" s="51">
        <v>5.6000000000000001E-2</v>
      </c>
    </row>
  </sheetData>
  <sheetProtection algorithmName="SHA-512" hashValue="M+/d7Z2/ZoWOYTrDYoIvIcwlvGPqGs2upgFtFwUvIzGDj6tAWOg/yTxStk+hyjArjpN4nrBtWWzMXtivxmGw+A==" saltValue="Wnk/qg72OYPmfjpxC9BAOg==" spinCount="100000" sheet="1" objects="1" scenarios="1"/>
  <conditionalFormatting sqref="A6:A21">
    <cfRule type="expression" dxfId="281" priority="13" stopIfTrue="1">
      <formula>MOD(ROW(),2)=0</formula>
    </cfRule>
    <cfRule type="expression" dxfId="280" priority="14" stopIfTrue="1">
      <formula>MOD(ROW(),2)&lt;&gt;0</formula>
    </cfRule>
  </conditionalFormatting>
  <conditionalFormatting sqref="A26:A38">
    <cfRule type="expression" dxfId="279" priority="9" stopIfTrue="1">
      <formula>MOD(ROW(),2)=0</formula>
    </cfRule>
    <cfRule type="expression" dxfId="278" priority="10" stopIfTrue="1">
      <formula>MOD(ROW(),2)&lt;&gt;0</formula>
    </cfRule>
  </conditionalFormatting>
  <conditionalFormatting sqref="B6:B21">
    <cfRule type="expression" dxfId="277" priority="15" stopIfTrue="1">
      <formula>MOD(ROW(),2)=0</formula>
    </cfRule>
    <cfRule type="expression" dxfId="276" priority="16" stopIfTrue="1">
      <formula>MOD(ROW(),2)&lt;&gt;0</formula>
    </cfRule>
  </conditionalFormatting>
  <conditionalFormatting sqref="B26:L38">
    <cfRule type="expression" dxfId="275" priority="3" stopIfTrue="1">
      <formula>MOD(ROW(),2)=0</formula>
    </cfRule>
    <cfRule type="expression" dxfId="274" priority="4" stopIfTrue="1">
      <formula>MOD(ROW(),2)&lt;&gt;0</formula>
    </cfRule>
  </conditionalFormatting>
  <conditionalFormatting sqref="C6:L21">
    <cfRule type="expression" dxfId="273" priority="7" stopIfTrue="1">
      <formula>MOD(ROW(),2)=0</formula>
    </cfRule>
    <cfRule type="expression" dxfId="272" priority="8"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BC110-A4E1-4D9C-9952-CA7CFA71997B}">
  <sheetPr codeName="Sheet60"/>
  <dimension ref="A1:C41"/>
  <sheetViews>
    <sheetView showGridLines="0" zoomScaleNormal="100" workbookViewId="0">
      <selection activeCell="A6" sqref="A6"/>
    </sheetView>
  </sheetViews>
  <sheetFormatPr defaultColWidth="8.81640625" defaultRowHeight="12.5" x14ac:dyDescent="0.25"/>
  <cols>
    <col min="1" max="1" width="31.54296875" style="42" customWidth="1"/>
    <col min="2" max="2" width="22.54296875" style="42" customWidth="1"/>
    <col min="3" max="3" width="28.45312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Triv Comm - x-501</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t="s">
        <v>284</v>
      </c>
      <c r="C8" s="52"/>
    </row>
    <row r="9" spans="1:3" customFormat="1" x14ac:dyDescent="0.25">
      <c r="A9" s="46" t="s">
        <v>128</v>
      </c>
      <c r="B9" s="52" t="s">
        <v>285</v>
      </c>
      <c r="C9" s="52"/>
    </row>
    <row r="10" spans="1:3" customFormat="1" ht="25" x14ac:dyDescent="0.25">
      <c r="A10" s="46" t="s">
        <v>6</v>
      </c>
      <c r="B10" s="52" t="s">
        <v>286</v>
      </c>
      <c r="C10" s="52"/>
    </row>
    <row r="11" spans="1:3" customFormat="1" x14ac:dyDescent="0.25">
      <c r="A11" s="46" t="s">
        <v>129</v>
      </c>
      <c r="B11" s="52" t="s">
        <v>224</v>
      </c>
      <c r="C11" s="52"/>
    </row>
    <row r="12" spans="1:3" customFormat="1" x14ac:dyDescent="0.25">
      <c r="A12" s="46" t="s">
        <v>130</v>
      </c>
      <c r="B12" s="52" t="s">
        <v>287</v>
      </c>
      <c r="C12" s="52"/>
    </row>
    <row r="13" spans="1:3" customFormat="1" x14ac:dyDescent="0.25">
      <c r="A13" s="46" t="s">
        <v>387</v>
      </c>
      <c r="B13" s="52">
        <v>1</v>
      </c>
      <c r="C13" s="52"/>
    </row>
    <row r="14" spans="1:3" customFormat="1" x14ac:dyDescent="0.25">
      <c r="A14" s="46" t="s">
        <v>132</v>
      </c>
      <c r="B14" s="52">
        <v>501</v>
      </c>
      <c r="C14" s="52"/>
    </row>
    <row r="15" spans="1:3" customFormat="1" x14ac:dyDescent="0.25">
      <c r="A15" s="46" t="s">
        <v>388</v>
      </c>
      <c r="B15" s="52" t="s">
        <v>288</v>
      </c>
      <c r="C15" s="52"/>
    </row>
    <row r="16" spans="1:3" customFormat="1" x14ac:dyDescent="0.25">
      <c r="A16" s="46" t="s">
        <v>134</v>
      </c>
      <c r="B16" s="52" t="s">
        <v>289</v>
      </c>
      <c r="C16" s="52"/>
    </row>
    <row r="17" spans="1:3" customFormat="1" x14ac:dyDescent="0.25">
      <c r="A17" s="47" t="s">
        <v>389</v>
      </c>
      <c r="B17" s="52"/>
      <c r="C17" s="52"/>
    </row>
    <row r="18" spans="1:3" customFormat="1" x14ac:dyDescent="0.25">
      <c r="A18" s="46" t="s">
        <v>136</v>
      </c>
      <c r="B18" s="53">
        <v>46213</v>
      </c>
      <c r="C18" s="53"/>
    </row>
    <row r="19" spans="1:3" customFormat="1" x14ac:dyDescent="0.25">
      <c r="A19" s="46" t="s">
        <v>137</v>
      </c>
      <c r="B19" s="53">
        <v>46213</v>
      </c>
      <c r="C19" s="53"/>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391</v>
      </c>
      <c r="B26" s="60" t="s">
        <v>421</v>
      </c>
      <c r="C26" s="60" t="s">
        <v>422</v>
      </c>
    </row>
    <row r="27" spans="1:3" x14ac:dyDescent="0.25">
      <c r="A27" s="44">
        <v>60</v>
      </c>
      <c r="B27" s="50">
        <v>19.619</v>
      </c>
      <c r="C27" s="50">
        <v>3.6509999999999998</v>
      </c>
    </row>
    <row r="28" spans="1:3" x14ac:dyDescent="0.25">
      <c r="A28" s="44">
        <v>61</v>
      </c>
      <c r="B28" s="50">
        <v>19.064</v>
      </c>
      <c r="C28" s="50">
        <v>3.6720000000000002</v>
      </c>
    </row>
    <row r="29" spans="1:3" x14ac:dyDescent="0.25">
      <c r="A29" s="44">
        <v>62</v>
      </c>
      <c r="B29" s="50">
        <v>18.504000000000001</v>
      </c>
      <c r="C29" s="50">
        <v>3.69</v>
      </c>
    </row>
    <row r="30" spans="1:3" x14ac:dyDescent="0.25">
      <c r="A30" s="44">
        <v>63</v>
      </c>
      <c r="B30" s="50">
        <v>17.939</v>
      </c>
      <c r="C30" s="50">
        <v>3.706</v>
      </c>
    </row>
    <row r="31" spans="1:3" x14ac:dyDescent="0.25">
      <c r="A31" s="44">
        <v>64</v>
      </c>
      <c r="B31" s="50">
        <v>17.369</v>
      </c>
      <c r="C31" s="50">
        <v>3.7189999999999999</v>
      </c>
    </row>
    <row r="32" spans="1:3" x14ac:dyDescent="0.25">
      <c r="A32" s="44">
        <v>65</v>
      </c>
      <c r="B32" s="50">
        <v>16.795000000000002</v>
      </c>
      <c r="C32" s="50">
        <v>3.7280000000000002</v>
      </c>
    </row>
    <row r="33" spans="1:3" x14ac:dyDescent="0.25">
      <c r="A33" s="44">
        <v>66</v>
      </c>
      <c r="B33" s="50">
        <v>16.216999999999999</v>
      </c>
      <c r="C33" s="50">
        <v>3.7330000000000001</v>
      </c>
    </row>
    <row r="34" spans="1:3" x14ac:dyDescent="0.25">
      <c r="A34" s="44">
        <v>67</v>
      </c>
      <c r="B34" s="50">
        <v>15.635999999999999</v>
      </c>
      <c r="C34" s="50">
        <v>3.7360000000000002</v>
      </c>
    </row>
    <row r="35" spans="1:3" x14ac:dyDescent="0.25">
      <c r="A35" s="44">
        <v>68</v>
      </c>
      <c r="B35" s="50">
        <v>15.048999999999999</v>
      </c>
      <c r="C35" s="50">
        <v>3.7349999999999999</v>
      </c>
    </row>
    <row r="36" spans="1:3" x14ac:dyDescent="0.25">
      <c r="A36" s="44">
        <v>69</v>
      </c>
      <c r="B36" s="50">
        <v>14.457000000000001</v>
      </c>
      <c r="C36" s="50">
        <v>3.7309999999999999</v>
      </c>
    </row>
    <row r="37" spans="1:3" x14ac:dyDescent="0.25">
      <c r="A37" s="44">
        <v>70</v>
      </c>
      <c r="B37" s="50">
        <v>13.861000000000001</v>
      </c>
      <c r="C37" s="50">
        <v>3.7240000000000002</v>
      </c>
    </row>
    <row r="38" spans="1:3" x14ac:dyDescent="0.25">
      <c r="A38" s="44">
        <v>71</v>
      </c>
      <c r="B38" s="50">
        <v>13.262</v>
      </c>
      <c r="C38" s="50">
        <v>3.7130000000000001</v>
      </c>
    </row>
    <row r="39" spans="1:3" x14ac:dyDescent="0.25">
      <c r="A39" s="44">
        <v>72</v>
      </c>
      <c r="B39" s="50">
        <v>12.663</v>
      </c>
      <c r="C39" s="50">
        <v>3.6960000000000002</v>
      </c>
    </row>
    <row r="40" spans="1:3" x14ac:dyDescent="0.25">
      <c r="A40" s="44">
        <v>73</v>
      </c>
      <c r="B40" s="50">
        <v>12.067</v>
      </c>
      <c r="C40" s="50">
        <v>3.6739999999999999</v>
      </c>
    </row>
    <row r="41" spans="1:3" x14ac:dyDescent="0.25">
      <c r="A41" s="44">
        <v>74</v>
      </c>
      <c r="B41" s="50">
        <v>11.478999999999999</v>
      </c>
      <c r="C41" s="50">
        <v>3.5449999999999999</v>
      </c>
    </row>
  </sheetData>
  <sheetProtection algorithmName="SHA-512" hashValue="po+kV6K/HzxIss3npuzHVGdHIFZfH30XLqo8d63sZFLpFHSe8g62Gpe8/nFVuewRWjsHuXxfDLNOR8n5ijL7sw==" saltValue="YVc4NDOT4NHlS/gi3VJk1Q==" spinCount="100000" sheet="1" objects="1" scenarios="1"/>
  <conditionalFormatting sqref="A6:A21">
    <cfRule type="expression" dxfId="271" priority="5" stopIfTrue="1">
      <formula>MOD(ROW(),2)=0</formula>
    </cfRule>
    <cfRule type="expression" dxfId="270" priority="6" stopIfTrue="1">
      <formula>MOD(ROW(),2)&lt;&gt;0</formula>
    </cfRule>
  </conditionalFormatting>
  <conditionalFormatting sqref="A26:A41">
    <cfRule type="expression" dxfId="269" priority="1" stopIfTrue="1">
      <formula>MOD(ROW(),2)=0</formula>
    </cfRule>
    <cfRule type="expression" dxfId="268" priority="2" stopIfTrue="1">
      <formula>MOD(ROW(),2)&lt;&gt;0</formula>
    </cfRule>
  </conditionalFormatting>
  <conditionalFormatting sqref="B6:C21">
    <cfRule type="expression" dxfId="267" priority="7" stopIfTrue="1">
      <formula>MOD(ROW(),2)=0</formula>
    </cfRule>
    <cfRule type="expression" dxfId="266" priority="8" stopIfTrue="1">
      <formula>MOD(ROW(),2)&lt;&gt;0</formula>
    </cfRule>
  </conditionalFormatting>
  <conditionalFormatting sqref="B26:C41">
    <cfRule type="expression" dxfId="265" priority="3" stopIfTrue="1">
      <formula>MOD(ROW(),2)=0</formula>
    </cfRule>
    <cfRule type="expression" dxfId="264" priority="4"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3584-61F5-400B-A0AE-A1E6BC75C546}">
  <sheetPr codeName="Sheet61"/>
  <dimension ref="A1:B101"/>
  <sheetViews>
    <sheetView showGridLines="0" workbookViewId="0">
      <selection activeCell="A6" sqref="A6"/>
    </sheetView>
  </sheetViews>
  <sheetFormatPr defaultColWidth="8.81640625" defaultRowHeight="12.5" x14ac:dyDescent="0.25"/>
  <cols>
    <col min="1" max="1" width="31.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Triv Comm - x-502</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t="s">
        <v>284</v>
      </c>
    </row>
    <row r="9" spans="1:2" customFormat="1" x14ac:dyDescent="0.25">
      <c r="A9" s="46" t="s">
        <v>128</v>
      </c>
      <c r="B9" s="52" t="s">
        <v>285</v>
      </c>
    </row>
    <row r="10" spans="1:2" customFormat="1" ht="62.5" x14ac:dyDescent="0.25">
      <c r="A10" s="46" t="s">
        <v>6</v>
      </c>
      <c r="B10" s="52" t="s">
        <v>290</v>
      </c>
    </row>
    <row r="11" spans="1:2" customFormat="1" x14ac:dyDescent="0.25">
      <c r="A11" s="46" t="s">
        <v>129</v>
      </c>
      <c r="B11" s="52" t="s">
        <v>224</v>
      </c>
    </row>
    <row r="12" spans="1:2" customFormat="1" x14ac:dyDescent="0.25">
      <c r="A12" s="46" t="s">
        <v>130</v>
      </c>
      <c r="B12" s="52" t="s">
        <v>287</v>
      </c>
    </row>
    <row r="13" spans="1:2" customFormat="1" x14ac:dyDescent="0.25">
      <c r="A13" s="46" t="s">
        <v>387</v>
      </c>
      <c r="B13" s="52">
        <v>1</v>
      </c>
    </row>
    <row r="14" spans="1:2" customFormat="1" x14ac:dyDescent="0.25">
      <c r="A14" s="46" t="s">
        <v>132</v>
      </c>
      <c r="B14" s="52">
        <v>502</v>
      </c>
    </row>
    <row r="15" spans="1:2" customFormat="1" x14ac:dyDescent="0.25">
      <c r="A15" s="46" t="s">
        <v>388</v>
      </c>
      <c r="B15" s="52" t="s">
        <v>291</v>
      </c>
    </row>
    <row r="16" spans="1:2" customFormat="1" x14ac:dyDescent="0.25">
      <c r="A16" s="46" t="s">
        <v>134</v>
      </c>
      <c r="B16" s="52" t="s">
        <v>292</v>
      </c>
    </row>
    <row r="17" spans="1:2" customFormat="1" x14ac:dyDescent="0.25">
      <c r="A17" s="47" t="s">
        <v>389</v>
      </c>
      <c r="B17" s="52"/>
    </row>
    <row r="18" spans="1:2" customFormat="1" x14ac:dyDescent="0.25">
      <c r="A18" s="46" t="s">
        <v>136</v>
      </c>
      <c r="B18" s="53">
        <v>46213</v>
      </c>
    </row>
    <row r="19" spans="1:2" customFormat="1" x14ac:dyDescent="0.25">
      <c r="A19" s="46" t="s">
        <v>137</v>
      </c>
      <c r="B19" s="53">
        <v>46213</v>
      </c>
    </row>
    <row r="20" spans="1:2" customFormat="1" x14ac:dyDescent="0.25">
      <c r="A20" s="46" t="s">
        <v>138</v>
      </c>
      <c r="B20" s="52" t="s">
        <v>146</v>
      </c>
    </row>
    <row r="21" spans="1:2" customFormat="1" x14ac:dyDescent="0.25">
      <c r="A21" s="46" t="s">
        <v>390</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391</v>
      </c>
      <c r="B26" s="60" t="s">
        <v>423</v>
      </c>
    </row>
    <row r="27" spans="1:2" x14ac:dyDescent="0.25">
      <c r="A27" s="44">
        <v>25</v>
      </c>
      <c r="B27" s="50">
        <v>35.659999999999997</v>
      </c>
    </row>
    <row r="28" spans="1:2" x14ac:dyDescent="0.25">
      <c r="A28" s="44">
        <v>26</v>
      </c>
      <c r="B28" s="50">
        <v>35.343000000000004</v>
      </c>
    </row>
    <row r="29" spans="1:2" x14ac:dyDescent="0.25">
      <c r="A29" s="44">
        <v>27</v>
      </c>
      <c r="B29" s="50">
        <v>35.020000000000003</v>
      </c>
    </row>
    <row r="30" spans="1:2" x14ac:dyDescent="0.25">
      <c r="A30" s="44">
        <v>28</v>
      </c>
      <c r="B30" s="50">
        <v>34.691000000000003</v>
      </c>
    </row>
    <row r="31" spans="1:2" x14ac:dyDescent="0.25">
      <c r="A31" s="44">
        <v>29</v>
      </c>
      <c r="B31" s="50">
        <v>34.354999999999997</v>
      </c>
    </row>
    <row r="32" spans="1:2" x14ac:dyDescent="0.25">
      <c r="A32" s="44">
        <v>30</v>
      </c>
      <c r="B32" s="50">
        <v>34.012</v>
      </c>
    </row>
    <row r="33" spans="1:2" x14ac:dyDescent="0.25">
      <c r="A33" s="44">
        <v>31</v>
      </c>
      <c r="B33" s="50">
        <v>33.661999999999999</v>
      </c>
    </row>
    <row r="34" spans="1:2" x14ac:dyDescent="0.25">
      <c r="A34" s="44">
        <v>32</v>
      </c>
      <c r="B34" s="50">
        <v>33.305</v>
      </c>
    </row>
    <row r="35" spans="1:2" x14ac:dyDescent="0.25">
      <c r="A35" s="44">
        <v>33</v>
      </c>
      <c r="B35" s="50">
        <v>32.941000000000003</v>
      </c>
    </row>
    <row r="36" spans="1:2" x14ac:dyDescent="0.25">
      <c r="A36" s="44">
        <v>34</v>
      </c>
      <c r="B36" s="50">
        <v>32.570999999999998</v>
      </c>
    </row>
    <row r="37" spans="1:2" x14ac:dyDescent="0.25">
      <c r="A37" s="44">
        <v>35</v>
      </c>
      <c r="B37" s="50">
        <v>32.192999999999998</v>
      </c>
    </row>
    <row r="38" spans="1:2" x14ac:dyDescent="0.25">
      <c r="A38" s="44">
        <v>36</v>
      </c>
      <c r="B38" s="50">
        <v>31.808</v>
      </c>
    </row>
    <row r="39" spans="1:2" x14ac:dyDescent="0.25">
      <c r="A39" s="44">
        <v>37</v>
      </c>
      <c r="B39" s="50">
        <v>31.416</v>
      </c>
    </row>
    <row r="40" spans="1:2" x14ac:dyDescent="0.25">
      <c r="A40" s="44">
        <v>38</v>
      </c>
      <c r="B40" s="50">
        <v>31.018000000000001</v>
      </c>
    </row>
    <row r="41" spans="1:2" x14ac:dyDescent="0.25">
      <c r="A41" s="44">
        <v>39</v>
      </c>
      <c r="B41" s="50">
        <v>30.613</v>
      </c>
    </row>
    <row r="42" spans="1:2" x14ac:dyDescent="0.25">
      <c r="A42" s="44">
        <v>40</v>
      </c>
      <c r="B42" s="50">
        <v>30.201000000000001</v>
      </c>
    </row>
    <row r="43" spans="1:2" x14ac:dyDescent="0.25">
      <c r="A43" s="44">
        <v>41</v>
      </c>
      <c r="B43" s="50">
        <v>29.783000000000001</v>
      </c>
    </row>
    <row r="44" spans="1:2" x14ac:dyDescent="0.25">
      <c r="A44" s="44">
        <v>42</v>
      </c>
      <c r="B44" s="50">
        <v>29.359000000000002</v>
      </c>
    </row>
    <row r="45" spans="1:2" x14ac:dyDescent="0.25">
      <c r="A45" s="44">
        <v>43</v>
      </c>
      <c r="B45" s="50">
        <v>28.93</v>
      </c>
    </row>
    <row r="46" spans="1:2" x14ac:dyDescent="0.25">
      <c r="A46" s="44">
        <v>44</v>
      </c>
      <c r="B46" s="50">
        <v>28.497</v>
      </c>
    </row>
    <row r="47" spans="1:2" x14ac:dyDescent="0.25">
      <c r="A47" s="44">
        <v>45</v>
      </c>
      <c r="B47" s="50">
        <v>28.059000000000001</v>
      </c>
    </row>
    <row r="48" spans="1:2" x14ac:dyDescent="0.25">
      <c r="A48" s="44">
        <v>46</v>
      </c>
      <c r="B48" s="50">
        <v>27.617999999999999</v>
      </c>
    </row>
    <row r="49" spans="1:2" x14ac:dyDescent="0.25">
      <c r="A49" s="44">
        <v>47</v>
      </c>
      <c r="B49" s="50">
        <v>27.172999999999998</v>
      </c>
    </row>
    <row r="50" spans="1:2" x14ac:dyDescent="0.25">
      <c r="A50" s="44">
        <v>48</v>
      </c>
      <c r="B50" s="50">
        <v>26.722999999999999</v>
      </c>
    </row>
    <row r="51" spans="1:2" x14ac:dyDescent="0.25">
      <c r="A51" s="44">
        <v>49</v>
      </c>
      <c r="B51" s="50">
        <v>26.268999999999998</v>
      </c>
    </row>
    <row r="52" spans="1:2" x14ac:dyDescent="0.25">
      <c r="A52" s="44">
        <v>50</v>
      </c>
      <c r="B52" s="50">
        <v>25.808</v>
      </c>
    </row>
    <row r="53" spans="1:2" x14ac:dyDescent="0.25">
      <c r="A53" s="44">
        <v>51</v>
      </c>
      <c r="B53" s="50">
        <v>25.343</v>
      </c>
    </row>
    <row r="54" spans="1:2" x14ac:dyDescent="0.25">
      <c r="A54" s="44">
        <v>52</v>
      </c>
      <c r="B54" s="50">
        <v>24.870999999999999</v>
      </c>
    </row>
    <row r="55" spans="1:2" x14ac:dyDescent="0.25">
      <c r="A55" s="44">
        <v>53</v>
      </c>
      <c r="B55" s="50">
        <v>24.393999999999998</v>
      </c>
    </row>
    <row r="56" spans="1:2" x14ac:dyDescent="0.25">
      <c r="A56" s="44">
        <v>54</v>
      </c>
      <c r="B56" s="50">
        <v>23.91</v>
      </c>
    </row>
    <row r="57" spans="1:2" x14ac:dyDescent="0.25">
      <c r="A57" s="44">
        <v>55</v>
      </c>
      <c r="B57" s="50">
        <v>23.420999999999999</v>
      </c>
    </row>
    <row r="58" spans="1:2" x14ac:dyDescent="0.25">
      <c r="A58" s="44">
        <v>56</v>
      </c>
      <c r="B58" s="50">
        <v>22.925000000000001</v>
      </c>
    </row>
    <row r="59" spans="1:2" x14ac:dyDescent="0.25">
      <c r="A59" s="44">
        <v>57</v>
      </c>
      <c r="B59" s="50">
        <v>22.422000000000001</v>
      </c>
    </row>
    <row r="60" spans="1:2" x14ac:dyDescent="0.25">
      <c r="A60" s="44">
        <v>58</v>
      </c>
      <c r="B60" s="50">
        <v>21.913</v>
      </c>
    </row>
    <row r="61" spans="1:2" x14ac:dyDescent="0.25">
      <c r="A61" s="44">
        <v>59</v>
      </c>
      <c r="B61" s="50">
        <v>21.396999999999998</v>
      </c>
    </row>
    <row r="62" spans="1:2" x14ac:dyDescent="0.25">
      <c r="A62" s="44">
        <v>60</v>
      </c>
      <c r="B62" s="50">
        <v>20.873999999999999</v>
      </c>
    </row>
    <row r="63" spans="1:2" x14ac:dyDescent="0.25">
      <c r="A63" s="44">
        <v>61</v>
      </c>
      <c r="B63" s="50">
        <v>20.344999999999999</v>
      </c>
    </row>
    <row r="64" spans="1:2" x14ac:dyDescent="0.25">
      <c r="A64" s="44">
        <v>62</v>
      </c>
      <c r="B64" s="50">
        <v>19.808</v>
      </c>
    </row>
    <row r="65" spans="1:2" x14ac:dyDescent="0.25">
      <c r="A65" s="44">
        <v>63</v>
      </c>
      <c r="B65" s="50">
        <v>19.265000000000001</v>
      </c>
    </row>
    <row r="66" spans="1:2" x14ac:dyDescent="0.25">
      <c r="A66" s="44">
        <v>64</v>
      </c>
      <c r="B66" s="50">
        <v>18.715</v>
      </c>
    </row>
    <row r="67" spans="1:2" x14ac:dyDescent="0.25">
      <c r="A67" s="44">
        <v>65</v>
      </c>
      <c r="B67" s="50">
        <v>18.158000000000001</v>
      </c>
    </row>
    <row r="68" spans="1:2" x14ac:dyDescent="0.25">
      <c r="A68" s="44">
        <v>66</v>
      </c>
      <c r="B68" s="50">
        <v>17.593</v>
      </c>
    </row>
    <row r="69" spans="1:2" x14ac:dyDescent="0.25">
      <c r="A69" s="44">
        <v>67</v>
      </c>
      <c r="B69" s="50">
        <v>17.021000000000001</v>
      </c>
    </row>
    <row r="70" spans="1:2" x14ac:dyDescent="0.25">
      <c r="A70" s="44">
        <v>68</v>
      </c>
      <c r="B70" s="50">
        <v>16.442</v>
      </c>
    </row>
    <row r="71" spans="1:2" x14ac:dyDescent="0.25">
      <c r="A71" s="44">
        <v>69</v>
      </c>
      <c r="B71" s="50">
        <v>15.859</v>
      </c>
    </row>
    <row r="72" spans="1:2" x14ac:dyDescent="0.25">
      <c r="A72" s="44">
        <v>70</v>
      </c>
      <c r="B72" s="50">
        <v>15.271000000000001</v>
      </c>
    </row>
    <row r="73" spans="1:2" x14ac:dyDescent="0.25">
      <c r="A73" s="44">
        <v>71</v>
      </c>
      <c r="B73" s="50">
        <v>14.680999999999999</v>
      </c>
    </row>
    <row r="74" spans="1:2" x14ac:dyDescent="0.25">
      <c r="A74" s="44">
        <v>72</v>
      </c>
      <c r="B74" s="50">
        <v>14.089</v>
      </c>
    </row>
    <row r="75" spans="1:2" x14ac:dyDescent="0.25">
      <c r="A75" s="44">
        <v>73</v>
      </c>
      <c r="B75" s="50">
        <v>13.497</v>
      </c>
    </row>
    <row r="76" spans="1:2" x14ac:dyDescent="0.25">
      <c r="A76" s="44">
        <v>74</v>
      </c>
      <c r="B76" s="50">
        <v>12.906000000000001</v>
      </c>
    </row>
    <row r="77" spans="1:2" x14ac:dyDescent="0.25">
      <c r="A77" s="44">
        <v>75</v>
      </c>
      <c r="B77" s="50">
        <v>12.319000000000001</v>
      </c>
    </row>
    <row r="78" spans="1:2" x14ac:dyDescent="0.25">
      <c r="A78" s="44">
        <v>76</v>
      </c>
      <c r="B78" s="50">
        <v>11.737</v>
      </c>
    </row>
    <row r="79" spans="1:2" x14ac:dyDescent="0.25">
      <c r="A79" s="44">
        <v>77</v>
      </c>
      <c r="B79" s="50">
        <v>11.161</v>
      </c>
    </row>
    <row r="80" spans="1:2" x14ac:dyDescent="0.25">
      <c r="A80" s="44">
        <v>78</v>
      </c>
      <c r="B80" s="50">
        <v>10.587</v>
      </c>
    </row>
    <row r="81" spans="1:2" x14ac:dyDescent="0.25">
      <c r="A81" s="44">
        <v>79</v>
      </c>
      <c r="B81" s="50">
        <v>10.013</v>
      </c>
    </row>
    <row r="82" spans="1:2" x14ac:dyDescent="0.25">
      <c r="A82" s="44">
        <v>80</v>
      </c>
      <c r="B82" s="50">
        <v>9.4390000000000001</v>
      </c>
    </row>
    <row r="83" spans="1:2" x14ac:dyDescent="0.25">
      <c r="A83" s="44">
        <v>81</v>
      </c>
      <c r="B83" s="50">
        <v>8.8680000000000003</v>
      </c>
    </row>
    <row r="84" spans="1:2" x14ac:dyDescent="0.25">
      <c r="A84" s="44">
        <v>82</v>
      </c>
      <c r="B84" s="50">
        <v>8.3010000000000002</v>
      </c>
    </row>
    <row r="85" spans="1:2" x14ac:dyDescent="0.25">
      <c r="A85" s="44">
        <v>83</v>
      </c>
      <c r="B85" s="50">
        <v>7.742</v>
      </c>
    </row>
    <row r="86" spans="1:2" x14ac:dyDescent="0.25">
      <c r="A86" s="44">
        <v>84</v>
      </c>
      <c r="B86" s="50">
        <v>7.1929999999999996</v>
      </c>
    </row>
    <row r="87" spans="1:2" x14ac:dyDescent="0.25">
      <c r="A87" s="44">
        <v>85</v>
      </c>
      <c r="B87" s="50">
        <v>6.6580000000000004</v>
      </c>
    </row>
    <row r="88" spans="1:2" x14ac:dyDescent="0.25">
      <c r="A88" s="44">
        <v>86</v>
      </c>
      <c r="B88" s="50">
        <v>6.1420000000000003</v>
      </c>
    </row>
    <row r="89" spans="1:2" x14ac:dyDescent="0.25">
      <c r="A89" s="44">
        <v>87</v>
      </c>
      <c r="B89" s="50">
        <v>5.6529999999999996</v>
      </c>
    </row>
    <row r="90" spans="1:2" x14ac:dyDescent="0.25">
      <c r="A90" s="44">
        <v>88</v>
      </c>
      <c r="B90" s="50">
        <v>5.1929999999999996</v>
      </c>
    </row>
    <row r="91" spans="1:2" x14ac:dyDescent="0.25">
      <c r="A91" s="44">
        <v>89</v>
      </c>
      <c r="B91" s="50">
        <v>4.7629999999999999</v>
      </c>
    </row>
    <row r="92" spans="1:2" x14ac:dyDescent="0.25">
      <c r="A92" s="44">
        <v>90</v>
      </c>
      <c r="B92" s="50">
        <v>4.3579999999999997</v>
      </c>
    </row>
    <row r="93" spans="1:2" x14ac:dyDescent="0.25">
      <c r="A93" s="44">
        <v>91</v>
      </c>
      <c r="B93" s="50">
        <v>3.9769999999999999</v>
      </c>
    </row>
    <row r="94" spans="1:2" x14ac:dyDescent="0.25">
      <c r="A94" s="44">
        <v>92</v>
      </c>
      <c r="B94" s="50">
        <v>3.62</v>
      </c>
    </row>
    <row r="95" spans="1:2" x14ac:dyDescent="0.25">
      <c r="A95" s="44">
        <v>93</v>
      </c>
      <c r="B95" s="50">
        <v>3.2909999999999999</v>
      </c>
    </row>
    <row r="96" spans="1:2" x14ac:dyDescent="0.25">
      <c r="A96" s="44">
        <v>94</v>
      </c>
      <c r="B96" s="50">
        <v>2.992</v>
      </c>
    </row>
    <row r="97" spans="1:2" x14ac:dyDescent="0.25">
      <c r="A97" s="44">
        <v>95</v>
      </c>
      <c r="B97" s="50">
        <v>2.7210000000000001</v>
      </c>
    </row>
    <row r="98" spans="1:2" x14ac:dyDescent="0.25">
      <c r="A98" s="44">
        <v>96</v>
      </c>
      <c r="B98" s="50">
        <v>2.4769999999999999</v>
      </c>
    </row>
    <row r="99" spans="1:2" x14ac:dyDescent="0.25">
      <c r="A99" s="44">
        <v>97</v>
      </c>
      <c r="B99" s="50">
        <v>2.2559999999999998</v>
      </c>
    </row>
    <row r="100" spans="1:2" x14ac:dyDescent="0.25">
      <c r="A100" s="44">
        <v>98</v>
      </c>
      <c r="B100" s="50">
        <v>2.0609999999999999</v>
      </c>
    </row>
    <row r="101" spans="1:2" x14ac:dyDescent="0.25">
      <c r="A101" s="44">
        <v>99</v>
      </c>
      <c r="B101" s="50">
        <v>1.891</v>
      </c>
    </row>
  </sheetData>
  <sheetProtection algorithmName="SHA-512" hashValue="3b01cpUEhugZzrYqa3tcISfNlCc7eUf2qTmuS3jJWxK3/FCyAV0YrzZqhLMA65OBli7tcxnT6RhgZdMozLKDCA==" saltValue="CX0CSqUL9Nsj4Pudke+Bkg==" spinCount="100000" sheet="1" objects="1" scenarios="1"/>
  <conditionalFormatting sqref="A6:A21">
    <cfRule type="expression" dxfId="263" priority="5" stopIfTrue="1">
      <formula>MOD(ROW(),2)=0</formula>
    </cfRule>
    <cfRule type="expression" dxfId="262" priority="6" stopIfTrue="1">
      <formula>MOD(ROW(),2)&lt;&gt;0</formula>
    </cfRule>
  </conditionalFormatting>
  <conditionalFormatting sqref="A26:A101">
    <cfRule type="expression" dxfId="261" priority="1" stopIfTrue="1">
      <formula>MOD(ROW(),2)=0</formula>
    </cfRule>
    <cfRule type="expression" dxfId="260" priority="2" stopIfTrue="1">
      <formula>MOD(ROW(),2)&lt;&gt;0</formula>
    </cfRule>
  </conditionalFormatting>
  <conditionalFormatting sqref="B6:B21">
    <cfRule type="expression" dxfId="259" priority="7" stopIfTrue="1">
      <formula>MOD(ROW(),2)=0</formula>
    </cfRule>
    <cfRule type="expression" dxfId="258" priority="8" stopIfTrue="1">
      <formula>MOD(ROW(),2)&lt;&gt;0</formula>
    </cfRule>
  </conditionalFormatting>
  <conditionalFormatting sqref="B26:B101">
    <cfRule type="expression" dxfId="257" priority="3" stopIfTrue="1">
      <formula>MOD(ROW(),2)=0</formula>
    </cfRule>
    <cfRule type="expression" dxfId="256" priority="4"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32ECD-C476-4E2A-8238-0FC60AAC3A74}">
  <sheetPr codeName="Sheet8"/>
  <dimension ref="A1:D68"/>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CETV - x-201</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1992</v>
      </c>
      <c r="C8" s="52"/>
      <c r="D8" s="52"/>
    </row>
    <row r="9" spans="1:4" customFormat="1" x14ac:dyDescent="0.25">
      <c r="A9" s="46" t="s">
        <v>128</v>
      </c>
      <c r="B9" s="52" t="s">
        <v>140</v>
      </c>
      <c r="C9" s="52"/>
      <c r="D9" s="52"/>
    </row>
    <row r="10" spans="1:4" customFormat="1" ht="25" x14ac:dyDescent="0.25">
      <c r="A10" s="46" t="s">
        <v>6</v>
      </c>
      <c r="B10" s="52" t="s">
        <v>141</v>
      </c>
      <c r="C10" s="52"/>
      <c r="D10" s="52"/>
    </row>
    <row r="11" spans="1:4" customFormat="1" x14ac:dyDescent="0.25">
      <c r="A11" s="46" t="s">
        <v>129</v>
      </c>
      <c r="B11" s="52" t="s">
        <v>142</v>
      </c>
      <c r="C11" s="52"/>
      <c r="D11" s="52"/>
    </row>
    <row r="12" spans="1:4" customFormat="1" x14ac:dyDescent="0.25">
      <c r="A12" s="46" t="s">
        <v>130</v>
      </c>
      <c r="B12" s="52" t="s">
        <v>143</v>
      </c>
      <c r="C12" s="52"/>
      <c r="D12" s="52"/>
    </row>
    <row r="13" spans="1:4" customFormat="1" x14ac:dyDescent="0.25">
      <c r="A13" s="46" t="s">
        <v>387</v>
      </c>
      <c r="B13" s="52">
        <v>2</v>
      </c>
      <c r="C13" s="52"/>
      <c r="D13" s="52"/>
    </row>
    <row r="14" spans="1:4" customFormat="1" x14ac:dyDescent="0.25">
      <c r="A14" s="46" t="s">
        <v>132</v>
      </c>
      <c r="B14" s="52">
        <v>201</v>
      </c>
      <c r="C14" s="52"/>
      <c r="D14" s="52"/>
    </row>
    <row r="15" spans="1:4" customFormat="1" x14ac:dyDescent="0.25">
      <c r="A15" s="46" t="s">
        <v>388</v>
      </c>
      <c r="B15" s="52" t="s">
        <v>144</v>
      </c>
      <c r="C15" s="52"/>
      <c r="D15" s="52"/>
    </row>
    <row r="16" spans="1:4" customFormat="1" x14ac:dyDescent="0.25">
      <c r="A16" s="46" t="s">
        <v>134</v>
      </c>
      <c r="B16" s="52" t="s">
        <v>145</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392</v>
      </c>
      <c r="C26" s="60" t="s">
        <v>393</v>
      </c>
      <c r="D26" s="60" t="s">
        <v>394</v>
      </c>
    </row>
    <row r="27" spans="1:4" x14ac:dyDescent="0.25">
      <c r="A27" s="44">
        <v>18</v>
      </c>
      <c r="B27" s="45">
        <v>9.16</v>
      </c>
      <c r="C27" s="45">
        <v>1.99</v>
      </c>
      <c r="D27" s="45">
        <v>0</v>
      </c>
    </row>
    <row r="28" spans="1:4" x14ac:dyDescent="0.25">
      <c r="A28" s="44">
        <v>19</v>
      </c>
      <c r="B28" s="45">
        <v>9.33</v>
      </c>
      <c r="C28" s="45">
        <v>2.08</v>
      </c>
      <c r="D28" s="45">
        <v>0</v>
      </c>
    </row>
    <row r="29" spans="1:4" x14ac:dyDescent="0.25">
      <c r="A29" s="44">
        <v>20</v>
      </c>
      <c r="B29" s="45">
        <v>9.49</v>
      </c>
      <c r="C29" s="45">
        <v>2.11</v>
      </c>
      <c r="D29" s="45">
        <v>0</v>
      </c>
    </row>
    <row r="30" spans="1:4" x14ac:dyDescent="0.25">
      <c r="A30" s="44">
        <v>21</v>
      </c>
      <c r="B30" s="45">
        <v>9.66</v>
      </c>
      <c r="C30" s="45">
        <v>2.15</v>
      </c>
      <c r="D30" s="45">
        <v>0</v>
      </c>
    </row>
    <row r="31" spans="1:4" x14ac:dyDescent="0.25">
      <c r="A31" s="44">
        <v>22</v>
      </c>
      <c r="B31" s="45">
        <v>9.84</v>
      </c>
      <c r="C31" s="45">
        <v>2.19</v>
      </c>
      <c r="D31" s="45">
        <v>0</v>
      </c>
    </row>
    <row r="32" spans="1:4" x14ac:dyDescent="0.25">
      <c r="A32" s="44">
        <v>23</v>
      </c>
      <c r="B32" s="45">
        <v>10.01</v>
      </c>
      <c r="C32" s="45">
        <v>2.23</v>
      </c>
      <c r="D32" s="45">
        <v>0</v>
      </c>
    </row>
    <row r="33" spans="1:4" x14ac:dyDescent="0.25">
      <c r="A33" s="44">
        <v>24</v>
      </c>
      <c r="B33" s="45">
        <v>10.19</v>
      </c>
      <c r="C33" s="45">
        <v>2.27</v>
      </c>
      <c r="D33" s="45">
        <v>0</v>
      </c>
    </row>
    <row r="34" spans="1:4" x14ac:dyDescent="0.25">
      <c r="A34" s="44">
        <v>25</v>
      </c>
      <c r="B34" s="45">
        <v>10.38</v>
      </c>
      <c r="C34" s="45">
        <v>2.31</v>
      </c>
      <c r="D34" s="45">
        <v>0</v>
      </c>
    </row>
    <row r="35" spans="1:4" x14ac:dyDescent="0.25">
      <c r="A35" s="44">
        <v>26</v>
      </c>
      <c r="B35" s="45">
        <v>10.56</v>
      </c>
      <c r="C35" s="45">
        <v>2.35</v>
      </c>
      <c r="D35" s="45">
        <v>0</v>
      </c>
    </row>
    <row r="36" spans="1:4" x14ac:dyDescent="0.25">
      <c r="A36" s="44">
        <v>27</v>
      </c>
      <c r="B36" s="45">
        <v>10.75</v>
      </c>
      <c r="C36" s="45">
        <v>2.39</v>
      </c>
      <c r="D36" s="45">
        <v>0</v>
      </c>
    </row>
    <row r="37" spans="1:4" x14ac:dyDescent="0.25">
      <c r="A37" s="44">
        <v>28</v>
      </c>
      <c r="B37" s="45">
        <v>10.95</v>
      </c>
      <c r="C37" s="45">
        <v>2.4300000000000002</v>
      </c>
      <c r="D37" s="45">
        <v>0</v>
      </c>
    </row>
    <row r="38" spans="1:4" x14ac:dyDescent="0.25">
      <c r="A38" s="44">
        <v>29</v>
      </c>
      <c r="B38" s="45">
        <v>11.14</v>
      </c>
      <c r="C38" s="45">
        <v>2.4700000000000002</v>
      </c>
      <c r="D38" s="45">
        <v>0</v>
      </c>
    </row>
    <row r="39" spans="1:4" x14ac:dyDescent="0.25">
      <c r="A39" s="44">
        <v>30</v>
      </c>
      <c r="B39" s="45">
        <v>11.34</v>
      </c>
      <c r="C39" s="45">
        <v>2.5099999999999998</v>
      </c>
      <c r="D39" s="45">
        <v>0</v>
      </c>
    </row>
    <row r="40" spans="1:4" x14ac:dyDescent="0.25">
      <c r="A40" s="44">
        <v>31</v>
      </c>
      <c r="B40" s="45">
        <v>11.55</v>
      </c>
      <c r="C40" s="45">
        <v>2.56</v>
      </c>
      <c r="D40" s="45">
        <v>0</v>
      </c>
    </row>
    <row r="41" spans="1:4" x14ac:dyDescent="0.25">
      <c r="A41" s="44">
        <v>32</v>
      </c>
      <c r="B41" s="45">
        <v>11.76</v>
      </c>
      <c r="C41" s="45">
        <v>2.6</v>
      </c>
      <c r="D41" s="45">
        <v>0</v>
      </c>
    </row>
    <row r="42" spans="1:4" x14ac:dyDescent="0.25">
      <c r="A42" s="44">
        <v>33</v>
      </c>
      <c r="B42" s="45">
        <v>11.97</v>
      </c>
      <c r="C42" s="45">
        <v>2.65</v>
      </c>
      <c r="D42" s="45">
        <v>0</v>
      </c>
    </row>
    <row r="43" spans="1:4" x14ac:dyDescent="0.25">
      <c r="A43" s="44">
        <v>34</v>
      </c>
      <c r="B43" s="45">
        <v>12.18</v>
      </c>
      <c r="C43" s="45">
        <v>2.69</v>
      </c>
      <c r="D43" s="45">
        <v>0</v>
      </c>
    </row>
    <row r="44" spans="1:4" x14ac:dyDescent="0.25">
      <c r="A44" s="44">
        <v>35</v>
      </c>
      <c r="B44" s="45">
        <v>12.4</v>
      </c>
      <c r="C44" s="45">
        <v>2.74</v>
      </c>
      <c r="D44" s="45">
        <v>0</v>
      </c>
    </row>
    <row r="45" spans="1:4" x14ac:dyDescent="0.25">
      <c r="A45" s="44">
        <v>36</v>
      </c>
      <c r="B45" s="45">
        <v>12.63</v>
      </c>
      <c r="C45" s="45">
        <v>2.79</v>
      </c>
      <c r="D45" s="45">
        <v>0</v>
      </c>
    </row>
    <row r="46" spans="1:4" x14ac:dyDescent="0.25">
      <c r="A46" s="44">
        <v>37</v>
      </c>
      <c r="B46" s="45">
        <v>12.85</v>
      </c>
      <c r="C46" s="45">
        <v>2.83</v>
      </c>
      <c r="D46" s="45">
        <v>0</v>
      </c>
    </row>
    <row r="47" spans="1:4" x14ac:dyDescent="0.25">
      <c r="A47" s="44">
        <v>38</v>
      </c>
      <c r="B47" s="45">
        <v>13.09</v>
      </c>
      <c r="C47" s="45">
        <v>2.88</v>
      </c>
      <c r="D47" s="45">
        <v>0</v>
      </c>
    </row>
    <row r="48" spans="1:4" x14ac:dyDescent="0.25">
      <c r="A48" s="44">
        <v>39</v>
      </c>
      <c r="B48" s="45">
        <v>13.32</v>
      </c>
      <c r="C48" s="45">
        <v>2.93</v>
      </c>
      <c r="D48" s="45">
        <v>0</v>
      </c>
    </row>
    <row r="49" spans="1:4" x14ac:dyDescent="0.25">
      <c r="A49" s="44">
        <v>40</v>
      </c>
      <c r="B49" s="45">
        <v>13.57</v>
      </c>
      <c r="C49" s="45">
        <v>2.97</v>
      </c>
      <c r="D49" s="45">
        <v>0</v>
      </c>
    </row>
    <row r="50" spans="1:4" x14ac:dyDescent="0.25">
      <c r="A50" s="44">
        <v>41</v>
      </c>
      <c r="B50" s="45">
        <v>13.82</v>
      </c>
      <c r="C50" s="45">
        <v>3.02</v>
      </c>
      <c r="D50" s="45">
        <v>0</v>
      </c>
    </row>
    <row r="51" spans="1:4" x14ac:dyDescent="0.25">
      <c r="A51" s="44">
        <v>42</v>
      </c>
      <c r="B51" s="45">
        <v>14.07</v>
      </c>
      <c r="C51" s="45">
        <v>3.07</v>
      </c>
      <c r="D51" s="45">
        <v>0</v>
      </c>
    </row>
    <row r="52" spans="1:4" x14ac:dyDescent="0.25">
      <c r="A52" s="44">
        <v>43</v>
      </c>
      <c r="B52" s="45">
        <v>14.33</v>
      </c>
      <c r="C52" s="45">
        <v>3.11</v>
      </c>
      <c r="D52" s="45">
        <v>0</v>
      </c>
    </row>
    <row r="53" spans="1:4" x14ac:dyDescent="0.25">
      <c r="A53" s="44">
        <v>44</v>
      </c>
      <c r="B53" s="45">
        <v>14.59</v>
      </c>
      <c r="C53" s="45">
        <v>3.16</v>
      </c>
      <c r="D53" s="45">
        <v>0</v>
      </c>
    </row>
    <row r="54" spans="1:4" x14ac:dyDescent="0.25">
      <c r="A54" s="44">
        <v>45</v>
      </c>
      <c r="B54" s="45">
        <v>14.87</v>
      </c>
      <c r="C54" s="45">
        <v>3.21</v>
      </c>
      <c r="D54" s="45">
        <v>0</v>
      </c>
    </row>
    <row r="55" spans="1:4" x14ac:dyDescent="0.25">
      <c r="A55" s="44">
        <v>46</v>
      </c>
      <c r="B55" s="45">
        <v>15.14</v>
      </c>
      <c r="C55" s="45">
        <v>3.25</v>
      </c>
      <c r="D55" s="45">
        <v>0</v>
      </c>
    </row>
    <row r="56" spans="1:4" x14ac:dyDescent="0.25">
      <c r="A56" s="44">
        <v>47</v>
      </c>
      <c r="B56" s="45">
        <v>15.43</v>
      </c>
      <c r="C56" s="45">
        <v>3.29</v>
      </c>
      <c r="D56" s="45">
        <v>0</v>
      </c>
    </row>
    <row r="57" spans="1:4" x14ac:dyDescent="0.25">
      <c r="A57" s="44">
        <v>48</v>
      </c>
      <c r="B57" s="45">
        <v>15.73</v>
      </c>
      <c r="C57" s="45">
        <v>3.33</v>
      </c>
      <c r="D57" s="45">
        <v>0</v>
      </c>
    </row>
    <row r="58" spans="1:4" x14ac:dyDescent="0.25">
      <c r="A58" s="44">
        <v>49</v>
      </c>
      <c r="B58" s="45">
        <v>16.03</v>
      </c>
      <c r="C58" s="45">
        <v>3.37</v>
      </c>
      <c r="D58" s="45">
        <v>0</v>
      </c>
    </row>
    <row r="59" spans="1:4" x14ac:dyDescent="0.25">
      <c r="A59" s="44">
        <v>50</v>
      </c>
      <c r="B59" s="45">
        <v>16.34</v>
      </c>
      <c r="C59" s="45">
        <v>3.41</v>
      </c>
      <c r="D59" s="45">
        <v>0</v>
      </c>
    </row>
    <row r="60" spans="1:4" x14ac:dyDescent="0.25">
      <c r="A60" s="44">
        <v>51</v>
      </c>
      <c r="B60" s="45">
        <v>16.66</v>
      </c>
      <c r="C60" s="45">
        <v>3.45</v>
      </c>
      <c r="D60" s="45">
        <v>0</v>
      </c>
    </row>
    <row r="61" spans="1:4" x14ac:dyDescent="0.25">
      <c r="A61" s="44">
        <v>52</v>
      </c>
      <c r="B61" s="45">
        <v>16.989999999999998</v>
      </c>
      <c r="C61" s="45">
        <v>3.48</v>
      </c>
      <c r="D61" s="45">
        <v>0</v>
      </c>
    </row>
    <row r="62" spans="1:4" x14ac:dyDescent="0.25">
      <c r="A62" s="44">
        <v>53</v>
      </c>
      <c r="B62" s="45">
        <v>17.32</v>
      </c>
      <c r="C62" s="45">
        <v>3.52</v>
      </c>
      <c r="D62" s="45">
        <v>0</v>
      </c>
    </row>
    <row r="63" spans="1:4" x14ac:dyDescent="0.25">
      <c r="A63" s="44">
        <v>54</v>
      </c>
      <c r="B63" s="45">
        <v>17.68</v>
      </c>
      <c r="C63" s="45">
        <v>3.55</v>
      </c>
      <c r="D63" s="45">
        <v>0</v>
      </c>
    </row>
    <row r="64" spans="1:4" x14ac:dyDescent="0.25">
      <c r="A64" s="44">
        <v>55</v>
      </c>
      <c r="B64" s="45">
        <v>18.05</v>
      </c>
      <c r="C64" s="45">
        <v>3.57</v>
      </c>
      <c r="D64" s="45">
        <v>0</v>
      </c>
    </row>
    <row r="65" spans="1:4" x14ac:dyDescent="0.25">
      <c r="A65" s="44">
        <v>56</v>
      </c>
      <c r="B65" s="45">
        <v>18.43</v>
      </c>
      <c r="C65" s="45">
        <v>3.59</v>
      </c>
      <c r="D65" s="45">
        <v>0</v>
      </c>
    </row>
    <row r="66" spans="1:4" x14ac:dyDescent="0.25">
      <c r="A66" s="44">
        <v>57</v>
      </c>
      <c r="B66" s="45">
        <v>18.829999999999998</v>
      </c>
      <c r="C66" s="45">
        <v>3.61</v>
      </c>
      <c r="D66" s="45">
        <v>0</v>
      </c>
    </row>
    <row r="67" spans="1:4" x14ac:dyDescent="0.25">
      <c r="A67" s="44">
        <v>58</v>
      </c>
      <c r="B67" s="45">
        <v>19.25</v>
      </c>
      <c r="C67" s="45">
        <v>3.62</v>
      </c>
      <c r="D67" s="45">
        <v>0</v>
      </c>
    </row>
    <row r="68" spans="1:4" x14ac:dyDescent="0.25">
      <c r="A68" s="44">
        <v>59</v>
      </c>
      <c r="B68" s="45">
        <v>19.68</v>
      </c>
      <c r="C68" s="45">
        <v>3.63</v>
      </c>
      <c r="D68" s="45">
        <v>0</v>
      </c>
    </row>
  </sheetData>
  <sheetProtection algorithmName="SHA-512" hashValue="Ls9af1SnLU9yZ9Wq1A5EU7+J1lwlL3ZfTP1fzwXXVZIO3kXseWf7GcR9B83U+04ntk5Ulh8OO1Q3OBqyRz6r3g==" saltValue="32HB2Q1HBk6eaPt8WkdXtA==" spinCount="100000" sheet="1" objects="1" scenarios="1"/>
  <conditionalFormatting sqref="A6:A21">
    <cfRule type="expression" dxfId="691" priority="5" stopIfTrue="1">
      <formula>MOD(ROW(),2)=0</formula>
    </cfRule>
    <cfRule type="expression" dxfId="690" priority="6" stopIfTrue="1">
      <formula>MOD(ROW(),2)&lt;&gt;0</formula>
    </cfRule>
  </conditionalFormatting>
  <conditionalFormatting sqref="A26:A68">
    <cfRule type="expression" dxfId="689" priority="1" stopIfTrue="1">
      <formula>MOD(ROW(),2)=0</formula>
    </cfRule>
    <cfRule type="expression" dxfId="688" priority="2" stopIfTrue="1">
      <formula>MOD(ROW(),2)&lt;&gt;0</formula>
    </cfRule>
  </conditionalFormatting>
  <conditionalFormatting sqref="B6:D21">
    <cfRule type="expression" dxfId="687" priority="7" stopIfTrue="1">
      <formula>MOD(ROW(),2)=0</formula>
    </cfRule>
    <cfRule type="expression" dxfId="686" priority="8" stopIfTrue="1">
      <formula>MOD(ROW(),2)&lt;&gt;0</formula>
    </cfRule>
  </conditionalFormatting>
  <conditionalFormatting sqref="B26:D68">
    <cfRule type="expression" dxfId="685" priority="3" stopIfTrue="1">
      <formula>MOD(ROW(),2)=0</formula>
    </cfRule>
    <cfRule type="expression" dxfId="684" priority="4"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3DB03-4A2B-4735-AE0F-0A51AC1813CB}">
  <sheetPr codeName="Sheet62"/>
  <dimension ref="A1:C46"/>
  <sheetViews>
    <sheetView showGridLines="0" zoomScaleNormal="10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Triv Comm - x-503</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285</v>
      </c>
      <c r="C9" s="52"/>
    </row>
    <row r="10" spans="1:3" customFormat="1" ht="25" x14ac:dyDescent="0.25">
      <c r="A10" s="46" t="s">
        <v>6</v>
      </c>
      <c r="B10" s="52" t="s">
        <v>293</v>
      </c>
      <c r="C10" s="52"/>
    </row>
    <row r="11" spans="1:3" customFormat="1" x14ac:dyDescent="0.25">
      <c r="A11" s="46" t="s">
        <v>129</v>
      </c>
      <c r="B11" s="52" t="s">
        <v>224</v>
      </c>
      <c r="C11" s="52"/>
    </row>
    <row r="12" spans="1:3" customFormat="1" x14ac:dyDescent="0.25">
      <c r="A12" s="46" t="s">
        <v>130</v>
      </c>
      <c r="B12" s="52" t="s">
        <v>287</v>
      </c>
      <c r="C12" s="52"/>
    </row>
    <row r="13" spans="1:3" customFormat="1" x14ac:dyDescent="0.25">
      <c r="A13" s="46" t="s">
        <v>387</v>
      </c>
      <c r="B13" s="52">
        <v>0</v>
      </c>
      <c r="C13" s="52"/>
    </row>
    <row r="14" spans="1:3" customFormat="1" x14ac:dyDescent="0.25">
      <c r="A14" s="46" t="s">
        <v>132</v>
      </c>
      <c r="B14" s="52">
        <v>503</v>
      </c>
      <c r="C14" s="52"/>
    </row>
    <row r="15" spans="1:3" customFormat="1" x14ac:dyDescent="0.25">
      <c r="A15" s="46" t="s">
        <v>388</v>
      </c>
      <c r="B15" s="52" t="s">
        <v>294</v>
      </c>
      <c r="C15" s="52"/>
    </row>
    <row r="16" spans="1:3" customFormat="1" x14ac:dyDescent="0.25">
      <c r="A16" s="46" t="s">
        <v>134</v>
      </c>
      <c r="B16" s="52" t="s">
        <v>289</v>
      </c>
      <c r="C16" s="52"/>
    </row>
    <row r="17" spans="1:3" customFormat="1" x14ac:dyDescent="0.25">
      <c r="A17" s="47" t="s">
        <v>389</v>
      </c>
      <c r="B17" s="52"/>
      <c r="C17" s="52"/>
    </row>
    <row r="18" spans="1:3" customFormat="1" x14ac:dyDescent="0.25">
      <c r="A18" s="46" t="s">
        <v>136</v>
      </c>
      <c r="B18" s="53">
        <v>46213</v>
      </c>
      <c r="C18" s="53"/>
    </row>
    <row r="19" spans="1:3" customFormat="1" x14ac:dyDescent="0.25">
      <c r="A19" s="46" t="s">
        <v>137</v>
      </c>
      <c r="B19" s="53">
        <v>46213</v>
      </c>
      <c r="C19" s="53"/>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39" x14ac:dyDescent="0.25">
      <c r="A26" s="60" t="s">
        <v>391</v>
      </c>
      <c r="B26" s="60" t="s">
        <v>424</v>
      </c>
      <c r="C26" s="60" t="s">
        <v>425</v>
      </c>
    </row>
    <row r="27" spans="1:3" x14ac:dyDescent="0.25">
      <c r="A27" s="44">
        <v>55</v>
      </c>
      <c r="B27" s="50">
        <v>22.36</v>
      </c>
      <c r="C27" s="50">
        <v>3.7469999999999999</v>
      </c>
    </row>
    <row r="28" spans="1:3" x14ac:dyDescent="0.25">
      <c r="A28" s="44">
        <v>56</v>
      </c>
      <c r="B28" s="50">
        <v>21.837</v>
      </c>
      <c r="C28" s="50">
        <v>3.78</v>
      </c>
    </row>
    <row r="29" spans="1:3" x14ac:dyDescent="0.25">
      <c r="A29" s="44">
        <v>57</v>
      </c>
      <c r="B29" s="50">
        <v>21.309000000000001</v>
      </c>
      <c r="C29" s="50">
        <v>3.8109999999999999</v>
      </c>
    </row>
    <row r="30" spans="1:3" x14ac:dyDescent="0.25">
      <c r="A30" s="44">
        <v>58</v>
      </c>
      <c r="B30" s="50">
        <v>20.774000000000001</v>
      </c>
      <c r="C30" s="50">
        <v>3.8410000000000002</v>
      </c>
    </row>
    <row r="31" spans="1:3" x14ac:dyDescent="0.25">
      <c r="A31" s="44">
        <v>59</v>
      </c>
      <c r="B31" s="50">
        <v>20.233000000000001</v>
      </c>
      <c r="C31" s="50">
        <v>3.8690000000000002</v>
      </c>
    </row>
    <row r="32" spans="1:3" x14ac:dyDescent="0.25">
      <c r="A32" s="44">
        <v>60</v>
      </c>
      <c r="B32" s="50">
        <v>19.687999999999999</v>
      </c>
      <c r="C32" s="50">
        <v>3.895</v>
      </c>
    </row>
    <row r="33" spans="1:3" x14ac:dyDescent="0.25">
      <c r="A33" s="44">
        <v>61</v>
      </c>
      <c r="B33" s="50">
        <v>19.138999999999999</v>
      </c>
      <c r="C33" s="50">
        <v>3.9169999999999998</v>
      </c>
    </row>
    <row r="34" spans="1:3" x14ac:dyDescent="0.25">
      <c r="A34" s="44">
        <v>62</v>
      </c>
      <c r="B34" s="50">
        <v>18.585999999999999</v>
      </c>
      <c r="C34" s="50">
        <v>3.9359999999999999</v>
      </c>
    </row>
    <row r="35" spans="1:3" x14ac:dyDescent="0.25">
      <c r="A35" s="44">
        <v>63</v>
      </c>
      <c r="B35" s="50">
        <v>18.029</v>
      </c>
      <c r="C35" s="50">
        <v>3.9529999999999998</v>
      </c>
    </row>
    <row r="36" spans="1:3" x14ac:dyDescent="0.25">
      <c r="A36" s="44">
        <v>64</v>
      </c>
      <c r="B36" s="50">
        <v>17.468</v>
      </c>
      <c r="C36" s="50">
        <v>3.9660000000000002</v>
      </c>
    </row>
    <row r="37" spans="1:3" x14ac:dyDescent="0.25">
      <c r="A37" s="44">
        <v>65</v>
      </c>
      <c r="B37" s="50">
        <v>16.902999999999999</v>
      </c>
      <c r="C37" s="50">
        <v>3.976</v>
      </c>
    </row>
    <row r="38" spans="1:3" x14ac:dyDescent="0.25">
      <c r="A38" s="44">
        <v>66</v>
      </c>
      <c r="B38" s="50">
        <v>16.335999999999999</v>
      </c>
      <c r="C38" s="50">
        <v>3.9820000000000002</v>
      </c>
    </row>
    <row r="39" spans="1:3" x14ac:dyDescent="0.25">
      <c r="A39" s="44">
        <v>67</v>
      </c>
      <c r="B39" s="50">
        <v>15.765000000000001</v>
      </c>
      <c r="C39" s="50">
        <v>3.9849999999999999</v>
      </c>
    </row>
    <row r="40" spans="1:3" x14ac:dyDescent="0.25">
      <c r="A40" s="44">
        <v>68</v>
      </c>
      <c r="B40" s="50">
        <v>15.191000000000001</v>
      </c>
      <c r="C40" s="50">
        <v>3.984</v>
      </c>
    </row>
    <row r="41" spans="1:3" x14ac:dyDescent="0.25">
      <c r="A41" s="44">
        <v>69</v>
      </c>
      <c r="B41" s="50">
        <v>14.614000000000001</v>
      </c>
      <c r="C41" s="50">
        <v>3.93</v>
      </c>
    </row>
    <row r="42" spans="1:3" x14ac:dyDescent="0.25">
      <c r="A42" s="44">
        <v>70</v>
      </c>
      <c r="B42" s="50">
        <v>14.035</v>
      </c>
      <c r="C42" s="50">
        <v>3.8730000000000002</v>
      </c>
    </row>
    <row r="43" spans="1:3" x14ac:dyDescent="0.25">
      <c r="A43" s="44">
        <v>71</v>
      </c>
      <c r="B43" s="50">
        <v>13.457000000000001</v>
      </c>
      <c r="C43" s="50">
        <v>3.8610000000000002</v>
      </c>
    </row>
    <row r="44" spans="1:3" x14ac:dyDescent="0.25">
      <c r="A44" s="44">
        <v>72</v>
      </c>
      <c r="B44" s="50">
        <v>12.882999999999999</v>
      </c>
      <c r="C44" s="50">
        <v>3.8439999999999999</v>
      </c>
    </row>
    <row r="45" spans="1:3" x14ac:dyDescent="0.25">
      <c r="A45" s="44">
        <v>73</v>
      </c>
      <c r="B45" s="50">
        <v>12.315</v>
      </c>
      <c r="C45" s="50">
        <v>3.82</v>
      </c>
    </row>
    <row r="46" spans="1:3" x14ac:dyDescent="0.25">
      <c r="A46" s="44">
        <v>74</v>
      </c>
      <c r="B46" s="50">
        <v>11.757999999999999</v>
      </c>
      <c r="C46" s="50">
        <v>3.6669999999999998</v>
      </c>
    </row>
  </sheetData>
  <sheetProtection algorithmName="SHA-512" hashValue="Ck5Yaf1LIVIq7DiVbLQIM40oZ+n6J5OVmbrcQ7cW2FOoYBWnxnv8G25Cz9g/cWrbze9Weu0EXlQu8WVWcSe4+A==" saltValue="ee8yvnaEGTGyud6Rztg6Fw==" spinCount="100000" sheet="1" objects="1" scenarios="1"/>
  <conditionalFormatting sqref="A6:A21">
    <cfRule type="expression" dxfId="255" priority="7" stopIfTrue="1">
      <formula>MOD(ROW(),2)=0</formula>
    </cfRule>
    <cfRule type="expression" dxfId="254" priority="8" stopIfTrue="1">
      <formula>MOD(ROW(),2)&lt;&gt;0</formula>
    </cfRule>
  </conditionalFormatting>
  <conditionalFormatting sqref="A26:A46">
    <cfRule type="expression" dxfId="253" priority="3" stopIfTrue="1">
      <formula>MOD(ROW(),2)=0</formula>
    </cfRule>
    <cfRule type="expression" dxfId="252" priority="4" stopIfTrue="1">
      <formula>MOD(ROW(),2)&lt;&gt;0</formula>
    </cfRule>
  </conditionalFormatting>
  <conditionalFormatting sqref="B6:C21">
    <cfRule type="expression" dxfId="251" priority="9" stopIfTrue="1">
      <formula>MOD(ROW(),2)=0</formula>
    </cfRule>
    <cfRule type="expression" dxfId="250" priority="10" stopIfTrue="1">
      <formula>MOD(ROW(),2)&lt;&gt;0</formula>
    </cfRule>
  </conditionalFormatting>
  <conditionalFormatting sqref="B26:C46">
    <cfRule type="expression" dxfId="249" priority="1" stopIfTrue="1">
      <formula>MOD(ROW(),2)=0</formula>
    </cfRule>
    <cfRule type="expression" dxfId="248" priority="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1BB7-A4A4-47E3-B7C3-E5550419345A}">
  <sheetPr codeName="Sheet63"/>
  <dimension ref="A1:B101"/>
  <sheetViews>
    <sheetView showGridLines="0" workbookViewId="0">
      <selection activeCell="A6" sqref="A6"/>
    </sheetView>
  </sheetViews>
  <sheetFormatPr defaultColWidth="8.81640625" defaultRowHeight="12.5" x14ac:dyDescent="0.25"/>
  <cols>
    <col min="1" max="1" width="31.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Triv Comm - x-504</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285</v>
      </c>
    </row>
    <row r="10" spans="1:2" customFormat="1" ht="25" x14ac:dyDescent="0.25">
      <c r="A10" s="46" t="s">
        <v>6</v>
      </c>
      <c r="B10" s="52" t="s">
        <v>295</v>
      </c>
    </row>
    <row r="11" spans="1:2" customFormat="1" x14ac:dyDescent="0.25">
      <c r="A11" s="46" t="s">
        <v>129</v>
      </c>
      <c r="B11" s="52" t="s">
        <v>224</v>
      </c>
    </row>
    <row r="12" spans="1:2" customFormat="1" x14ac:dyDescent="0.25">
      <c r="A12" s="46" t="s">
        <v>130</v>
      </c>
      <c r="B12" s="52" t="s">
        <v>287</v>
      </c>
    </row>
    <row r="13" spans="1:2" customFormat="1" x14ac:dyDescent="0.25">
      <c r="A13" s="46" t="s">
        <v>387</v>
      </c>
      <c r="B13" s="52">
        <v>0</v>
      </c>
    </row>
    <row r="14" spans="1:2" customFormat="1" x14ac:dyDescent="0.25">
      <c r="A14" s="46" t="s">
        <v>132</v>
      </c>
      <c r="B14" s="52">
        <v>504</v>
      </c>
    </row>
    <row r="15" spans="1:2" customFormat="1" x14ac:dyDescent="0.25">
      <c r="A15" s="46" t="s">
        <v>388</v>
      </c>
      <c r="B15" s="52" t="s">
        <v>296</v>
      </c>
    </row>
    <row r="16" spans="1:2" customFormat="1" x14ac:dyDescent="0.25">
      <c r="A16" s="46" t="s">
        <v>134</v>
      </c>
      <c r="B16" s="52" t="s">
        <v>292</v>
      </c>
    </row>
    <row r="17" spans="1:2" customFormat="1" x14ac:dyDescent="0.25">
      <c r="A17" s="47" t="s">
        <v>389</v>
      </c>
      <c r="B17" s="52"/>
    </row>
    <row r="18" spans="1:2" customFormat="1" x14ac:dyDescent="0.25">
      <c r="A18" s="46" t="s">
        <v>136</v>
      </c>
      <c r="B18" s="53">
        <v>46213</v>
      </c>
    </row>
    <row r="19" spans="1:2" customFormat="1" x14ac:dyDescent="0.25">
      <c r="A19" s="46" t="s">
        <v>137</v>
      </c>
      <c r="B19" s="53">
        <v>46213</v>
      </c>
    </row>
    <row r="20" spans="1:2" customFormat="1" x14ac:dyDescent="0.25">
      <c r="A20" s="46" t="s">
        <v>138</v>
      </c>
      <c r="B20" s="52" t="s">
        <v>146</v>
      </c>
    </row>
    <row r="21" spans="1:2" customFormat="1" x14ac:dyDescent="0.25">
      <c r="A21" s="46" t="s">
        <v>390</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391</v>
      </c>
      <c r="B26" s="60" t="s">
        <v>426</v>
      </c>
    </row>
    <row r="27" spans="1:2" x14ac:dyDescent="0.25">
      <c r="A27" s="44">
        <v>25</v>
      </c>
      <c r="B27" s="50">
        <v>35.659999999999997</v>
      </c>
    </row>
    <row r="28" spans="1:2" x14ac:dyDescent="0.25">
      <c r="A28" s="44">
        <v>26</v>
      </c>
      <c r="B28" s="50">
        <v>35.343000000000004</v>
      </c>
    </row>
    <row r="29" spans="1:2" x14ac:dyDescent="0.25">
      <c r="A29" s="44">
        <v>27</v>
      </c>
      <c r="B29" s="50">
        <v>35.020000000000003</v>
      </c>
    </row>
    <row r="30" spans="1:2" x14ac:dyDescent="0.25">
      <c r="A30" s="44">
        <v>28</v>
      </c>
      <c r="B30" s="50">
        <v>34.691000000000003</v>
      </c>
    </row>
    <row r="31" spans="1:2" x14ac:dyDescent="0.25">
      <c r="A31" s="44">
        <v>29</v>
      </c>
      <c r="B31" s="50">
        <v>34.354999999999997</v>
      </c>
    </row>
    <row r="32" spans="1:2" x14ac:dyDescent="0.25">
      <c r="A32" s="44">
        <v>30</v>
      </c>
      <c r="B32" s="50">
        <v>34.012</v>
      </c>
    </row>
    <row r="33" spans="1:2" x14ac:dyDescent="0.25">
      <c r="A33" s="44">
        <v>31</v>
      </c>
      <c r="B33" s="50">
        <v>33.661999999999999</v>
      </c>
    </row>
    <row r="34" spans="1:2" x14ac:dyDescent="0.25">
      <c r="A34" s="44">
        <v>32</v>
      </c>
      <c r="B34" s="50">
        <v>33.305</v>
      </c>
    </row>
    <row r="35" spans="1:2" x14ac:dyDescent="0.25">
      <c r="A35" s="44">
        <v>33</v>
      </c>
      <c r="B35" s="50">
        <v>32.941000000000003</v>
      </c>
    </row>
    <row r="36" spans="1:2" x14ac:dyDescent="0.25">
      <c r="A36" s="44">
        <v>34</v>
      </c>
      <c r="B36" s="50">
        <v>32.570999999999998</v>
      </c>
    </row>
    <row r="37" spans="1:2" x14ac:dyDescent="0.25">
      <c r="A37" s="44">
        <v>35</v>
      </c>
      <c r="B37" s="50">
        <v>32.192999999999998</v>
      </c>
    </row>
    <row r="38" spans="1:2" x14ac:dyDescent="0.25">
      <c r="A38" s="44">
        <v>36</v>
      </c>
      <c r="B38" s="50">
        <v>31.808</v>
      </c>
    </row>
    <row r="39" spans="1:2" x14ac:dyDescent="0.25">
      <c r="A39" s="44">
        <v>37</v>
      </c>
      <c r="B39" s="50">
        <v>31.416</v>
      </c>
    </row>
    <row r="40" spans="1:2" x14ac:dyDescent="0.25">
      <c r="A40" s="44">
        <v>38</v>
      </c>
      <c r="B40" s="50">
        <v>31.018000000000001</v>
      </c>
    </row>
    <row r="41" spans="1:2" x14ac:dyDescent="0.25">
      <c r="A41" s="44">
        <v>39</v>
      </c>
      <c r="B41" s="50">
        <v>30.613</v>
      </c>
    </row>
    <row r="42" spans="1:2" x14ac:dyDescent="0.25">
      <c r="A42" s="44">
        <v>40</v>
      </c>
      <c r="B42" s="50">
        <v>30.201000000000001</v>
      </c>
    </row>
    <row r="43" spans="1:2" x14ac:dyDescent="0.25">
      <c r="A43" s="44">
        <v>41</v>
      </c>
      <c r="B43" s="50">
        <v>29.783000000000001</v>
      </c>
    </row>
    <row r="44" spans="1:2" x14ac:dyDescent="0.25">
      <c r="A44" s="44">
        <v>42</v>
      </c>
      <c r="B44" s="50">
        <v>29.359000000000002</v>
      </c>
    </row>
    <row r="45" spans="1:2" x14ac:dyDescent="0.25">
      <c r="A45" s="44">
        <v>43</v>
      </c>
      <c r="B45" s="50">
        <v>28.93</v>
      </c>
    </row>
    <row r="46" spans="1:2" x14ac:dyDescent="0.25">
      <c r="A46" s="44">
        <v>44</v>
      </c>
      <c r="B46" s="50">
        <v>28.497</v>
      </c>
    </row>
    <row r="47" spans="1:2" x14ac:dyDescent="0.25">
      <c r="A47" s="44">
        <v>45</v>
      </c>
      <c r="B47" s="50">
        <v>28.059000000000001</v>
      </c>
    </row>
    <row r="48" spans="1:2" x14ac:dyDescent="0.25">
      <c r="A48" s="44">
        <v>46</v>
      </c>
      <c r="B48" s="50">
        <v>27.617999999999999</v>
      </c>
    </row>
    <row r="49" spans="1:2" x14ac:dyDescent="0.25">
      <c r="A49" s="44">
        <v>47</v>
      </c>
      <c r="B49" s="50">
        <v>27.172999999999998</v>
      </c>
    </row>
    <row r="50" spans="1:2" x14ac:dyDescent="0.25">
      <c r="A50" s="44">
        <v>48</v>
      </c>
      <c r="B50" s="50">
        <v>26.722999999999999</v>
      </c>
    </row>
    <row r="51" spans="1:2" x14ac:dyDescent="0.25">
      <c r="A51" s="44">
        <v>49</v>
      </c>
      <c r="B51" s="50">
        <v>26.268999999999998</v>
      </c>
    </row>
    <row r="52" spans="1:2" x14ac:dyDescent="0.25">
      <c r="A52" s="44">
        <v>50</v>
      </c>
      <c r="B52" s="50">
        <v>25.808</v>
      </c>
    </row>
    <row r="53" spans="1:2" x14ac:dyDescent="0.25">
      <c r="A53" s="44">
        <v>51</v>
      </c>
      <c r="B53" s="50">
        <v>25.343</v>
      </c>
    </row>
    <row r="54" spans="1:2" x14ac:dyDescent="0.25">
      <c r="A54" s="44">
        <v>52</v>
      </c>
      <c r="B54" s="50">
        <v>24.870999999999999</v>
      </c>
    </row>
    <row r="55" spans="1:2" x14ac:dyDescent="0.25">
      <c r="A55" s="44">
        <v>53</v>
      </c>
      <c r="B55" s="50">
        <v>24.393999999999998</v>
      </c>
    </row>
    <row r="56" spans="1:2" x14ac:dyDescent="0.25">
      <c r="A56" s="44">
        <v>54</v>
      </c>
      <c r="B56" s="50">
        <v>23.91</v>
      </c>
    </row>
    <row r="57" spans="1:2" x14ac:dyDescent="0.25">
      <c r="A57" s="44">
        <v>55</v>
      </c>
      <c r="B57" s="50">
        <v>23.420999999999999</v>
      </c>
    </row>
    <row r="58" spans="1:2" x14ac:dyDescent="0.25">
      <c r="A58" s="44">
        <v>56</v>
      </c>
      <c r="B58" s="50">
        <v>22.925000000000001</v>
      </c>
    </row>
    <row r="59" spans="1:2" x14ac:dyDescent="0.25">
      <c r="A59" s="44">
        <v>57</v>
      </c>
      <c r="B59" s="50">
        <v>22.422000000000001</v>
      </c>
    </row>
    <row r="60" spans="1:2" x14ac:dyDescent="0.25">
      <c r="A60" s="44">
        <v>58</v>
      </c>
      <c r="B60" s="50">
        <v>21.913</v>
      </c>
    </row>
    <row r="61" spans="1:2" x14ac:dyDescent="0.25">
      <c r="A61" s="44">
        <v>59</v>
      </c>
      <c r="B61" s="50">
        <v>21.396999999999998</v>
      </c>
    </row>
    <row r="62" spans="1:2" x14ac:dyDescent="0.25">
      <c r="A62" s="44">
        <v>60</v>
      </c>
      <c r="B62" s="50">
        <v>20.873999999999999</v>
      </c>
    </row>
    <row r="63" spans="1:2" x14ac:dyDescent="0.25">
      <c r="A63" s="44">
        <v>61</v>
      </c>
      <c r="B63" s="50">
        <v>20.344999999999999</v>
      </c>
    </row>
    <row r="64" spans="1:2" x14ac:dyDescent="0.25">
      <c r="A64" s="44">
        <v>62</v>
      </c>
      <c r="B64" s="50">
        <v>19.808</v>
      </c>
    </row>
    <row r="65" spans="1:2" x14ac:dyDescent="0.25">
      <c r="A65" s="44">
        <v>63</v>
      </c>
      <c r="B65" s="50">
        <v>19.265000000000001</v>
      </c>
    </row>
    <row r="66" spans="1:2" x14ac:dyDescent="0.25">
      <c r="A66" s="44">
        <v>64</v>
      </c>
      <c r="B66" s="50">
        <v>18.715</v>
      </c>
    </row>
    <row r="67" spans="1:2" x14ac:dyDescent="0.25">
      <c r="A67" s="44">
        <v>65</v>
      </c>
      <c r="B67" s="50">
        <v>18.158000000000001</v>
      </c>
    </row>
    <row r="68" spans="1:2" x14ac:dyDescent="0.25">
      <c r="A68" s="44">
        <v>66</v>
      </c>
      <c r="B68" s="50">
        <v>17.593</v>
      </c>
    </row>
    <row r="69" spans="1:2" x14ac:dyDescent="0.25">
      <c r="A69" s="44">
        <v>67</v>
      </c>
      <c r="B69" s="50">
        <v>17.021000000000001</v>
      </c>
    </row>
    <row r="70" spans="1:2" x14ac:dyDescent="0.25">
      <c r="A70" s="44">
        <v>68</v>
      </c>
      <c r="B70" s="50">
        <v>16.442</v>
      </c>
    </row>
    <row r="71" spans="1:2" x14ac:dyDescent="0.25">
      <c r="A71" s="44">
        <v>69</v>
      </c>
      <c r="B71" s="50">
        <v>15.859</v>
      </c>
    </row>
    <row r="72" spans="1:2" x14ac:dyDescent="0.25">
      <c r="A72" s="44">
        <v>70</v>
      </c>
      <c r="B72" s="50">
        <v>15.271000000000001</v>
      </c>
    </row>
    <row r="73" spans="1:2" x14ac:dyDescent="0.25">
      <c r="A73" s="44">
        <v>71</v>
      </c>
      <c r="B73" s="50">
        <v>14.680999999999999</v>
      </c>
    </row>
    <row r="74" spans="1:2" x14ac:dyDescent="0.25">
      <c r="A74" s="44">
        <v>72</v>
      </c>
      <c r="B74" s="50">
        <v>14.089</v>
      </c>
    </row>
    <row r="75" spans="1:2" x14ac:dyDescent="0.25">
      <c r="A75" s="44">
        <v>73</v>
      </c>
      <c r="B75" s="50">
        <v>13.497</v>
      </c>
    </row>
    <row r="76" spans="1:2" x14ac:dyDescent="0.25">
      <c r="A76" s="44">
        <v>74</v>
      </c>
      <c r="B76" s="50">
        <v>12.906000000000001</v>
      </c>
    </row>
    <row r="77" spans="1:2" x14ac:dyDescent="0.25">
      <c r="A77" s="44">
        <v>75</v>
      </c>
      <c r="B77" s="50">
        <v>12.319000000000001</v>
      </c>
    </row>
    <row r="78" spans="1:2" x14ac:dyDescent="0.25">
      <c r="A78" s="44">
        <v>76</v>
      </c>
      <c r="B78" s="50">
        <v>11.737</v>
      </c>
    </row>
    <row r="79" spans="1:2" x14ac:dyDescent="0.25">
      <c r="A79" s="44">
        <v>77</v>
      </c>
      <c r="B79" s="50">
        <v>11.161</v>
      </c>
    </row>
    <row r="80" spans="1:2" x14ac:dyDescent="0.25">
      <c r="A80" s="44">
        <v>78</v>
      </c>
      <c r="B80" s="50">
        <v>10.587</v>
      </c>
    </row>
    <row r="81" spans="1:2" x14ac:dyDescent="0.25">
      <c r="A81" s="44">
        <v>79</v>
      </c>
      <c r="B81" s="50">
        <v>10.013</v>
      </c>
    </row>
    <row r="82" spans="1:2" x14ac:dyDescent="0.25">
      <c r="A82" s="44">
        <v>80</v>
      </c>
      <c r="B82" s="50">
        <v>9.4390000000000001</v>
      </c>
    </row>
    <row r="83" spans="1:2" x14ac:dyDescent="0.25">
      <c r="A83" s="44">
        <v>81</v>
      </c>
      <c r="B83" s="50">
        <v>8.8680000000000003</v>
      </c>
    </row>
    <row r="84" spans="1:2" x14ac:dyDescent="0.25">
      <c r="A84" s="44">
        <v>82</v>
      </c>
      <c r="B84" s="50">
        <v>8.3010000000000002</v>
      </c>
    </row>
    <row r="85" spans="1:2" x14ac:dyDescent="0.25">
      <c r="A85" s="44">
        <v>83</v>
      </c>
      <c r="B85" s="50">
        <v>7.742</v>
      </c>
    </row>
    <row r="86" spans="1:2" x14ac:dyDescent="0.25">
      <c r="A86" s="44">
        <v>84</v>
      </c>
      <c r="B86" s="50">
        <v>7.1929999999999996</v>
      </c>
    </row>
    <row r="87" spans="1:2" x14ac:dyDescent="0.25">
      <c r="A87" s="44">
        <v>85</v>
      </c>
      <c r="B87" s="50">
        <v>6.6580000000000004</v>
      </c>
    </row>
    <row r="88" spans="1:2" x14ac:dyDescent="0.25">
      <c r="A88" s="44">
        <v>86</v>
      </c>
      <c r="B88" s="50">
        <v>6.1420000000000003</v>
      </c>
    </row>
    <row r="89" spans="1:2" x14ac:dyDescent="0.25">
      <c r="A89" s="44">
        <v>87</v>
      </c>
      <c r="B89" s="50">
        <v>5.6529999999999996</v>
      </c>
    </row>
    <row r="90" spans="1:2" x14ac:dyDescent="0.25">
      <c r="A90" s="44">
        <v>88</v>
      </c>
      <c r="B90" s="50">
        <v>5.1929999999999996</v>
      </c>
    </row>
    <row r="91" spans="1:2" x14ac:dyDescent="0.25">
      <c r="A91" s="44">
        <v>89</v>
      </c>
      <c r="B91" s="50">
        <v>4.7629999999999999</v>
      </c>
    </row>
    <row r="92" spans="1:2" x14ac:dyDescent="0.25">
      <c r="A92" s="44">
        <v>90</v>
      </c>
      <c r="B92" s="50">
        <v>4.3579999999999997</v>
      </c>
    </row>
    <row r="93" spans="1:2" x14ac:dyDescent="0.25">
      <c r="A93" s="44">
        <v>91</v>
      </c>
      <c r="B93" s="50">
        <v>3.9769999999999999</v>
      </c>
    </row>
    <row r="94" spans="1:2" x14ac:dyDescent="0.25">
      <c r="A94" s="44">
        <v>92</v>
      </c>
      <c r="B94" s="50">
        <v>3.62</v>
      </c>
    </row>
    <row r="95" spans="1:2" x14ac:dyDescent="0.25">
      <c r="A95" s="44">
        <v>93</v>
      </c>
      <c r="B95" s="50">
        <v>3.2909999999999999</v>
      </c>
    </row>
    <row r="96" spans="1:2" x14ac:dyDescent="0.25">
      <c r="A96" s="44">
        <v>94</v>
      </c>
      <c r="B96" s="50">
        <v>2.992</v>
      </c>
    </row>
    <row r="97" spans="1:2" x14ac:dyDescent="0.25">
      <c r="A97" s="44">
        <v>95</v>
      </c>
      <c r="B97" s="50">
        <v>2.7210000000000001</v>
      </c>
    </row>
    <row r="98" spans="1:2" x14ac:dyDescent="0.25">
      <c r="A98" s="44">
        <v>96</v>
      </c>
      <c r="B98" s="50">
        <v>2.4769999999999999</v>
      </c>
    </row>
    <row r="99" spans="1:2" x14ac:dyDescent="0.25">
      <c r="A99" s="44">
        <v>97</v>
      </c>
      <c r="B99" s="50">
        <v>2.2559999999999998</v>
      </c>
    </row>
    <row r="100" spans="1:2" x14ac:dyDescent="0.25">
      <c r="A100" s="44">
        <v>98</v>
      </c>
      <c r="B100" s="50">
        <v>2.0609999999999999</v>
      </c>
    </row>
    <row r="101" spans="1:2" x14ac:dyDescent="0.25">
      <c r="A101" s="44">
        <v>99</v>
      </c>
      <c r="B101" s="50">
        <v>1.891</v>
      </c>
    </row>
  </sheetData>
  <sheetProtection algorithmName="SHA-512" hashValue="aKc+LeSFb7SdoH7g6Ne11wvuYr7nbT3RqWZm+pMjPn8lHXJNFQrUBlSmRj7zi1vxOSzd5A7S+xL5wc+phzsO9Q==" saltValue="yYWJTzv1fCfIm1QKWg1v4w==" spinCount="100000" sheet="1" objects="1" scenarios="1"/>
  <conditionalFormatting sqref="A6:A21">
    <cfRule type="expression" dxfId="247" priority="5" stopIfTrue="1">
      <formula>MOD(ROW(),2)=0</formula>
    </cfRule>
    <cfRule type="expression" dxfId="246" priority="6" stopIfTrue="1">
      <formula>MOD(ROW(),2)&lt;&gt;0</formula>
    </cfRule>
  </conditionalFormatting>
  <conditionalFormatting sqref="A26:A101">
    <cfRule type="expression" dxfId="245" priority="1" stopIfTrue="1">
      <formula>MOD(ROW(),2)=0</formula>
    </cfRule>
    <cfRule type="expression" dxfId="244" priority="2" stopIfTrue="1">
      <formula>MOD(ROW(),2)&lt;&gt;0</formula>
    </cfRule>
  </conditionalFormatting>
  <conditionalFormatting sqref="B6:B21">
    <cfRule type="expression" dxfId="243" priority="7" stopIfTrue="1">
      <formula>MOD(ROW(),2)=0</formula>
    </cfRule>
    <cfRule type="expression" dxfId="242" priority="8" stopIfTrue="1">
      <formula>MOD(ROW(),2)&lt;&gt;0</formula>
    </cfRule>
  </conditionalFormatting>
  <conditionalFormatting sqref="B26:B101">
    <cfRule type="expression" dxfId="241" priority="3" stopIfTrue="1">
      <formula>MOD(ROW(),2)=0</formula>
    </cfRule>
    <cfRule type="expression" dxfId="240" priority="4"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5C7FA-EEA8-4607-AD41-8D53947AEBC8}">
  <sheetPr codeName="Sheet64"/>
  <dimension ref="A1:M53"/>
  <sheetViews>
    <sheetView showGridLines="0" workbookViewId="0">
      <selection activeCell="A6" sqref="A6"/>
    </sheetView>
  </sheetViews>
  <sheetFormatPr defaultColWidth="8.81640625" defaultRowHeight="12.5" x14ac:dyDescent="0.25"/>
  <cols>
    <col min="1" max="1" width="34" style="42" customWidth="1"/>
    <col min="2" max="2" width="8.81640625" style="42"/>
    <col min="3" max="3" width="10.1796875" style="42" customWidth="1"/>
    <col min="4" max="4" width="10" style="42" customWidth="1"/>
    <col min="5" max="16384" width="8.81640625" style="42"/>
  </cols>
  <sheetData>
    <row r="1" spans="1:13" s="1" customFormat="1" ht="20" x14ac:dyDescent="0.4">
      <c r="A1" s="2" t="s">
        <v>0</v>
      </c>
    </row>
    <row r="2" spans="1:13" s="1" customFormat="1" ht="15.5" x14ac:dyDescent="0.35">
      <c r="A2" s="30" t="s">
        <v>1</v>
      </c>
      <c r="B2" s="3" t="str">
        <f>wb_title</f>
        <v>Fire_E - Consolidated Factor Spreadsheet</v>
      </c>
    </row>
    <row r="3" spans="1:13" s="1" customFormat="1" ht="15.5" x14ac:dyDescent="0.35">
      <c r="A3" s="30" t="s">
        <v>2</v>
      </c>
      <c r="B3" s="3" t="str">
        <f>TABLE_FACTOR_TYPE_1 &amp; " - x-" &amp; TABLE_SERIES_NUMBER_1</f>
        <v>Commutation - x-505</v>
      </c>
    </row>
    <row r="4" spans="1:13" customFormat="1" x14ac:dyDescent="0.25"/>
    <row r="5" spans="1:13" customFormat="1" x14ac:dyDescent="0.25"/>
    <row r="6" spans="1:13" customFormat="1" x14ac:dyDescent="0.25">
      <c r="A6" s="46" t="s">
        <v>384</v>
      </c>
      <c r="B6" s="52" t="s">
        <v>385</v>
      </c>
      <c r="C6" s="52"/>
      <c r="D6" s="52"/>
      <c r="E6" s="52"/>
      <c r="F6" s="52"/>
      <c r="G6" s="52"/>
      <c r="H6" s="52"/>
      <c r="I6" s="52"/>
      <c r="J6" s="52"/>
      <c r="K6" s="52"/>
      <c r="L6" s="52"/>
      <c r="M6" s="52"/>
    </row>
    <row r="7" spans="1:13" customFormat="1" x14ac:dyDescent="0.25">
      <c r="A7" s="46" t="s">
        <v>386</v>
      </c>
      <c r="B7" s="52" t="s">
        <v>31</v>
      </c>
      <c r="C7" s="52"/>
      <c r="D7" s="52"/>
      <c r="E7" s="52"/>
      <c r="F7" s="52"/>
      <c r="G7" s="52"/>
      <c r="H7" s="52"/>
      <c r="I7" s="52"/>
      <c r="J7" s="52"/>
      <c r="K7" s="52"/>
      <c r="L7" s="52"/>
      <c r="M7" s="52"/>
    </row>
    <row r="8" spans="1:13" customFormat="1" x14ac:dyDescent="0.25">
      <c r="A8" s="46" t="s">
        <v>127</v>
      </c>
      <c r="B8" s="52">
        <v>1992</v>
      </c>
      <c r="C8" s="52"/>
      <c r="D8" s="52"/>
      <c r="E8" s="52"/>
      <c r="F8" s="52"/>
      <c r="G8" s="52"/>
      <c r="H8" s="52"/>
      <c r="I8" s="52"/>
      <c r="J8" s="52"/>
      <c r="K8" s="52"/>
      <c r="L8" s="52"/>
      <c r="M8" s="52"/>
    </row>
    <row r="9" spans="1:13" customFormat="1" x14ac:dyDescent="0.25">
      <c r="A9" s="46" t="s">
        <v>128</v>
      </c>
      <c r="B9" s="52" t="s">
        <v>297</v>
      </c>
      <c r="C9" s="52"/>
      <c r="D9" s="52"/>
      <c r="E9" s="52"/>
      <c r="F9" s="52"/>
      <c r="G9" s="52"/>
      <c r="H9" s="52"/>
      <c r="I9" s="52"/>
      <c r="J9" s="52"/>
      <c r="K9" s="52"/>
      <c r="L9" s="52"/>
      <c r="M9" s="52"/>
    </row>
    <row r="10" spans="1:13" customFormat="1" x14ac:dyDescent="0.25">
      <c r="A10" s="46" t="s">
        <v>6</v>
      </c>
      <c r="B10" s="52" t="s">
        <v>298</v>
      </c>
      <c r="C10" s="52"/>
      <c r="D10" s="52"/>
      <c r="E10" s="52"/>
      <c r="F10" s="52"/>
      <c r="G10" s="52"/>
      <c r="H10" s="52"/>
      <c r="I10" s="52"/>
      <c r="J10" s="52"/>
      <c r="K10" s="52"/>
      <c r="L10" s="52"/>
      <c r="M10" s="52"/>
    </row>
    <row r="11" spans="1:13" customFormat="1" x14ac:dyDescent="0.25">
      <c r="A11" s="46" t="s">
        <v>129</v>
      </c>
      <c r="B11" s="52" t="s">
        <v>224</v>
      </c>
      <c r="C11" s="52"/>
      <c r="D11" s="52"/>
      <c r="E11" s="52"/>
      <c r="F11" s="52"/>
      <c r="G11" s="52"/>
      <c r="H11" s="52"/>
      <c r="I11" s="52"/>
      <c r="J11" s="52"/>
      <c r="K11" s="52"/>
      <c r="L11" s="52"/>
      <c r="M11" s="52"/>
    </row>
    <row r="12" spans="1:13" customFormat="1" x14ac:dyDescent="0.25">
      <c r="A12" s="46" t="s">
        <v>130</v>
      </c>
      <c r="B12" s="52" t="s">
        <v>299</v>
      </c>
      <c r="C12" s="52"/>
      <c r="D12" s="52"/>
      <c r="E12" s="52"/>
      <c r="F12" s="52"/>
      <c r="G12" s="52"/>
      <c r="H12" s="52"/>
      <c r="I12" s="52"/>
      <c r="J12" s="52"/>
      <c r="K12" s="52"/>
      <c r="L12" s="52"/>
      <c r="M12" s="52"/>
    </row>
    <row r="13" spans="1:13" customFormat="1" x14ac:dyDescent="0.25">
      <c r="A13" s="46" t="s">
        <v>387</v>
      </c>
      <c r="B13" s="52">
        <v>0</v>
      </c>
      <c r="C13" s="52"/>
      <c r="D13" s="52"/>
      <c r="E13" s="52"/>
      <c r="F13" s="52"/>
      <c r="G13" s="52"/>
      <c r="H13" s="52"/>
      <c r="I13" s="52"/>
      <c r="J13" s="52"/>
      <c r="K13" s="52"/>
      <c r="L13" s="52"/>
      <c r="M13" s="52"/>
    </row>
    <row r="14" spans="1:13" customFormat="1" x14ac:dyDescent="0.25">
      <c r="A14" s="46" t="s">
        <v>132</v>
      </c>
      <c r="B14" s="52">
        <v>505</v>
      </c>
      <c r="C14" s="52"/>
      <c r="D14" s="52"/>
      <c r="E14" s="52"/>
      <c r="F14" s="52"/>
      <c r="G14" s="52"/>
      <c r="H14" s="52"/>
      <c r="I14" s="52"/>
      <c r="J14" s="52"/>
      <c r="K14" s="52"/>
      <c r="L14" s="52"/>
      <c r="M14" s="52"/>
    </row>
    <row r="15" spans="1:13" customFormat="1" x14ac:dyDescent="0.25">
      <c r="A15" s="46" t="s">
        <v>388</v>
      </c>
      <c r="B15" s="52" t="s">
        <v>300</v>
      </c>
      <c r="C15" s="52"/>
      <c r="D15" s="52"/>
      <c r="E15" s="52"/>
      <c r="F15" s="52"/>
      <c r="G15" s="52"/>
      <c r="H15" s="52"/>
      <c r="I15" s="52"/>
      <c r="J15" s="52"/>
      <c r="K15" s="52"/>
      <c r="L15" s="52"/>
      <c r="M15" s="52"/>
    </row>
    <row r="16" spans="1:13" customFormat="1" x14ac:dyDescent="0.25">
      <c r="A16" s="46" t="s">
        <v>134</v>
      </c>
      <c r="B16" s="52" t="s">
        <v>289</v>
      </c>
      <c r="C16" s="52"/>
      <c r="D16" s="52"/>
      <c r="E16" s="52"/>
      <c r="F16" s="52"/>
      <c r="G16" s="52"/>
      <c r="H16" s="52"/>
      <c r="I16" s="52"/>
      <c r="J16" s="52"/>
      <c r="K16" s="52"/>
      <c r="L16" s="52"/>
      <c r="M16" s="52"/>
    </row>
    <row r="17" spans="1:13" customFormat="1" x14ac:dyDescent="0.25">
      <c r="A17" s="47" t="s">
        <v>389</v>
      </c>
      <c r="B17" s="52"/>
      <c r="C17" s="52"/>
      <c r="D17" s="52"/>
      <c r="E17" s="52"/>
      <c r="F17" s="52"/>
      <c r="G17" s="52"/>
      <c r="H17" s="52"/>
      <c r="I17" s="52"/>
      <c r="J17" s="52"/>
      <c r="K17" s="52"/>
      <c r="L17" s="52"/>
      <c r="M17" s="52"/>
    </row>
    <row r="18" spans="1:13" customFormat="1" x14ac:dyDescent="0.25">
      <c r="A18" s="46" t="s">
        <v>136</v>
      </c>
      <c r="B18" s="53">
        <v>46163</v>
      </c>
      <c r="C18" s="53"/>
      <c r="D18" s="53"/>
      <c r="E18" s="53"/>
      <c r="F18" s="53"/>
      <c r="G18" s="53"/>
      <c r="H18" s="53"/>
      <c r="I18" s="53"/>
      <c r="J18" s="53"/>
      <c r="K18" s="53"/>
      <c r="L18" s="53"/>
      <c r="M18" s="53"/>
    </row>
    <row r="19" spans="1:13" customFormat="1" x14ac:dyDescent="0.25">
      <c r="A19" s="46" t="s">
        <v>137</v>
      </c>
      <c r="B19" s="53">
        <v>46163</v>
      </c>
      <c r="C19" s="52"/>
      <c r="D19" s="52"/>
      <c r="E19" s="52"/>
      <c r="F19" s="52"/>
      <c r="G19" s="52"/>
      <c r="H19" s="52"/>
      <c r="I19" s="52"/>
      <c r="J19" s="52"/>
      <c r="K19" s="52"/>
      <c r="L19" s="52"/>
      <c r="M19" s="52"/>
    </row>
    <row r="20" spans="1:13" customFormat="1" x14ac:dyDescent="0.25">
      <c r="A20" s="46" t="s">
        <v>138</v>
      </c>
      <c r="B20" s="52" t="s">
        <v>146</v>
      </c>
      <c r="C20" s="52"/>
      <c r="D20" s="52"/>
      <c r="E20" s="52"/>
      <c r="F20" s="52"/>
      <c r="G20" s="52"/>
      <c r="H20" s="52"/>
      <c r="I20" s="52"/>
      <c r="J20" s="52"/>
      <c r="K20" s="52"/>
      <c r="L20" s="52"/>
      <c r="M20" s="52"/>
    </row>
    <row r="21" spans="1:13" customFormat="1" x14ac:dyDescent="0.25">
      <c r="A21" s="46" t="s">
        <v>390</v>
      </c>
      <c r="B21" s="52" t="s">
        <v>66</v>
      </c>
      <c r="C21" s="52"/>
      <c r="D21" s="52"/>
      <c r="E21" s="52"/>
      <c r="F21" s="52"/>
      <c r="G21" s="52"/>
      <c r="H21" s="52"/>
      <c r="I21" s="52"/>
      <c r="J21" s="52"/>
      <c r="K21" s="52"/>
      <c r="L21" s="52"/>
      <c r="M21" s="52"/>
    </row>
    <row r="22" spans="1:13" customFormat="1" x14ac:dyDescent="0.25"/>
    <row r="23" spans="1:13" customFormat="1" x14ac:dyDescent="0.25">
      <c r="A23" s="23" t="str">
        <f>HYPERLINK("#'Factor List'!A1", "Back to Factor List")</f>
        <v>Back to Factor List</v>
      </c>
      <c r="B23" s="23" t="str">
        <f>HYPERLINK("#'Assumptions'!A1", "Assumptions")</f>
        <v>Assumptions</v>
      </c>
    </row>
    <row r="26" spans="1:13" s="61" customFormat="1" ht="13" x14ac:dyDescent="0.25">
      <c r="A26" s="60" t="s">
        <v>419</v>
      </c>
      <c r="B26" s="60">
        <v>0</v>
      </c>
      <c r="C26" s="60">
        <v>1</v>
      </c>
      <c r="D26" s="60">
        <v>2</v>
      </c>
      <c r="E26" s="60">
        <v>3</v>
      </c>
      <c r="F26" s="60">
        <v>4</v>
      </c>
      <c r="G26" s="60">
        <v>5</v>
      </c>
      <c r="H26" s="60">
        <v>6</v>
      </c>
      <c r="I26" s="60">
        <v>7</v>
      </c>
      <c r="J26" s="60">
        <v>8</v>
      </c>
      <c r="K26" s="60">
        <v>9</v>
      </c>
      <c r="L26" s="60">
        <v>10</v>
      </c>
      <c r="M26" s="60">
        <v>11</v>
      </c>
    </row>
    <row r="27" spans="1:13" x14ac:dyDescent="0.25">
      <c r="A27" s="44" t="s">
        <v>427</v>
      </c>
      <c r="B27" s="45">
        <v>24.9</v>
      </c>
      <c r="C27" s="45"/>
      <c r="D27" s="45"/>
      <c r="E27" s="45"/>
      <c r="F27" s="45"/>
      <c r="G27" s="45"/>
      <c r="H27" s="45"/>
      <c r="I27" s="45"/>
      <c r="J27" s="45"/>
      <c r="K27" s="45"/>
      <c r="L27" s="45"/>
      <c r="M27" s="45"/>
    </row>
    <row r="28" spans="1:13" x14ac:dyDescent="0.25">
      <c r="A28" s="44">
        <v>50</v>
      </c>
      <c r="B28" s="45">
        <v>24.9</v>
      </c>
      <c r="C28" s="45">
        <v>24.9</v>
      </c>
      <c r="D28" s="45">
        <v>24.8</v>
      </c>
      <c r="E28" s="45">
        <v>24.8</v>
      </c>
      <c r="F28" s="45">
        <v>24.8</v>
      </c>
      <c r="G28" s="45">
        <v>24.7</v>
      </c>
      <c r="H28" s="45">
        <v>24.7</v>
      </c>
      <c r="I28" s="45">
        <v>24.6</v>
      </c>
      <c r="J28" s="45">
        <v>24.6</v>
      </c>
      <c r="K28" s="45">
        <v>24.6</v>
      </c>
      <c r="L28" s="45">
        <v>24.5</v>
      </c>
      <c r="M28" s="45">
        <v>24.5</v>
      </c>
    </row>
    <row r="29" spans="1:13" x14ac:dyDescent="0.25">
      <c r="A29" s="44">
        <v>51</v>
      </c>
      <c r="B29" s="45">
        <v>24.5</v>
      </c>
      <c r="C29" s="45">
        <v>24.4</v>
      </c>
      <c r="D29" s="45">
        <v>24.4</v>
      </c>
      <c r="E29" s="45">
        <v>24.4</v>
      </c>
      <c r="F29" s="45">
        <v>24.3</v>
      </c>
      <c r="G29" s="45">
        <v>24.3</v>
      </c>
      <c r="H29" s="45">
        <v>24.2</v>
      </c>
      <c r="I29" s="45">
        <v>24.2</v>
      </c>
      <c r="J29" s="45">
        <v>24.2</v>
      </c>
      <c r="K29" s="45">
        <v>24.1</v>
      </c>
      <c r="L29" s="45">
        <v>24.1</v>
      </c>
      <c r="M29" s="45">
        <v>24.1</v>
      </c>
    </row>
    <row r="30" spans="1:13" x14ac:dyDescent="0.25">
      <c r="A30" s="44">
        <v>52</v>
      </c>
      <c r="B30" s="45">
        <v>24</v>
      </c>
      <c r="C30" s="45">
        <v>24</v>
      </c>
      <c r="D30" s="45">
        <v>23.9</v>
      </c>
      <c r="E30" s="45">
        <v>23.9</v>
      </c>
      <c r="F30" s="45">
        <v>23.9</v>
      </c>
      <c r="G30" s="45">
        <v>23.8</v>
      </c>
      <c r="H30" s="45">
        <v>23.8</v>
      </c>
      <c r="I30" s="45">
        <v>23.8</v>
      </c>
      <c r="J30" s="45">
        <v>23.7</v>
      </c>
      <c r="K30" s="45">
        <v>23.7</v>
      </c>
      <c r="L30" s="45">
        <v>23.6</v>
      </c>
      <c r="M30" s="45">
        <v>23.6</v>
      </c>
    </row>
    <row r="31" spans="1:13" x14ac:dyDescent="0.25">
      <c r="A31" s="44">
        <v>53</v>
      </c>
      <c r="B31" s="45">
        <v>23.6</v>
      </c>
      <c r="C31" s="45">
        <v>23.5</v>
      </c>
      <c r="D31" s="45">
        <v>23.5</v>
      </c>
      <c r="E31" s="45">
        <v>23.4</v>
      </c>
      <c r="F31" s="45">
        <v>23.4</v>
      </c>
      <c r="G31" s="45">
        <v>23.3</v>
      </c>
      <c r="H31" s="45">
        <v>23.3</v>
      </c>
      <c r="I31" s="45">
        <v>23.3</v>
      </c>
      <c r="J31" s="45">
        <v>23.2</v>
      </c>
      <c r="K31" s="45">
        <v>23.2</v>
      </c>
      <c r="L31" s="45">
        <v>23.1</v>
      </c>
      <c r="M31" s="45">
        <v>23.1</v>
      </c>
    </row>
    <row r="32" spans="1:13" x14ac:dyDescent="0.25">
      <c r="A32" s="44">
        <v>54</v>
      </c>
      <c r="B32" s="45">
        <v>23.1</v>
      </c>
      <c r="C32" s="45">
        <v>23</v>
      </c>
      <c r="D32" s="45">
        <v>23</v>
      </c>
      <c r="E32" s="45">
        <v>22.9</v>
      </c>
      <c r="F32" s="45">
        <v>22.9</v>
      </c>
      <c r="G32" s="45">
        <v>22.9</v>
      </c>
      <c r="H32" s="45">
        <v>22.8</v>
      </c>
      <c r="I32" s="45">
        <v>22.8</v>
      </c>
      <c r="J32" s="45">
        <v>22.7</v>
      </c>
      <c r="K32" s="45">
        <v>22.7</v>
      </c>
      <c r="L32" s="45">
        <v>22.6</v>
      </c>
      <c r="M32" s="45">
        <v>22.6</v>
      </c>
    </row>
    <row r="33" spans="1:13" x14ac:dyDescent="0.25">
      <c r="A33" s="44">
        <v>55</v>
      </c>
      <c r="B33" s="45">
        <v>22.6</v>
      </c>
      <c r="C33" s="45">
        <v>22.5</v>
      </c>
      <c r="D33" s="45">
        <v>22.5</v>
      </c>
      <c r="E33" s="45">
        <v>22.4</v>
      </c>
      <c r="F33" s="45">
        <v>22.4</v>
      </c>
      <c r="G33" s="45">
        <v>22.3</v>
      </c>
      <c r="H33" s="45">
        <v>22.3</v>
      </c>
      <c r="I33" s="45">
        <v>22.2</v>
      </c>
      <c r="J33" s="45">
        <v>22.2</v>
      </c>
      <c r="K33" s="45">
        <v>22.2</v>
      </c>
      <c r="L33" s="45">
        <v>22.1</v>
      </c>
      <c r="M33" s="45">
        <v>22.1</v>
      </c>
    </row>
    <row r="34" spans="1:13" x14ac:dyDescent="0.25">
      <c r="A34" s="44">
        <v>56</v>
      </c>
      <c r="B34" s="45">
        <v>22</v>
      </c>
      <c r="C34" s="45">
        <v>22</v>
      </c>
      <c r="D34" s="45">
        <v>21.9</v>
      </c>
      <c r="E34" s="45">
        <v>21.9</v>
      </c>
      <c r="F34" s="45">
        <v>21.9</v>
      </c>
      <c r="G34" s="45">
        <v>21.8</v>
      </c>
      <c r="H34" s="45">
        <v>21.8</v>
      </c>
      <c r="I34" s="45">
        <v>21.7</v>
      </c>
      <c r="J34" s="45">
        <v>21.7</v>
      </c>
      <c r="K34" s="45">
        <v>21.6</v>
      </c>
      <c r="L34" s="45">
        <v>21.6</v>
      </c>
      <c r="M34" s="45">
        <v>21.5</v>
      </c>
    </row>
    <row r="35" spans="1:13" x14ac:dyDescent="0.25">
      <c r="A35" s="44">
        <v>57</v>
      </c>
      <c r="B35" s="45">
        <v>21.5</v>
      </c>
      <c r="C35" s="45">
        <v>21.5</v>
      </c>
      <c r="D35" s="45">
        <v>21.4</v>
      </c>
      <c r="E35" s="45">
        <v>21.4</v>
      </c>
      <c r="F35" s="45">
        <v>21.3</v>
      </c>
      <c r="G35" s="45">
        <v>21.3</v>
      </c>
      <c r="H35" s="45">
        <v>21.2</v>
      </c>
      <c r="I35" s="45">
        <v>21.2</v>
      </c>
      <c r="J35" s="45">
        <v>21.1</v>
      </c>
      <c r="K35" s="45">
        <v>21.1</v>
      </c>
      <c r="L35" s="45">
        <v>21.1</v>
      </c>
      <c r="M35" s="45">
        <v>21</v>
      </c>
    </row>
    <row r="36" spans="1:13" x14ac:dyDescent="0.25">
      <c r="A36" s="44">
        <v>58</v>
      </c>
      <c r="B36" s="45">
        <v>21</v>
      </c>
      <c r="C36" s="45">
        <v>20.9</v>
      </c>
      <c r="D36" s="45">
        <v>20.9</v>
      </c>
      <c r="E36" s="45">
        <v>20.8</v>
      </c>
      <c r="F36" s="45">
        <v>20.8</v>
      </c>
      <c r="G36" s="45">
        <v>20.7</v>
      </c>
      <c r="H36" s="45">
        <v>20.7</v>
      </c>
      <c r="I36" s="45">
        <v>20.6</v>
      </c>
      <c r="J36" s="45">
        <v>20.6</v>
      </c>
      <c r="K36" s="45">
        <v>20.6</v>
      </c>
      <c r="L36" s="45">
        <v>20.5</v>
      </c>
      <c r="M36" s="45">
        <v>20.5</v>
      </c>
    </row>
    <row r="37" spans="1:13" x14ac:dyDescent="0.25">
      <c r="A37" s="44">
        <v>59</v>
      </c>
      <c r="B37" s="45">
        <v>20.399999999999999</v>
      </c>
      <c r="C37" s="45">
        <v>20.399999999999999</v>
      </c>
      <c r="D37" s="45">
        <v>20.3</v>
      </c>
      <c r="E37" s="45">
        <v>20.3</v>
      </c>
      <c r="F37" s="45">
        <v>20.2</v>
      </c>
      <c r="G37" s="45">
        <v>20.2</v>
      </c>
      <c r="H37" s="45">
        <v>20.100000000000001</v>
      </c>
      <c r="I37" s="45">
        <v>20.100000000000001</v>
      </c>
      <c r="J37" s="45">
        <v>20.100000000000001</v>
      </c>
      <c r="K37" s="45">
        <v>20</v>
      </c>
      <c r="L37" s="45">
        <v>20</v>
      </c>
      <c r="M37" s="45">
        <v>19.899999999999999</v>
      </c>
    </row>
    <row r="38" spans="1:13" x14ac:dyDescent="0.25">
      <c r="A38" s="44">
        <v>60</v>
      </c>
      <c r="B38" s="45">
        <v>19.899999999999999</v>
      </c>
      <c r="C38" s="45">
        <v>19.8</v>
      </c>
      <c r="D38" s="45">
        <v>19.8</v>
      </c>
      <c r="E38" s="45">
        <v>19.7</v>
      </c>
      <c r="F38" s="45">
        <v>19.7</v>
      </c>
      <c r="G38" s="45">
        <v>19.600000000000001</v>
      </c>
      <c r="H38" s="45">
        <v>19.600000000000001</v>
      </c>
      <c r="I38" s="45">
        <v>19.600000000000001</v>
      </c>
      <c r="J38" s="45">
        <v>19.5</v>
      </c>
      <c r="K38" s="45">
        <v>19.5</v>
      </c>
      <c r="L38" s="45">
        <v>19.399999999999999</v>
      </c>
      <c r="M38" s="45">
        <v>19.399999999999999</v>
      </c>
    </row>
    <row r="39" spans="1:13" x14ac:dyDescent="0.25">
      <c r="A39" s="44">
        <v>61</v>
      </c>
      <c r="B39" s="45">
        <v>19.3</v>
      </c>
      <c r="C39" s="45">
        <v>19.3</v>
      </c>
      <c r="D39" s="45">
        <v>19.2</v>
      </c>
      <c r="E39" s="45">
        <v>19.2</v>
      </c>
      <c r="F39" s="45">
        <v>19.100000000000001</v>
      </c>
      <c r="G39" s="45">
        <v>19.100000000000001</v>
      </c>
      <c r="H39" s="45">
        <v>19</v>
      </c>
      <c r="I39" s="45">
        <v>19</v>
      </c>
      <c r="J39" s="45">
        <v>18.899999999999999</v>
      </c>
      <c r="K39" s="45">
        <v>18.899999999999999</v>
      </c>
      <c r="L39" s="45">
        <v>18.899999999999999</v>
      </c>
      <c r="M39" s="45">
        <v>18.8</v>
      </c>
    </row>
    <row r="40" spans="1:13" x14ac:dyDescent="0.25">
      <c r="A40" s="44">
        <v>62</v>
      </c>
      <c r="B40" s="45">
        <v>18.8</v>
      </c>
      <c r="C40" s="45">
        <v>18.7</v>
      </c>
      <c r="D40" s="45">
        <v>18.7</v>
      </c>
      <c r="E40" s="45">
        <v>18.600000000000001</v>
      </c>
      <c r="F40" s="45">
        <v>18.600000000000001</v>
      </c>
      <c r="G40" s="45">
        <v>18.5</v>
      </c>
      <c r="H40" s="45">
        <v>18.5</v>
      </c>
      <c r="I40" s="45">
        <v>18.399999999999999</v>
      </c>
      <c r="J40" s="45">
        <v>18.399999999999999</v>
      </c>
      <c r="K40" s="45">
        <v>18.3</v>
      </c>
      <c r="L40" s="45">
        <v>18.3</v>
      </c>
      <c r="M40" s="45">
        <v>18.2</v>
      </c>
    </row>
    <row r="41" spans="1:13" x14ac:dyDescent="0.25">
      <c r="A41" s="44">
        <v>63</v>
      </c>
      <c r="B41" s="45">
        <v>18.2</v>
      </c>
      <c r="C41" s="45">
        <v>18.2</v>
      </c>
      <c r="D41" s="45">
        <v>18.100000000000001</v>
      </c>
      <c r="E41" s="45">
        <v>18.100000000000001</v>
      </c>
      <c r="F41" s="45">
        <v>18</v>
      </c>
      <c r="G41" s="45">
        <v>18</v>
      </c>
      <c r="H41" s="45">
        <v>17.899999999999999</v>
      </c>
      <c r="I41" s="45">
        <v>17.899999999999999</v>
      </c>
      <c r="J41" s="45">
        <v>17.8</v>
      </c>
      <c r="K41" s="45">
        <v>17.8</v>
      </c>
      <c r="L41" s="45">
        <v>17.7</v>
      </c>
      <c r="M41" s="45">
        <v>17.7</v>
      </c>
    </row>
    <row r="42" spans="1:13" x14ac:dyDescent="0.25">
      <c r="A42" s="44">
        <v>64</v>
      </c>
      <c r="B42" s="45">
        <v>17.600000000000001</v>
      </c>
      <c r="C42" s="45">
        <v>17.600000000000001</v>
      </c>
      <c r="D42" s="45">
        <v>17.5</v>
      </c>
      <c r="E42" s="45">
        <v>17.5</v>
      </c>
      <c r="F42" s="45">
        <v>17.399999999999999</v>
      </c>
      <c r="G42" s="45">
        <v>17.399999999999999</v>
      </c>
      <c r="H42" s="45">
        <v>17.3</v>
      </c>
      <c r="I42" s="45">
        <v>17.3</v>
      </c>
      <c r="J42" s="45">
        <v>17.2</v>
      </c>
      <c r="K42" s="45">
        <v>17.2</v>
      </c>
      <c r="L42" s="45">
        <v>17.2</v>
      </c>
      <c r="M42" s="45">
        <v>17.100000000000001</v>
      </c>
    </row>
    <row r="43" spans="1:13" x14ac:dyDescent="0.25">
      <c r="A43" s="44">
        <v>65</v>
      </c>
      <c r="B43" s="45">
        <v>17.100000000000001</v>
      </c>
      <c r="C43" s="45">
        <v>17</v>
      </c>
      <c r="D43" s="45">
        <v>17</v>
      </c>
      <c r="E43" s="45">
        <v>16.899999999999999</v>
      </c>
      <c r="F43" s="45">
        <v>16.899999999999999</v>
      </c>
      <c r="G43" s="45">
        <v>16.8</v>
      </c>
      <c r="H43" s="45">
        <v>16.8</v>
      </c>
      <c r="I43" s="45">
        <v>16.7</v>
      </c>
      <c r="J43" s="45">
        <v>16.7</v>
      </c>
      <c r="K43" s="45">
        <v>16.600000000000001</v>
      </c>
      <c r="L43" s="45">
        <v>16.600000000000001</v>
      </c>
      <c r="M43" s="45">
        <v>16.5</v>
      </c>
    </row>
    <row r="44" spans="1:13" x14ac:dyDescent="0.25">
      <c r="A44" s="44">
        <v>66</v>
      </c>
      <c r="B44" s="45">
        <v>16.5</v>
      </c>
      <c r="C44" s="45">
        <v>16.399999999999999</v>
      </c>
      <c r="D44" s="45">
        <v>16.399999999999999</v>
      </c>
      <c r="E44" s="45">
        <v>16.3</v>
      </c>
      <c r="F44" s="45">
        <v>16.3</v>
      </c>
      <c r="G44" s="45">
        <v>16.2</v>
      </c>
      <c r="H44" s="45">
        <v>16.2</v>
      </c>
      <c r="I44" s="45">
        <v>16.100000000000001</v>
      </c>
      <c r="J44" s="45">
        <v>16.100000000000001</v>
      </c>
      <c r="K44" s="45">
        <v>16</v>
      </c>
      <c r="L44" s="45">
        <v>16</v>
      </c>
      <c r="M44" s="45">
        <v>16</v>
      </c>
    </row>
    <row r="45" spans="1:13" x14ac:dyDescent="0.25">
      <c r="A45" s="44">
        <v>67</v>
      </c>
      <c r="B45" s="45">
        <v>15.9</v>
      </c>
      <c r="C45" s="45">
        <v>15.9</v>
      </c>
      <c r="D45" s="45">
        <v>15.8</v>
      </c>
      <c r="E45" s="45">
        <v>15.8</v>
      </c>
      <c r="F45" s="45">
        <v>15.7</v>
      </c>
      <c r="G45" s="45">
        <v>15.7</v>
      </c>
      <c r="H45" s="45">
        <v>15.6</v>
      </c>
      <c r="I45" s="45">
        <v>15.6</v>
      </c>
      <c r="J45" s="45">
        <v>15.5</v>
      </c>
      <c r="K45" s="45">
        <v>15.5</v>
      </c>
      <c r="L45" s="45">
        <v>15.4</v>
      </c>
      <c r="M45" s="45">
        <v>15.4</v>
      </c>
    </row>
    <row r="46" spans="1:13" x14ac:dyDescent="0.25">
      <c r="A46" s="44">
        <v>68</v>
      </c>
      <c r="B46" s="45">
        <v>15.3</v>
      </c>
      <c r="C46" s="45">
        <v>15.3</v>
      </c>
      <c r="D46" s="45">
        <v>15.2</v>
      </c>
      <c r="E46" s="45">
        <v>15.2</v>
      </c>
      <c r="F46" s="45">
        <v>15.1</v>
      </c>
      <c r="G46" s="45">
        <v>15.1</v>
      </c>
      <c r="H46" s="45">
        <v>15</v>
      </c>
      <c r="I46" s="45">
        <v>15</v>
      </c>
      <c r="J46" s="45">
        <v>14.9</v>
      </c>
      <c r="K46" s="45">
        <v>14.9</v>
      </c>
      <c r="L46" s="45">
        <v>14.8</v>
      </c>
      <c r="M46" s="45">
        <v>14.8</v>
      </c>
    </row>
    <row r="47" spans="1:13" x14ac:dyDescent="0.25">
      <c r="A47" s="44">
        <v>69</v>
      </c>
      <c r="B47" s="45">
        <v>14.7</v>
      </c>
      <c r="C47" s="45">
        <v>14.7</v>
      </c>
      <c r="D47" s="45">
        <v>14.6</v>
      </c>
      <c r="E47" s="45">
        <v>14.6</v>
      </c>
      <c r="F47" s="45">
        <v>14.5</v>
      </c>
      <c r="G47" s="45">
        <v>14.5</v>
      </c>
      <c r="H47" s="45">
        <v>14.4</v>
      </c>
      <c r="I47" s="45">
        <v>14.4</v>
      </c>
      <c r="J47" s="45">
        <v>14.3</v>
      </c>
      <c r="K47" s="45">
        <v>14.3</v>
      </c>
      <c r="L47" s="45">
        <v>14.2</v>
      </c>
      <c r="M47" s="45">
        <v>14.2</v>
      </c>
    </row>
    <row r="48" spans="1:13" x14ac:dyDescent="0.25">
      <c r="A48" s="44">
        <v>70</v>
      </c>
      <c r="B48" s="45">
        <v>14.1</v>
      </c>
      <c r="C48" s="45">
        <v>14.1</v>
      </c>
      <c r="D48" s="45">
        <v>14</v>
      </c>
      <c r="E48" s="45">
        <v>14</v>
      </c>
      <c r="F48" s="45">
        <v>13.9</v>
      </c>
      <c r="G48" s="45">
        <v>13.9</v>
      </c>
      <c r="H48" s="45">
        <v>13.8</v>
      </c>
      <c r="I48" s="45">
        <v>13.8</v>
      </c>
      <c r="J48" s="45">
        <v>13.7</v>
      </c>
      <c r="K48" s="45">
        <v>13.7</v>
      </c>
      <c r="L48" s="45">
        <v>13.6</v>
      </c>
      <c r="M48" s="45">
        <v>13.6</v>
      </c>
    </row>
    <row r="49" spans="1:13" x14ac:dyDescent="0.25">
      <c r="A49" s="44">
        <v>71</v>
      </c>
      <c r="B49" s="45">
        <v>13.5</v>
      </c>
      <c r="C49" s="45">
        <v>13.5</v>
      </c>
      <c r="D49" s="45">
        <v>13.4</v>
      </c>
      <c r="E49" s="45">
        <v>13.4</v>
      </c>
      <c r="F49" s="45">
        <v>13.3</v>
      </c>
      <c r="G49" s="45">
        <v>13.3</v>
      </c>
      <c r="H49" s="45">
        <v>13.2</v>
      </c>
      <c r="I49" s="45">
        <v>13.2</v>
      </c>
      <c r="J49" s="45">
        <v>13.1</v>
      </c>
      <c r="K49" s="45">
        <v>13.1</v>
      </c>
      <c r="L49" s="45">
        <v>13</v>
      </c>
      <c r="M49" s="45">
        <v>13</v>
      </c>
    </row>
    <row r="50" spans="1:13" x14ac:dyDescent="0.25">
      <c r="A50" s="44">
        <v>72</v>
      </c>
      <c r="B50" s="45">
        <v>12.9</v>
      </c>
      <c r="C50" s="45">
        <v>12.9</v>
      </c>
      <c r="D50" s="45">
        <v>12.8</v>
      </c>
      <c r="E50" s="45">
        <v>12.8</v>
      </c>
      <c r="F50" s="45">
        <v>12.7</v>
      </c>
      <c r="G50" s="45">
        <v>12.7</v>
      </c>
      <c r="H50" s="45">
        <v>12.6</v>
      </c>
      <c r="I50" s="45">
        <v>12.6</v>
      </c>
      <c r="J50" s="45">
        <v>12.5</v>
      </c>
      <c r="K50" s="45">
        <v>12.5</v>
      </c>
      <c r="L50" s="45">
        <v>12.4</v>
      </c>
      <c r="M50" s="45">
        <v>12.4</v>
      </c>
    </row>
    <row r="51" spans="1:13" x14ac:dyDescent="0.25">
      <c r="A51" s="44">
        <v>73</v>
      </c>
      <c r="B51" s="45">
        <v>12.3</v>
      </c>
      <c r="C51" s="45">
        <v>12.3</v>
      </c>
      <c r="D51" s="45">
        <v>12.2</v>
      </c>
      <c r="E51" s="45">
        <v>12.2</v>
      </c>
      <c r="F51" s="45">
        <v>12.1</v>
      </c>
      <c r="G51" s="45">
        <v>12.1</v>
      </c>
      <c r="H51" s="45">
        <v>12</v>
      </c>
      <c r="I51" s="45">
        <v>12</v>
      </c>
      <c r="J51" s="45">
        <v>11.9</v>
      </c>
      <c r="K51" s="45">
        <v>11.9</v>
      </c>
      <c r="L51" s="45">
        <v>11.8</v>
      </c>
      <c r="M51" s="45">
        <v>11.8</v>
      </c>
    </row>
    <row r="52" spans="1:13" x14ac:dyDescent="0.25">
      <c r="A52" s="44">
        <v>74</v>
      </c>
      <c r="B52" s="45">
        <v>11.7</v>
      </c>
      <c r="C52" s="45">
        <v>11.7</v>
      </c>
      <c r="D52" s="45">
        <v>11.6</v>
      </c>
      <c r="E52" s="45">
        <v>11.6</v>
      </c>
      <c r="F52" s="45">
        <v>11.6</v>
      </c>
      <c r="G52" s="45">
        <v>11.5</v>
      </c>
      <c r="H52" s="45">
        <v>11.5</v>
      </c>
      <c r="I52" s="45">
        <v>11.4</v>
      </c>
      <c r="J52" s="45">
        <v>11.4</v>
      </c>
      <c r="K52" s="45">
        <v>11.3</v>
      </c>
      <c r="L52" s="45">
        <v>11.3</v>
      </c>
      <c r="M52" s="45">
        <v>11.2</v>
      </c>
    </row>
    <row r="53" spans="1:13" x14ac:dyDescent="0.25">
      <c r="A53" s="44">
        <v>75</v>
      </c>
      <c r="B53" s="45">
        <v>11.2</v>
      </c>
      <c r="C53" s="45"/>
      <c r="D53" s="45"/>
      <c r="E53" s="45"/>
      <c r="F53" s="45"/>
      <c r="G53" s="45"/>
      <c r="H53" s="45"/>
      <c r="I53" s="45"/>
      <c r="J53" s="45"/>
      <c r="K53" s="45"/>
      <c r="L53" s="45"/>
      <c r="M53" s="45"/>
    </row>
  </sheetData>
  <sheetProtection algorithmName="SHA-512" hashValue="BJHKowLbenBc2JBf+4xQJzShoZpao88wC+Q95CVAqIIFPFMib/mk5t2ask2AsUdOs0hNguRGAHPhif4WGn5YcA==" saltValue="eGmHGCIcv/GcGq1i5wmlfg==" spinCount="100000" sheet="1" objects="1" scenarios="1"/>
  <conditionalFormatting sqref="A6:A21">
    <cfRule type="expression" dxfId="239" priority="5" stopIfTrue="1">
      <formula>MOD(ROW(),2)=0</formula>
    </cfRule>
    <cfRule type="expression" dxfId="238" priority="6" stopIfTrue="1">
      <formula>MOD(ROW(),2)&lt;&gt;0</formula>
    </cfRule>
  </conditionalFormatting>
  <conditionalFormatting sqref="A26:A53">
    <cfRule type="expression" dxfId="237" priority="1" stopIfTrue="1">
      <formula>MOD(ROW(),2)=0</formula>
    </cfRule>
    <cfRule type="expression" dxfId="236" priority="2" stopIfTrue="1">
      <formula>MOD(ROW(),2)&lt;&gt;0</formula>
    </cfRule>
  </conditionalFormatting>
  <conditionalFormatting sqref="B6:M21">
    <cfRule type="expression" dxfId="235" priority="7" stopIfTrue="1">
      <formula>MOD(ROW(),2)=0</formula>
    </cfRule>
    <cfRule type="expression" dxfId="234" priority="8" stopIfTrue="1">
      <formula>MOD(ROW(),2)&lt;&gt;0</formula>
    </cfRule>
  </conditionalFormatting>
  <conditionalFormatting sqref="B26:M53">
    <cfRule type="expression" dxfId="233" priority="3" stopIfTrue="1">
      <formula>MOD(ROW(),2)=0</formula>
    </cfRule>
    <cfRule type="expression" dxfId="232" priority="4"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B20AB-626A-4C76-9469-382A953BEC47}">
  <sheetPr codeName="Sheet65"/>
  <dimension ref="A1:B27"/>
  <sheetViews>
    <sheetView showGridLines="0" workbookViewId="0">
      <selection activeCell="A6" sqref="A6"/>
    </sheetView>
  </sheetViews>
  <sheetFormatPr defaultColWidth="8.81640625" defaultRowHeight="12.5" x14ac:dyDescent="0.25"/>
  <cols>
    <col min="1" max="1" width="34"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Triv Comm - x-506</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t="s">
        <v>301</v>
      </c>
    </row>
    <row r="9" spans="1:2" customFormat="1" x14ac:dyDescent="0.25">
      <c r="A9" s="46" t="s">
        <v>128</v>
      </c>
      <c r="B9" s="52" t="s">
        <v>285</v>
      </c>
    </row>
    <row r="10" spans="1:2" customFormat="1" ht="125" x14ac:dyDescent="0.25">
      <c r="A10" s="46" t="s">
        <v>6</v>
      </c>
      <c r="B10" s="52" t="s">
        <v>302</v>
      </c>
    </row>
    <row r="11" spans="1:2" customFormat="1" x14ac:dyDescent="0.25">
      <c r="A11" s="46" t="s">
        <v>129</v>
      </c>
      <c r="B11" s="52" t="s">
        <v>224</v>
      </c>
    </row>
    <row r="12" spans="1:2" customFormat="1" x14ac:dyDescent="0.25">
      <c r="A12" s="46" t="s">
        <v>130</v>
      </c>
      <c r="B12" s="52" t="s">
        <v>96</v>
      </c>
    </row>
    <row r="13" spans="1:2" customFormat="1" x14ac:dyDescent="0.25">
      <c r="A13" s="46" t="s">
        <v>387</v>
      </c>
      <c r="B13" s="52">
        <v>0</v>
      </c>
    </row>
    <row r="14" spans="1:2" customFormat="1" x14ac:dyDescent="0.25">
      <c r="A14" s="46" t="s">
        <v>132</v>
      </c>
      <c r="B14" s="52">
        <v>506</v>
      </c>
    </row>
    <row r="15" spans="1:2" customFormat="1" x14ac:dyDescent="0.25">
      <c r="A15" s="46" t="s">
        <v>388</v>
      </c>
      <c r="B15" s="52" t="s">
        <v>303</v>
      </c>
    </row>
    <row r="16" spans="1:2" customFormat="1" x14ac:dyDescent="0.25">
      <c r="A16" s="46" t="s">
        <v>134</v>
      </c>
      <c r="B16" s="52" t="s">
        <v>156</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146</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428</v>
      </c>
      <c r="B26" s="60" t="s">
        <v>429</v>
      </c>
    </row>
    <row r="27" spans="1:2" x14ac:dyDescent="0.25">
      <c r="A27" s="43" t="s">
        <v>430</v>
      </c>
      <c r="B27" s="43">
        <v>11</v>
      </c>
    </row>
  </sheetData>
  <sheetProtection algorithmName="SHA-512" hashValue="CIC+zUqlx65Luwi6IKptgxi2WeNaqw5D47SbwJfkXYShQiZ04XYiuiWFwsDgvl7g30NWaZ3oKsgLZTowhZINoQ==" saltValue="6WRzWhXutjMdgz/D4w7+5g==" spinCount="100000" sheet="1" objects="1" scenarios="1"/>
  <conditionalFormatting sqref="A6:A21">
    <cfRule type="expression" dxfId="231" priority="5" stopIfTrue="1">
      <formula>MOD(ROW(),2)=0</formula>
    </cfRule>
    <cfRule type="expression" dxfId="230" priority="6" stopIfTrue="1">
      <formula>MOD(ROW(),2)&lt;&gt;0</formula>
    </cfRule>
  </conditionalFormatting>
  <conditionalFormatting sqref="A26:A27">
    <cfRule type="expression" dxfId="229" priority="1" stopIfTrue="1">
      <formula>MOD(ROW(),2)=0</formula>
    </cfRule>
    <cfRule type="expression" dxfId="228" priority="2" stopIfTrue="1">
      <formula>MOD(ROW(),2)&lt;&gt;0</formula>
    </cfRule>
  </conditionalFormatting>
  <conditionalFormatting sqref="B6:B21">
    <cfRule type="expression" dxfId="227" priority="7" stopIfTrue="1">
      <formula>MOD(ROW(),2)=0</formula>
    </cfRule>
    <cfRule type="expression" dxfId="226" priority="8" stopIfTrue="1">
      <formula>MOD(ROW(),2)&lt;&gt;0</formula>
    </cfRule>
  </conditionalFormatting>
  <conditionalFormatting sqref="B26:B27">
    <cfRule type="expression" dxfId="225" priority="3" stopIfTrue="1">
      <formula>MOD(ROW(),2)=0</formula>
    </cfRule>
    <cfRule type="expression" dxfId="224" priority="4"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51264-3FAB-4553-9F59-E6D744F4AA95}">
  <sheetPr codeName="Sheet66"/>
  <dimension ref="A1:C68"/>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Scheme pays AA - x-603</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1992</v>
      </c>
      <c r="C8" s="52"/>
    </row>
    <row r="9" spans="1:3" customFormat="1" x14ac:dyDescent="0.25">
      <c r="A9" s="46" t="s">
        <v>128</v>
      </c>
      <c r="B9" s="52" t="s">
        <v>304</v>
      </c>
      <c r="C9" s="52"/>
    </row>
    <row r="10" spans="1:3" customFormat="1" ht="37.5" x14ac:dyDescent="0.25">
      <c r="A10" s="46" t="s">
        <v>6</v>
      </c>
      <c r="B10" s="52" t="s">
        <v>305</v>
      </c>
      <c r="C10" s="52"/>
    </row>
    <row r="11" spans="1:3" customFormat="1" x14ac:dyDescent="0.25">
      <c r="A11" s="46" t="s">
        <v>129</v>
      </c>
      <c r="B11" s="52" t="s">
        <v>306</v>
      </c>
      <c r="C11" s="52"/>
    </row>
    <row r="12" spans="1:3" customFormat="1" ht="25" x14ac:dyDescent="0.25">
      <c r="A12" s="46" t="s">
        <v>130</v>
      </c>
      <c r="B12" s="52" t="s">
        <v>307</v>
      </c>
      <c r="C12" s="52"/>
    </row>
    <row r="13" spans="1:3" customFormat="1" x14ac:dyDescent="0.25">
      <c r="A13" s="46" t="s">
        <v>387</v>
      </c>
      <c r="B13" s="52">
        <v>2</v>
      </c>
      <c r="C13" s="52"/>
    </row>
    <row r="14" spans="1:3" customFormat="1" x14ac:dyDescent="0.25">
      <c r="A14" s="46" t="s">
        <v>132</v>
      </c>
      <c r="B14" s="52">
        <v>603</v>
      </c>
      <c r="C14" s="52"/>
    </row>
    <row r="15" spans="1:3" customFormat="1" x14ac:dyDescent="0.25">
      <c r="A15" s="46" t="s">
        <v>388</v>
      </c>
      <c r="B15" s="52" t="s">
        <v>308</v>
      </c>
      <c r="C15" s="52"/>
    </row>
    <row r="16" spans="1:3" customFormat="1" x14ac:dyDescent="0.25">
      <c r="A16" s="46" t="s">
        <v>134</v>
      </c>
      <c r="B16" s="52" t="s">
        <v>145</v>
      </c>
      <c r="C16" s="52"/>
    </row>
    <row r="17" spans="1:3" customFormat="1" x14ac:dyDescent="0.25">
      <c r="A17" s="47" t="s">
        <v>389</v>
      </c>
      <c r="B17" s="52"/>
      <c r="C17" s="52"/>
    </row>
    <row r="18" spans="1:3" customFormat="1" x14ac:dyDescent="0.25">
      <c r="A18" s="46" t="s">
        <v>136</v>
      </c>
      <c r="B18" s="53">
        <v>45135</v>
      </c>
      <c r="C18" s="53"/>
    </row>
    <row r="19" spans="1:3" customFormat="1" x14ac:dyDescent="0.25">
      <c r="A19" s="46" t="s">
        <v>137</v>
      </c>
      <c r="B19" s="53">
        <v>45135</v>
      </c>
      <c r="C19" s="53"/>
    </row>
    <row r="20" spans="1:3" customFormat="1" x14ac:dyDescent="0.25">
      <c r="A20" s="46" t="s">
        <v>138</v>
      </c>
      <c r="B20" s="52" t="s">
        <v>146</v>
      </c>
      <c r="C20" s="52"/>
    </row>
    <row r="21" spans="1:3" customFormat="1" x14ac:dyDescent="0.25">
      <c r="A21" s="46" t="s">
        <v>390</v>
      </c>
      <c r="B21" s="52" t="s">
        <v>67</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52" x14ac:dyDescent="0.25">
      <c r="A26" s="60" t="s">
        <v>391</v>
      </c>
      <c r="B26" s="60" t="s">
        <v>431</v>
      </c>
      <c r="C26" s="60" t="s">
        <v>432</v>
      </c>
    </row>
    <row r="27" spans="1:3" x14ac:dyDescent="0.25">
      <c r="A27" s="44">
        <v>18</v>
      </c>
      <c r="B27" s="45">
        <v>10.87</v>
      </c>
      <c r="C27" s="45">
        <v>10.87</v>
      </c>
    </row>
    <row r="28" spans="1:3" x14ac:dyDescent="0.25">
      <c r="A28" s="44">
        <v>19</v>
      </c>
      <c r="B28" s="45">
        <v>11.02</v>
      </c>
      <c r="C28" s="45">
        <v>11.02</v>
      </c>
    </row>
    <row r="29" spans="1:3" x14ac:dyDescent="0.25">
      <c r="A29" s="44">
        <v>20</v>
      </c>
      <c r="B29" s="45">
        <v>11.18</v>
      </c>
      <c r="C29" s="45">
        <v>11.18</v>
      </c>
    </row>
    <row r="30" spans="1:3" x14ac:dyDescent="0.25">
      <c r="A30" s="44">
        <v>21</v>
      </c>
      <c r="B30" s="45">
        <v>11.34</v>
      </c>
      <c r="C30" s="45">
        <v>11.34</v>
      </c>
    </row>
    <row r="31" spans="1:3" x14ac:dyDescent="0.25">
      <c r="A31" s="44">
        <v>22</v>
      </c>
      <c r="B31" s="45">
        <v>11.51</v>
      </c>
      <c r="C31" s="45">
        <v>11.51</v>
      </c>
    </row>
    <row r="32" spans="1:3" x14ac:dyDescent="0.25">
      <c r="A32" s="44">
        <v>23</v>
      </c>
      <c r="B32" s="45">
        <v>11.67</v>
      </c>
      <c r="C32" s="45">
        <v>11.67</v>
      </c>
    </row>
    <row r="33" spans="1:3" x14ac:dyDescent="0.25">
      <c r="A33" s="44">
        <v>24</v>
      </c>
      <c r="B33" s="45">
        <v>11.84</v>
      </c>
      <c r="C33" s="45">
        <v>11.84</v>
      </c>
    </row>
    <row r="34" spans="1:3" x14ac:dyDescent="0.25">
      <c r="A34" s="44">
        <v>25</v>
      </c>
      <c r="B34" s="45">
        <v>12.01</v>
      </c>
      <c r="C34" s="45">
        <v>12.01</v>
      </c>
    </row>
    <row r="35" spans="1:3" x14ac:dyDescent="0.25">
      <c r="A35" s="44">
        <v>26</v>
      </c>
      <c r="B35" s="45">
        <v>12.19</v>
      </c>
      <c r="C35" s="45">
        <v>12.19</v>
      </c>
    </row>
    <row r="36" spans="1:3" x14ac:dyDescent="0.25">
      <c r="A36" s="44">
        <v>27</v>
      </c>
      <c r="B36" s="45">
        <v>12.36</v>
      </c>
      <c r="C36" s="45">
        <v>12.36</v>
      </c>
    </row>
    <row r="37" spans="1:3" x14ac:dyDescent="0.25">
      <c r="A37" s="44">
        <v>28</v>
      </c>
      <c r="B37" s="45">
        <v>12.54</v>
      </c>
      <c r="C37" s="45">
        <v>12.54</v>
      </c>
    </row>
    <row r="38" spans="1:3" x14ac:dyDescent="0.25">
      <c r="A38" s="44">
        <v>29</v>
      </c>
      <c r="B38" s="45">
        <v>12.73</v>
      </c>
      <c r="C38" s="45">
        <v>12.73</v>
      </c>
    </row>
    <row r="39" spans="1:3" x14ac:dyDescent="0.25">
      <c r="A39" s="44">
        <v>30</v>
      </c>
      <c r="B39" s="45">
        <v>12.91</v>
      </c>
      <c r="C39" s="45">
        <v>12.91</v>
      </c>
    </row>
    <row r="40" spans="1:3" x14ac:dyDescent="0.25">
      <c r="A40" s="44">
        <v>31</v>
      </c>
      <c r="B40" s="45">
        <v>13.1</v>
      </c>
      <c r="C40" s="45">
        <v>13.1</v>
      </c>
    </row>
    <row r="41" spans="1:3" x14ac:dyDescent="0.25">
      <c r="A41" s="44">
        <v>32</v>
      </c>
      <c r="B41" s="45">
        <v>13.3</v>
      </c>
      <c r="C41" s="45">
        <v>13.3</v>
      </c>
    </row>
    <row r="42" spans="1:3" x14ac:dyDescent="0.25">
      <c r="A42" s="44">
        <v>33</v>
      </c>
      <c r="B42" s="45">
        <v>13.49</v>
      </c>
      <c r="C42" s="45">
        <v>13.49</v>
      </c>
    </row>
    <row r="43" spans="1:3" x14ac:dyDescent="0.25">
      <c r="A43" s="44">
        <v>34</v>
      </c>
      <c r="B43" s="45">
        <v>13.69</v>
      </c>
      <c r="C43" s="45">
        <v>13.69</v>
      </c>
    </row>
    <row r="44" spans="1:3" x14ac:dyDescent="0.25">
      <c r="A44" s="44">
        <v>35</v>
      </c>
      <c r="B44" s="45">
        <v>13.89</v>
      </c>
      <c r="C44" s="45">
        <v>13.89</v>
      </c>
    </row>
    <row r="45" spans="1:3" x14ac:dyDescent="0.25">
      <c r="A45" s="44">
        <v>36</v>
      </c>
      <c r="B45" s="45">
        <v>14.1</v>
      </c>
      <c r="C45" s="45">
        <v>14.1</v>
      </c>
    </row>
    <row r="46" spans="1:3" x14ac:dyDescent="0.25">
      <c r="A46" s="44">
        <v>37</v>
      </c>
      <c r="B46" s="45">
        <v>14.31</v>
      </c>
      <c r="C46" s="45">
        <v>14.31</v>
      </c>
    </row>
    <row r="47" spans="1:3" x14ac:dyDescent="0.25">
      <c r="A47" s="44">
        <v>38</v>
      </c>
      <c r="B47" s="45">
        <v>14.53</v>
      </c>
      <c r="C47" s="45">
        <v>14.53</v>
      </c>
    </row>
    <row r="48" spans="1:3" x14ac:dyDescent="0.25">
      <c r="A48" s="44">
        <v>39</v>
      </c>
      <c r="B48" s="45">
        <v>14.75</v>
      </c>
      <c r="C48" s="45">
        <v>14.75</v>
      </c>
    </row>
    <row r="49" spans="1:3" x14ac:dyDescent="0.25">
      <c r="A49" s="44">
        <v>40</v>
      </c>
      <c r="B49" s="45">
        <v>14.97</v>
      </c>
      <c r="C49" s="45">
        <v>14.97</v>
      </c>
    </row>
    <row r="50" spans="1:3" x14ac:dyDescent="0.25">
      <c r="A50" s="44">
        <v>41</v>
      </c>
      <c r="B50" s="45">
        <v>15.2</v>
      </c>
      <c r="C50" s="45">
        <v>15.2</v>
      </c>
    </row>
    <row r="51" spans="1:3" x14ac:dyDescent="0.25">
      <c r="A51" s="44">
        <v>42</v>
      </c>
      <c r="B51" s="45">
        <v>15.43</v>
      </c>
      <c r="C51" s="45">
        <v>15.43</v>
      </c>
    </row>
    <row r="52" spans="1:3" x14ac:dyDescent="0.25">
      <c r="A52" s="44">
        <v>43</v>
      </c>
      <c r="B52" s="45">
        <v>15.67</v>
      </c>
      <c r="C52" s="45">
        <v>15.67</v>
      </c>
    </row>
    <row r="53" spans="1:3" x14ac:dyDescent="0.25">
      <c r="A53" s="44">
        <v>44</v>
      </c>
      <c r="B53" s="45">
        <v>15.91</v>
      </c>
      <c r="C53" s="45">
        <v>15.91</v>
      </c>
    </row>
    <row r="54" spans="1:3" x14ac:dyDescent="0.25">
      <c r="A54" s="44">
        <v>45</v>
      </c>
      <c r="B54" s="45">
        <v>16.16</v>
      </c>
      <c r="C54" s="45">
        <v>16.16</v>
      </c>
    </row>
    <row r="55" spans="1:3" x14ac:dyDescent="0.25">
      <c r="A55" s="44">
        <v>46</v>
      </c>
      <c r="B55" s="45">
        <v>16.420000000000002</v>
      </c>
      <c r="C55" s="45">
        <v>16.420000000000002</v>
      </c>
    </row>
    <row r="56" spans="1:3" x14ac:dyDescent="0.25">
      <c r="A56" s="44">
        <v>47</v>
      </c>
      <c r="B56" s="45">
        <v>16.68</v>
      </c>
      <c r="C56" s="45">
        <v>16.68</v>
      </c>
    </row>
    <row r="57" spans="1:3" x14ac:dyDescent="0.25">
      <c r="A57" s="44">
        <v>48</v>
      </c>
      <c r="B57" s="45">
        <v>16.940000000000001</v>
      </c>
      <c r="C57" s="45">
        <v>16.940000000000001</v>
      </c>
    </row>
    <row r="58" spans="1:3" x14ac:dyDescent="0.25">
      <c r="A58" s="44">
        <v>49</v>
      </c>
      <c r="B58" s="45">
        <v>17.22</v>
      </c>
      <c r="C58" s="45">
        <v>17.22</v>
      </c>
    </row>
    <row r="59" spans="1:3" x14ac:dyDescent="0.25">
      <c r="A59" s="44">
        <v>50</v>
      </c>
      <c r="B59" s="45">
        <v>17.5</v>
      </c>
      <c r="C59" s="45">
        <v>17.5</v>
      </c>
    </row>
    <row r="60" spans="1:3" x14ac:dyDescent="0.25">
      <c r="A60" s="44">
        <v>51</v>
      </c>
      <c r="B60" s="45">
        <v>17.79</v>
      </c>
      <c r="C60" s="45">
        <v>17.79</v>
      </c>
    </row>
    <row r="61" spans="1:3" x14ac:dyDescent="0.25">
      <c r="A61" s="44">
        <v>52</v>
      </c>
      <c r="B61" s="45">
        <v>18.09</v>
      </c>
      <c r="C61" s="45">
        <v>18.09</v>
      </c>
    </row>
    <row r="62" spans="1:3" x14ac:dyDescent="0.25">
      <c r="A62" s="44">
        <v>53</v>
      </c>
      <c r="B62" s="45">
        <v>18.39</v>
      </c>
      <c r="C62" s="45">
        <v>18.39</v>
      </c>
    </row>
    <row r="63" spans="1:3" x14ac:dyDescent="0.25">
      <c r="A63" s="44">
        <v>54</v>
      </c>
      <c r="B63" s="45">
        <v>18.71</v>
      </c>
      <c r="C63" s="45">
        <v>18.71</v>
      </c>
    </row>
    <row r="64" spans="1:3" x14ac:dyDescent="0.25">
      <c r="A64" s="44">
        <v>55</v>
      </c>
      <c r="B64" s="45">
        <v>19.03</v>
      </c>
      <c r="C64" s="45">
        <v>19.03</v>
      </c>
    </row>
    <row r="65" spans="1:3" x14ac:dyDescent="0.25">
      <c r="A65" s="44">
        <v>56</v>
      </c>
      <c r="B65" s="45">
        <v>19.36</v>
      </c>
      <c r="C65" s="45">
        <v>19.36</v>
      </c>
    </row>
    <row r="66" spans="1:3" x14ac:dyDescent="0.25">
      <c r="A66" s="44">
        <v>57</v>
      </c>
      <c r="B66" s="45">
        <v>19.71</v>
      </c>
      <c r="C66" s="45">
        <v>19.71</v>
      </c>
    </row>
    <row r="67" spans="1:3" x14ac:dyDescent="0.25">
      <c r="A67" s="44">
        <v>58</v>
      </c>
      <c r="B67" s="45">
        <v>20.07</v>
      </c>
      <c r="C67" s="45">
        <v>20.07</v>
      </c>
    </row>
    <row r="68" spans="1:3" x14ac:dyDescent="0.25">
      <c r="A68" s="44">
        <v>59</v>
      </c>
      <c r="B68" s="45">
        <v>20.440000000000001</v>
      </c>
      <c r="C68" s="45">
        <v>20.440000000000001</v>
      </c>
    </row>
  </sheetData>
  <sheetProtection algorithmName="SHA-512" hashValue="lSuWqiWoOBWotuEMjuSCZEIb6cCJDDb1vysLN+k0fM7Qd6VVIwmDLwVKR+UnhKZwztB8zOgxvacSzkHFWGbL1g==" saltValue="HsKTdWuZTc8B5oyvo7HhVg==" spinCount="100000" sheet="1" objects="1" scenarios="1"/>
  <conditionalFormatting sqref="A6:A21">
    <cfRule type="expression" dxfId="223" priority="5" stopIfTrue="1">
      <formula>MOD(ROW(),2)=0</formula>
    </cfRule>
    <cfRule type="expression" dxfId="222" priority="6" stopIfTrue="1">
      <formula>MOD(ROW(),2)&lt;&gt;0</formula>
    </cfRule>
  </conditionalFormatting>
  <conditionalFormatting sqref="A26:A68">
    <cfRule type="expression" dxfId="221" priority="1" stopIfTrue="1">
      <formula>MOD(ROW(),2)=0</formula>
    </cfRule>
    <cfRule type="expression" dxfId="220" priority="2" stopIfTrue="1">
      <formula>MOD(ROW(),2)&lt;&gt;0</formula>
    </cfRule>
  </conditionalFormatting>
  <conditionalFormatting sqref="B6:C21">
    <cfRule type="expression" dxfId="219" priority="7" stopIfTrue="1">
      <formula>MOD(ROW(),2)=0</formula>
    </cfRule>
    <cfRule type="expression" dxfId="218" priority="8" stopIfTrue="1">
      <formula>MOD(ROW(),2)&lt;&gt;0</formula>
    </cfRule>
  </conditionalFormatting>
  <conditionalFormatting sqref="B26:C68">
    <cfRule type="expression" dxfId="217" priority="3" stopIfTrue="1">
      <formula>MOD(ROW(),2)=0</formula>
    </cfRule>
    <cfRule type="expression" dxfId="216" priority="4"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1BE13-70B2-4639-8555-789457E2B923}">
  <sheetPr codeName="Sheet67"/>
  <dimension ref="A1:C41"/>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Scheme pays AA - x-604</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1992</v>
      </c>
      <c r="C8" s="52"/>
    </row>
    <row r="9" spans="1:3" customFormat="1" x14ac:dyDescent="0.25">
      <c r="A9" s="46" t="s">
        <v>128</v>
      </c>
      <c r="B9" s="52" t="s">
        <v>304</v>
      </c>
      <c r="C9" s="52"/>
    </row>
    <row r="10" spans="1:3" customFormat="1" ht="37.5" x14ac:dyDescent="0.25">
      <c r="A10" s="46" t="s">
        <v>6</v>
      </c>
      <c r="B10" s="52" t="s">
        <v>309</v>
      </c>
      <c r="C10" s="52"/>
    </row>
    <row r="11" spans="1:3" customFormat="1" x14ac:dyDescent="0.25">
      <c r="A11" s="46" t="s">
        <v>129</v>
      </c>
      <c r="B11" s="52" t="s">
        <v>306</v>
      </c>
      <c r="C11" s="52"/>
    </row>
    <row r="12" spans="1:3" customFormat="1" ht="25" x14ac:dyDescent="0.25">
      <c r="A12" s="46" t="s">
        <v>130</v>
      </c>
      <c r="B12" s="52" t="s">
        <v>307</v>
      </c>
      <c r="C12" s="52"/>
    </row>
    <row r="13" spans="1:3" customFormat="1" x14ac:dyDescent="0.25">
      <c r="A13" s="46" t="s">
        <v>387</v>
      </c>
      <c r="B13" s="52">
        <v>2</v>
      </c>
      <c r="C13" s="52"/>
    </row>
    <row r="14" spans="1:3" customFormat="1" x14ac:dyDescent="0.25">
      <c r="A14" s="46" t="s">
        <v>132</v>
      </c>
      <c r="B14" s="52">
        <v>604</v>
      </c>
      <c r="C14" s="52"/>
    </row>
    <row r="15" spans="1:3" customFormat="1" x14ac:dyDescent="0.25">
      <c r="A15" s="46" t="s">
        <v>388</v>
      </c>
      <c r="B15" s="52" t="s">
        <v>310</v>
      </c>
      <c r="C15" s="52"/>
    </row>
    <row r="16" spans="1:3" customFormat="1" x14ac:dyDescent="0.25">
      <c r="A16" s="46" t="s">
        <v>134</v>
      </c>
      <c r="B16" s="52" t="s">
        <v>149</v>
      </c>
      <c r="C16" s="52"/>
    </row>
    <row r="17" spans="1:3" customFormat="1" x14ac:dyDescent="0.25">
      <c r="A17" s="47" t="s">
        <v>389</v>
      </c>
      <c r="B17" s="52"/>
      <c r="C17" s="52"/>
    </row>
    <row r="18" spans="1:3" customFormat="1" x14ac:dyDescent="0.25">
      <c r="A18" s="46" t="s">
        <v>136</v>
      </c>
      <c r="B18" s="53">
        <v>45135</v>
      </c>
      <c r="C18" s="53"/>
    </row>
    <row r="19" spans="1:3" customFormat="1" x14ac:dyDescent="0.25">
      <c r="A19" s="46" t="s">
        <v>137</v>
      </c>
      <c r="B19" s="53">
        <v>45135</v>
      </c>
      <c r="C19" s="53"/>
    </row>
    <row r="20" spans="1:3" customFormat="1" x14ac:dyDescent="0.25">
      <c r="A20" s="46" t="s">
        <v>138</v>
      </c>
      <c r="B20" s="52" t="s">
        <v>146</v>
      </c>
      <c r="C20" s="52"/>
    </row>
    <row r="21" spans="1:3" customFormat="1" x14ac:dyDescent="0.25">
      <c r="A21" s="46" t="s">
        <v>390</v>
      </c>
      <c r="B21" s="52" t="s">
        <v>67</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52" x14ac:dyDescent="0.25">
      <c r="A26" s="60" t="s">
        <v>391</v>
      </c>
      <c r="B26" s="60" t="s">
        <v>431</v>
      </c>
      <c r="C26" s="60" t="s">
        <v>432</v>
      </c>
    </row>
    <row r="27" spans="1:3" x14ac:dyDescent="0.25">
      <c r="A27" s="44">
        <v>60</v>
      </c>
      <c r="B27" s="45">
        <v>20.32</v>
      </c>
      <c r="C27" s="45">
        <v>20.32</v>
      </c>
    </row>
    <row r="28" spans="1:3" x14ac:dyDescent="0.25">
      <c r="A28" s="44">
        <v>61</v>
      </c>
      <c r="B28" s="45">
        <v>19.7</v>
      </c>
      <c r="C28" s="45">
        <v>19.7</v>
      </c>
    </row>
    <row r="29" spans="1:3" x14ac:dyDescent="0.25">
      <c r="A29" s="44">
        <v>62</v>
      </c>
      <c r="B29" s="45">
        <v>19.079999999999998</v>
      </c>
      <c r="C29" s="45">
        <v>19.079999999999998</v>
      </c>
    </row>
    <row r="30" spans="1:3" x14ac:dyDescent="0.25">
      <c r="A30" s="44">
        <v>63</v>
      </c>
      <c r="B30" s="45">
        <v>18.46</v>
      </c>
      <c r="C30" s="45">
        <v>18.46</v>
      </c>
    </row>
    <row r="31" spans="1:3" x14ac:dyDescent="0.25">
      <c r="A31" s="44">
        <v>64</v>
      </c>
      <c r="B31" s="45">
        <v>17.829999999999998</v>
      </c>
      <c r="C31" s="45">
        <v>17.829999999999998</v>
      </c>
    </row>
    <row r="32" spans="1:3" x14ac:dyDescent="0.25">
      <c r="A32" s="44">
        <v>65</v>
      </c>
      <c r="B32" s="45">
        <v>17.2</v>
      </c>
      <c r="C32" s="45">
        <v>17.2</v>
      </c>
    </row>
    <row r="33" spans="1:3" x14ac:dyDescent="0.25">
      <c r="A33" s="44">
        <v>66</v>
      </c>
      <c r="B33" s="45">
        <v>16.57</v>
      </c>
      <c r="C33" s="45">
        <v>16.57</v>
      </c>
    </row>
    <row r="34" spans="1:3" x14ac:dyDescent="0.25">
      <c r="A34" s="44">
        <v>67</v>
      </c>
      <c r="B34" s="45">
        <v>15.94</v>
      </c>
      <c r="C34" s="45">
        <v>15.94</v>
      </c>
    </row>
    <row r="35" spans="1:3" x14ac:dyDescent="0.25">
      <c r="A35" s="44">
        <v>68</v>
      </c>
      <c r="B35" s="45">
        <v>15.31</v>
      </c>
      <c r="C35" s="45">
        <v>15.31</v>
      </c>
    </row>
    <row r="36" spans="1:3" x14ac:dyDescent="0.25">
      <c r="A36" s="44">
        <v>69</v>
      </c>
      <c r="B36" s="45">
        <v>14.67</v>
      </c>
      <c r="C36" s="45">
        <v>14.67</v>
      </c>
    </row>
    <row r="37" spans="1:3" x14ac:dyDescent="0.25">
      <c r="A37" s="44">
        <v>70</v>
      </c>
      <c r="B37" s="45">
        <v>14.04</v>
      </c>
      <c r="C37" s="45">
        <v>14.04</v>
      </c>
    </row>
    <row r="38" spans="1:3" x14ac:dyDescent="0.25">
      <c r="A38" s="44">
        <v>71</v>
      </c>
      <c r="B38" s="45">
        <v>13.42</v>
      </c>
      <c r="C38" s="45">
        <v>13.42</v>
      </c>
    </row>
    <row r="39" spans="1:3" x14ac:dyDescent="0.25">
      <c r="A39" s="44">
        <v>72</v>
      </c>
      <c r="B39" s="45">
        <v>12.79</v>
      </c>
      <c r="C39" s="45">
        <v>12.79</v>
      </c>
    </row>
    <row r="40" spans="1:3" x14ac:dyDescent="0.25">
      <c r="A40" s="44">
        <v>73</v>
      </c>
      <c r="B40" s="45">
        <v>12.17</v>
      </c>
      <c r="C40" s="45">
        <v>12.17</v>
      </c>
    </row>
    <row r="41" spans="1:3" x14ac:dyDescent="0.25">
      <c r="A41" s="44">
        <v>74</v>
      </c>
      <c r="B41" s="45">
        <v>11.56</v>
      </c>
      <c r="C41" s="45">
        <v>11.56</v>
      </c>
    </row>
  </sheetData>
  <sheetProtection algorithmName="SHA-512" hashValue="coK2hUwhv7dngqPN27W3oFqyNiNcDa1hlJTVlT3u3fPhhrvPv5CAaywkY3kS9kPzaIkGC8614X/bAtSzV30v+Q==" saltValue="c8VoASoByKNS4t1fQ7He6A==" spinCount="100000" sheet="1" objects="1" scenarios="1"/>
  <conditionalFormatting sqref="A6:A21">
    <cfRule type="expression" dxfId="215" priority="5" stopIfTrue="1">
      <formula>MOD(ROW(),2)=0</formula>
    </cfRule>
    <cfRule type="expression" dxfId="214" priority="6" stopIfTrue="1">
      <formula>MOD(ROW(),2)&lt;&gt;0</formula>
    </cfRule>
  </conditionalFormatting>
  <conditionalFormatting sqref="A26:A41">
    <cfRule type="expression" dxfId="213" priority="1" stopIfTrue="1">
      <formula>MOD(ROW(),2)=0</formula>
    </cfRule>
    <cfRule type="expression" dxfId="212" priority="2" stopIfTrue="1">
      <formula>MOD(ROW(),2)&lt;&gt;0</formula>
    </cfRule>
  </conditionalFormatting>
  <conditionalFormatting sqref="B6:C21">
    <cfRule type="expression" dxfId="211" priority="7" stopIfTrue="1">
      <formula>MOD(ROW(),2)=0</formula>
    </cfRule>
    <cfRule type="expression" dxfId="210" priority="8" stopIfTrue="1">
      <formula>MOD(ROW(),2)&lt;&gt;0</formula>
    </cfRule>
  </conditionalFormatting>
  <conditionalFormatting sqref="B26:C41">
    <cfRule type="expression" dxfId="209" priority="3" stopIfTrue="1">
      <formula>MOD(ROW(),2)=0</formula>
    </cfRule>
    <cfRule type="expression" dxfId="208" priority="4"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50F88-2926-471D-8496-715DF8D4E4E5}">
  <sheetPr codeName="Sheet68"/>
  <dimension ref="A1:E73"/>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Scheme pays AA - x-605</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2006</v>
      </c>
      <c r="C8" s="52"/>
      <c r="D8" s="52"/>
      <c r="E8" s="52"/>
    </row>
    <row r="9" spans="1:5" customFormat="1" x14ac:dyDescent="0.25">
      <c r="A9" s="46" t="s">
        <v>128</v>
      </c>
      <c r="B9" s="52" t="s">
        <v>304</v>
      </c>
      <c r="C9" s="52"/>
      <c r="D9" s="52"/>
      <c r="E9" s="52"/>
    </row>
    <row r="10" spans="1:5" customFormat="1" x14ac:dyDescent="0.25">
      <c r="A10" s="46" t="s">
        <v>6</v>
      </c>
      <c r="B10" s="52" t="s">
        <v>311</v>
      </c>
      <c r="C10" s="52"/>
      <c r="D10" s="52"/>
      <c r="E10" s="52"/>
    </row>
    <row r="11" spans="1:5" customFormat="1" x14ac:dyDescent="0.25">
      <c r="A11" s="46" t="s">
        <v>129</v>
      </c>
      <c r="B11" s="52" t="s">
        <v>306</v>
      </c>
      <c r="C11" s="52"/>
      <c r="D11" s="52"/>
      <c r="E11" s="52"/>
    </row>
    <row r="12" spans="1:5" customFormat="1" x14ac:dyDescent="0.25">
      <c r="A12" s="46" t="s">
        <v>130</v>
      </c>
      <c r="B12" s="52" t="s">
        <v>307</v>
      </c>
      <c r="C12" s="52"/>
      <c r="D12" s="52"/>
      <c r="E12" s="52"/>
    </row>
    <row r="13" spans="1:5" customFormat="1" x14ac:dyDescent="0.25">
      <c r="A13" s="46" t="s">
        <v>387</v>
      </c>
      <c r="B13" s="52">
        <v>1</v>
      </c>
      <c r="C13" s="52"/>
      <c r="D13" s="52"/>
      <c r="E13" s="52"/>
    </row>
    <row r="14" spans="1:5" customFormat="1" x14ac:dyDescent="0.25">
      <c r="A14" s="46" t="s">
        <v>132</v>
      </c>
      <c r="B14" s="52">
        <v>605</v>
      </c>
      <c r="C14" s="52"/>
      <c r="D14" s="52"/>
      <c r="E14" s="52"/>
    </row>
    <row r="15" spans="1:5" customFormat="1" x14ac:dyDescent="0.25">
      <c r="A15" s="46" t="s">
        <v>388</v>
      </c>
      <c r="B15" s="52" t="s">
        <v>312</v>
      </c>
      <c r="C15" s="52"/>
      <c r="D15" s="52"/>
      <c r="E15" s="52"/>
    </row>
    <row r="16" spans="1:5" customFormat="1" x14ac:dyDescent="0.25">
      <c r="A16" s="46" t="s">
        <v>134</v>
      </c>
      <c r="B16" s="52" t="s">
        <v>145</v>
      </c>
      <c r="C16" s="52"/>
      <c r="D16" s="52"/>
      <c r="E16" s="52"/>
    </row>
    <row r="17" spans="1:5" customFormat="1" x14ac:dyDescent="0.25">
      <c r="A17" s="47" t="s">
        <v>389</v>
      </c>
      <c r="B17" s="52"/>
      <c r="C17" s="52"/>
      <c r="D17" s="52"/>
      <c r="E17" s="52"/>
    </row>
    <row r="18" spans="1:5" customFormat="1" x14ac:dyDescent="0.25">
      <c r="A18" s="46" t="s">
        <v>136</v>
      </c>
      <c r="B18" s="53">
        <v>45135</v>
      </c>
      <c r="C18" s="53"/>
      <c r="D18" s="53"/>
      <c r="E18" s="53"/>
    </row>
    <row r="19" spans="1:5" customFormat="1" x14ac:dyDescent="0.25">
      <c r="A19" s="46" t="s">
        <v>137</v>
      </c>
      <c r="B19" s="53">
        <v>45135</v>
      </c>
      <c r="C19" s="53"/>
      <c r="D19" s="53"/>
      <c r="E19" s="53"/>
    </row>
    <row r="20" spans="1:5" customFormat="1" x14ac:dyDescent="0.25">
      <c r="A20" s="46" t="s">
        <v>138</v>
      </c>
      <c r="B20" s="52" t="s">
        <v>146</v>
      </c>
      <c r="C20" s="52"/>
      <c r="D20" s="52"/>
      <c r="E20" s="52"/>
    </row>
    <row r="21" spans="1:5" customFormat="1" x14ac:dyDescent="0.25">
      <c r="A21" s="46" t="s">
        <v>390</v>
      </c>
      <c r="B21" s="52" t="s">
        <v>67</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391</v>
      </c>
      <c r="B26" s="60" t="s">
        <v>433</v>
      </c>
      <c r="C26" s="60" t="s">
        <v>434</v>
      </c>
      <c r="D26" s="60" t="s">
        <v>435</v>
      </c>
      <c r="E26" s="60" t="s">
        <v>436</v>
      </c>
    </row>
    <row r="27" spans="1:5" x14ac:dyDescent="0.25">
      <c r="A27" s="44">
        <v>18</v>
      </c>
      <c r="B27" s="45">
        <v>8.64</v>
      </c>
      <c r="C27" s="45">
        <v>8.64</v>
      </c>
      <c r="D27" s="45">
        <v>10.88</v>
      </c>
      <c r="E27" s="45">
        <v>10.88</v>
      </c>
    </row>
    <row r="28" spans="1:5" x14ac:dyDescent="0.25">
      <c r="A28" s="44">
        <v>19</v>
      </c>
      <c r="B28" s="45">
        <v>8.76</v>
      </c>
      <c r="C28" s="45">
        <v>8.76</v>
      </c>
      <c r="D28" s="45">
        <v>11.04</v>
      </c>
      <c r="E28" s="45">
        <v>11.04</v>
      </c>
    </row>
    <row r="29" spans="1:5" x14ac:dyDescent="0.25">
      <c r="A29" s="44">
        <v>20</v>
      </c>
      <c r="B29" s="45">
        <v>8.8800000000000008</v>
      </c>
      <c r="C29" s="45">
        <v>8.8800000000000008</v>
      </c>
      <c r="D29" s="45">
        <v>11.2</v>
      </c>
      <c r="E29" s="45">
        <v>11.2</v>
      </c>
    </row>
    <row r="30" spans="1:5" x14ac:dyDescent="0.25">
      <c r="A30" s="44">
        <v>21</v>
      </c>
      <c r="B30" s="45">
        <v>9</v>
      </c>
      <c r="C30" s="45">
        <v>9</v>
      </c>
      <c r="D30" s="45">
        <v>11.36</v>
      </c>
      <c r="E30" s="45">
        <v>11.36</v>
      </c>
    </row>
    <row r="31" spans="1:5" x14ac:dyDescent="0.25">
      <c r="A31" s="44">
        <v>22</v>
      </c>
      <c r="B31" s="45">
        <v>9.1300000000000008</v>
      </c>
      <c r="C31" s="45">
        <v>9.1300000000000008</v>
      </c>
      <c r="D31" s="45">
        <v>11.53</v>
      </c>
      <c r="E31" s="45">
        <v>11.53</v>
      </c>
    </row>
    <row r="32" spans="1:5" x14ac:dyDescent="0.25">
      <c r="A32" s="44">
        <v>23</v>
      </c>
      <c r="B32" s="45">
        <v>9.25</v>
      </c>
      <c r="C32" s="45">
        <v>9.25</v>
      </c>
      <c r="D32" s="45">
        <v>11.69</v>
      </c>
      <c r="E32" s="45">
        <v>11.69</v>
      </c>
    </row>
    <row r="33" spans="1:5" x14ac:dyDescent="0.25">
      <c r="A33" s="44">
        <v>24</v>
      </c>
      <c r="B33" s="45">
        <v>9.3800000000000008</v>
      </c>
      <c r="C33" s="45">
        <v>9.3800000000000008</v>
      </c>
      <c r="D33" s="45">
        <v>11.86</v>
      </c>
      <c r="E33" s="45">
        <v>11.86</v>
      </c>
    </row>
    <row r="34" spans="1:5" x14ac:dyDescent="0.25">
      <c r="A34" s="44">
        <v>25</v>
      </c>
      <c r="B34" s="45">
        <v>9.51</v>
      </c>
      <c r="C34" s="45">
        <v>9.51</v>
      </c>
      <c r="D34" s="45">
        <v>12.04</v>
      </c>
      <c r="E34" s="45">
        <v>12.04</v>
      </c>
    </row>
    <row r="35" spans="1:5" x14ac:dyDescent="0.25">
      <c r="A35" s="44">
        <v>26</v>
      </c>
      <c r="B35" s="45">
        <v>9.65</v>
      </c>
      <c r="C35" s="45">
        <v>9.65</v>
      </c>
      <c r="D35" s="45">
        <v>12.21</v>
      </c>
      <c r="E35" s="45">
        <v>12.21</v>
      </c>
    </row>
    <row r="36" spans="1:5" x14ac:dyDescent="0.25">
      <c r="A36" s="44">
        <v>27</v>
      </c>
      <c r="B36" s="45">
        <v>9.7799999999999994</v>
      </c>
      <c r="C36" s="45">
        <v>9.7799999999999994</v>
      </c>
      <c r="D36" s="45">
        <v>12.39</v>
      </c>
      <c r="E36" s="45">
        <v>12.39</v>
      </c>
    </row>
    <row r="37" spans="1:5" x14ac:dyDescent="0.25">
      <c r="A37" s="44">
        <v>28</v>
      </c>
      <c r="B37" s="45">
        <v>9.92</v>
      </c>
      <c r="C37" s="45">
        <v>9.92</v>
      </c>
      <c r="D37" s="45">
        <v>12.57</v>
      </c>
      <c r="E37" s="45">
        <v>12.57</v>
      </c>
    </row>
    <row r="38" spans="1:5" x14ac:dyDescent="0.25">
      <c r="A38" s="44">
        <v>29</v>
      </c>
      <c r="B38" s="45">
        <v>10.050000000000001</v>
      </c>
      <c r="C38" s="45">
        <v>10.050000000000001</v>
      </c>
      <c r="D38" s="45">
        <v>12.75</v>
      </c>
      <c r="E38" s="45">
        <v>12.75</v>
      </c>
    </row>
    <row r="39" spans="1:5" x14ac:dyDescent="0.25">
      <c r="A39" s="44">
        <v>30</v>
      </c>
      <c r="B39" s="45">
        <v>10.199999999999999</v>
      </c>
      <c r="C39" s="45">
        <v>10.199999999999999</v>
      </c>
      <c r="D39" s="45">
        <v>12.94</v>
      </c>
      <c r="E39" s="45">
        <v>12.94</v>
      </c>
    </row>
    <row r="40" spans="1:5" x14ac:dyDescent="0.25">
      <c r="A40" s="44">
        <v>31</v>
      </c>
      <c r="B40" s="45">
        <v>10.34</v>
      </c>
      <c r="C40" s="45">
        <v>10.34</v>
      </c>
      <c r="D40" s="45">
        <v>13.13</v>
      </c>
      <c r="E40" s="45">
        <v>13.13</v>
      </c>
    </row>
    <row r="41" spans="1:5" x14ac:dyDescent="0.25">
      <c r="A41" s="44">
        <v>32</v>
      </c>
      <c r="B41" s="45">
        <v>10.49</v>
      </c>
      <c r="C41" s="45">
        <v>10.49</v>
      </c>
      <c r="D41" s="45">
        <v>13.32</v>
      </c>
      <c r="E41" s="45">
        <v>13.32</v>
      </c>
    </row>
    <row r="42" spans="1:5" x14ac:dyDescent="0.25">
      <c r="A42" s="44">
        <v>33</v>
      </c>
      <c r="B42" s="45">
        <v>10.63</v>
      </c>
      <c r="C42" s="45">
        <v>10.63</v>
      </c>
      <c r="D42" s="45">
        <v>13.52</v>
      </c>
      <c r="E42" s="45">
        <v>13.52</v>
      </c>
    </row>
    <row r="43" spans="1:5" x14ac:dyDescent="0.25">
      <c r="A43" s="44">
        <v>34</v>
      </c>
      <c r="B43" s="45">
        <v>10.78</v>
      </c>
      <c r="C43" s="45">
        <v>10.78</v>
      </c>
      <c r="D43" s="45">
        <v>13.72</v>
      </c>
      <c r="E43" s="45">
        <v>13.72</v>
      </c>
    </row>
    <row r="44" spans="1:5" x14ac:dyDescent="0.25">
      <c r="A44" s="44">
        <v>35</v>
      </c>
      <c r="B44" s="45">
        <v>10.94</v>
      </c>
      <c r="C44" s="45">
        <v>10.94</v>
      </c>
      <c r="D44" s="45">
        <v>13.92</v>
      </c>
      <c r="E44" s="45">
        <v>13.92</v>
      </c>
    </row>
    <row r="45" spans="1:5" x14ac:dyDescent="0.25">
      <c r="A45" s="44">
        <v>36</v>
      </c>
      <c r="B45" s="45">
        <v>11.09</v>
      </c>
      <c r="C45" s="45">
        <v>11.09</v>
      </c>
      <c r="D45" s="45">
        <v>14.13</v>
      </c>
      <c r="E45" s="45">
        <v>14.13</v>
      </c>
    </row>
    <row r="46" spans="1:5" x14ac:dyDescent="0.25">
      <c r="A46" s="44">
        <v>37</v>
      </c>
      <c r="B46" s="45">
        <v>11.25</v>
      </c>
      <c r="C46" s="45">
        <v>11.25</v>
      </c>
      <c r="D46" s="45">
        <v>14.34</v>
      </c>
      <c r="E46" s="45">
        <v>14.34</v>
      </c>
    </row>
    <row r="47" spans="1:5" x14ac:dyDescent="0.25">
      <c r="A47" s="44">
        <v>38</v>
      </c>
      <c r="B47" s="45">
        <v>11.42</v>
      </c>
      <c r="C47" s="45">
        <v>11.42</v>
      </c>
      <c r="D47" s="45">
        <v>14.56</v>
      </c>
      <c r="E47" s="45">
        <v>14.56</v>
      </c>
    </row>
    <row r="48" spans="1:5" x14ac:dyDescent="0.25">
      <c r="A48" s="44">
        <v>39</v>
      </c>
      <c r="B48" s="45">
        <v>11.58</v>
      </c>
      <c r="C48" s="45">
        <v>11.58</v>
      </c>
      <c r="D48" s="45">
        <v>14.78</v>
      </c>
      <c r="E48" s="45">
        <v>14.78</v>
      </c>
    </row>
    <row r="49" spans="1:5" x14ac:dyDescent="0.25">
      <c r="A49" s="44">
        <v>40</v>
      </c>
      <c r="B49" s="45">
        <v>11.75</v>
      </c>
      <c r="C49" s="45">
        <v>11.75</v>
      </c>
      <c r="D49" s="45">
        <v>15</v>
      </c>
      <c r="E49" s="45">
        <v>15</v>
      </c>
    </row>
    <row r="50" spans="1:5" x14ac:dyDescent="0.25">
      <c r="A50" s="44">
        <v>41</v>
      </c>
      <c r="B50" s="45">
        <v>11.92</v>
      </c>
      <c r="C50" s="45">
        <v>11.92</v>
      </c>
      <c r="D50" s="45">
        <v>15.23</v>
      </c>
      <c r="E50" s="45">
        <v>15.23</v>
      </c>
    </row>
    <row r="51" spans="1:5" x14ac:dyDescent="0.25">
      <c r="A51" s="44">
        <v>42</v>
      </c>
      <c r="B51" s="45">
        <v>12.09</v>
      </c>
      <c r="C51" s="45">
        <v>12.09</v>
      </c>
      <c r="D51" s="45">
        <v>15.47</v>
      </c>
      <c r="E51" s="45">
        <v>15.47</v>
      </c>
    </row>
    <row r="52" spans="1:5" x14ac:dyDescent="0.25">
      <c r="A52" s="44">
        <v>43</v>
      </c>
      <c r="B52" s="45">
        <v>12.27</v>
      </c>
      <c r="C52" s="45">
        <v>12.27</v>
      </c>
      <c r="D52" s="45">
        <v>15.71</v>
      </c>
      <c r="E52" s="45">
        <v>15.71</v>
      </c>
    </row>
    <row r="53" spans="1:5" x14ac:dyDescent="0.25">
      <c r="A53" s="44">
        <v>44</v>
      </c>
      <c r="B53" s="45">
        <v>12.46</v>
      </c>
      <c r="C53" s="45">
        <v>12.46</v>
      </c>
      <c r="D53" s="45">
        <v>15.95</v>
      </c>
      <c r="E53" s="45">
        <v>15.95</v>
      </c>
    </row>
    <row r="54" spans="1:5" x14ac:dyDescent="0.25">
      <c r="A54" s="44">
        <v>45</v>
      </c>
      <c r="B54" s="45">
        <v>12.64</v>
      </c>
      <c r="C54" s="45">
        <v>12.64</v>
      </c>
      <c r="D54" s="45">
        <v>16.2</v>
      </c>
      <c r="E54" s="45">
        <v>16.2</v>
      </c>
    </row>
    <row r="55" spans="1:5" x14ac:dyDescent="0.25">
      <c r="A55" s="44">
        <v>46</v>
      </c>
      <c r="B55" s="45">
        <v>12.83</v>
      </c>
      <c r="C55" s="45">
        <v>12.83</v>
      </c>
      <c r="D55" s="45">
        <v>16.46</v>
      </c>
      <c r="E55" s="45">
        <v>16.46</v>
      </c>
    </row>
    <row r="56" spans="1:5" x14ac:dyDescent="0.25">
      <c r="A56" s="44">
        <v>47</v>
      </c>
      <c r="B56" s="45">
        <v>13.03</v>
      </c>
      <c r="C56" s="45">
        <v>13.03</v>
      </c>
      <c r="D56" s="45">
        <v>16.72</v>
      </c>
      <c r="E56" s="45">
        <v>16.72</v>
      </c>
    </row>
    <row r="57" spans="1:5" x14ac:dyDescent="0.25">
      <c r="A57" s="44">
        <v>48</v>
      </c>
      <c r="B57" s="45">
        <v>13.23</v>
      </c>
      <c r="C57" s="45">
        <v>13.23</v>
      </c>
      <c r="D57" s="45">
        <v>16.989999999999998</v>
      </c>
      <c r="E57" s="45">
        <v>16.989999999999998</v>
      </c>
    </row>
    <row r="58" spans="1:5" x14ac:dyDescent="0.25">
      <c r="A58" s="44">
        <v>49</v>
      </c>
      <c r="B58" s="45">
        <v>13.44</v>
      </c>
      <c r="C58" s="45">
        <v>13.44</v>
      </c>
      <c r="D58" s="45">
        <v>17.260000000000002</v>
      </c>
      <c r="E58" s="45">
        <v>17.260000000000002</v>
      </c>
    </row>
    <row r="59" spans="1:5" x14ac:dyDescent="0.25">
      <c r="A59" s="44">
        <v>50</v>
      </c>
      <c r="B59" s="45">
        <v>13.65</v>
      </c>
      <c r="C59" s="45">
        <v>13.65</v>
      </c>
      <c r="D59" s="45">
        <v>17.55</v>
      </c>
      <c r="E59" s="45">
        <v>17.55</v>
      </c>
    </row>
    <row r="60" spans="1:5" x14ac:dyDescent="0.25">
      <c r="A60" s="44">
        <v>51</v>
      </c>
      <c r="B60" s="45">
        <v>13.86</v>
      </c>
      <c r="C60" s="45">
        <v>13.86</v>
      </c>
      <c r="D60" s="45">
        <v>17.84</v>
      </c>
      <c r="E60" s="45">
        <v>17.84</v>
      </c>
    </row>
    <row r="61" spans="1:5" x14ac:dyDescent="0.25">
      <c r="A61" s="44">
        <v>52</v>
      </c>
      <c r="B61" s="45">
        <v>14.08</v>
      </c>
      <c r="C61" s="45">
        <v>14.08</v>
      </c>
      <c r="D61" s="45">
        <v>18.14</v>
      </c>
      <c r="E61" s="45">
        <v>18.14</v>
      </c>
    </row>
    <row r="62" spans="1:5" x14ac:dyDescent="0.25">
      <c r="A62" s="44">
        <v>53</v>
      </c>
      <c r="B62" s="45">
        <v>14.31</v>
      </c>
      <c r="C62" s="45">
        <v>14.31</v>
      </c>
      <c r="D62" s="45">
        <v>18.440000000000001</v>
      </c>
      <c r="E62" s="45">
        <v>18.440000000000001</v>
      </c>
    </row>
    <row r="63" spans="1:5" x14ac:dyDescent="0.25">
      <c r="A63" s="44">
        <v>54</v>
      </c>
      <c r="B63" s="45">
        <v>14.55</v>
      </c>
      <c r="C63" s="45">
        <v>14.55</v>
      </c>
      <c r="D63" s="45">
        <v>18.760000000000002</v>
      </c>
      <c r="E63" s="45">
        <v>18.760000000000002</v>
      </c>
    </row>
    <row r="64" spans="1:5" x14ac:dyDescent="0.25">
      <c r="A64" s="44">
        <v>55</v>
      </c>
      <c r="B64" s="45">
        <v>14.79</v>
      </c>
      <c r="C64" s="45">
        <v>14.79</v>
      </c>
      <c r="D64" s="45">
        <v>19.079999999999998</v>
      </c>
      <c r="E64" s="45">
        <v>19.079999999999998</v>
      </c>
    </row>
    <row r="65" spans="1:5" x14ac:dyDescent="0.25">
      <c r="A65" s="44">
        <v>56</v>
      </c>
      <c r="B65" s="45">
        <v>15.04</v>
      </c>
      <c r="C65" s="45">
        <v>15.04</v>
      </c>
      <c r="D65" s="45">
        <v>19.420000000000002</v>
      </c>
      <c r="E65" s="45">
        <v>19.420000000000002</v>
      </c>
    </row>
    <row r="66" spans="1:5" x14ac:dyDescent="0.25">
      <c r="A66" s="44">
        <v>57</v>
      </c>
      <c r="B66" s="45">
        <v>15.3</v>
      </c>
      <c r="C66" s="45">
        <v>15.3</v>
      </c>
      <c r="D66" s="45">
        <v>19.77</v>
      </c>
      <c r="E66" s="45">
        <v>19.77</v>
      </c>
    </row>
    <row r="67" spans="1:5" x14ac:dyDescent="0.25">
      <c r="A67" s="44">
        <v>58</v>
      </c>
      <c r="B67" s="45">
        <v>15.56</v>
      </c>
      <c r="C67" s="45">
        <v>15.56</v>
      </c>
      <c r="D67" s="45">
        <v>20.13</v>
      </c>
      <c r="E67" s="45">
        <v>20.13</v>
      </c>
    </row>
    <row r="68" spans="1:5" x14ac:dyDescent="0.25">
      <c r="A68" s="44">
        <v>59</v>
      </c>
      <c r="B68" s="45">
        <v>15.84</v>
      </c>
      <c r="C68" s="45">
        <v>15.84</v>
      </c>
      <c r="D68" s="45">
        <v>20.5</v>
      </c>
      <c r="E68" s="45">
        <v>20.5</v>
      </c>
    </row>
    <row r="69" spans="1:5" x14ac:dyDescent="0.25">
      <c r="A69" s="44">
        <v>60</v>
      </c>
      <c r="B69" s="45">
        <v>16.13</v>
      </c>
      <c r="C69" s="45">
        <v>16.13</v>
      </c>
      <c r="D69" s="45"/>
      <c r="E69" s="45"/>
    </row>
    <row r="70" spans="1:5" x14ac:dyDescent="0.25">
      <c r="A70" s="44">
        <v>61</v>
      </c>
      <c r="B70" s="45">
        <v>16.43</v>
      </c>
      <c r="C70" s="45">
        <v>16.43</v>
      </c>
      <c r="D70" s="45"/>
      <c r="E70" s="45"/>
    </row>
    <row r="71" spans="1:5" x14ac:dyDescent="0.25">
      <c r="A71" s="44">
        <v>62</v>
      </c>
      <c r="B71" s="45">
        <v>16.75</v>
      </c>
      <c r="C71" s="45">
        <v>16.75</v>
      </c>
      <c r="D71" s="45"/>
      <c r="E71" s="45"/>
    </row>
    <row r="72" spans="1:5" x14ac:dyDescent="0.25">
      <c r="A72" s="44">
        <v>63</v>
      </c>
      <c r="B72" s="45">
        <v>17.079999999999998</v>
      </c>
      <c r="C72" s="45">
        <v>17.079999999999998</v>
      </c>
      <c r="D72" s="45"/>
      <c r="E72" s="45"/>
    </row>
    <row r="73" spans="1:5" x14ac:dyDescent="0.25">
      <c r="A73" s="44">
        <v>64</v>
      </c>
      <c r="B73" s="45">
        <v>17.43</v>
      </c>
      <c r="C73" s="45">
        <v>17.43</v>
      </c>
      <c r="D73" s="45"/>
      <c r="E73" s="45"/>
    </row>
  </sheetData>
  <sheetProtection algorithmName="SHA-512" hashValue="loDCEKtf0HxRzrNpM21pt2A8j0DcbRonYYDQIhMjvFg0xpwk/QP0tCLdW6mu70pr4rxXxzYt+tIEhuaoXc4vOA==" saltValue="Yj5nKMl6cSWDoY4tqKwlzA==" spinCount="100000" sheet="1" objects="1" scenarios="1"/>
  <conditionalFormatting sqref="A6:A21">
    <cfRule type="expression" dxfId="207" priority="5" stopIfTrue="1">
      <formula>MOD(ROW(),2)=0</formula>
    </cfRule>
    <cfRule type="expression" dxfId="206" priority="6" stopIfTrue="1">
      <formula>MOD(ROW(),2)&lt;&gt;0</formula>
    </cfRule>
  </conditionalFormatting>
  <conditionalFormatting sqref="A26:A73">
    <cfRule type="expression" dxfId="205" priority="1" stopIfTrue="1">
      <formula>MOD(ROW(),2)=0</formula>
    </cfRule>
    <cfRule type="expression" dxfId="204" priority="2" stopIfTrue="1">
      <formula>MOD(ROW(),2)&lt;&gt;0</formula>
    </cfRule>
  </conditionalFormatting>
  <conditionalFormatting sqref="B6:E21">
    <cfRule type="expression" dxfId="203" priority="7" stopIfTrue="1">
      <formula>MOD(ROW(),2)=0</formula>
    </cfRule>
    <cfRule type="expression" dxfId="202" priority="8" stopIfTrue="1">
      <formula>MOD(ROW(),2)&lt;&gt;0</formula>
    </cfRule>
  </conditionalFormatting>
  <conditionalFormatting sqref="B26:E73">
    <cfRule type="expression" dxfId="201" priority="3" stopIfTrue="1">
      <formula>MOD(ROW(),2)=0</formula>
    </cfRule>
    <cfRule type="expression" dxfId="200" priority="4"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74CDE-6FC8-458C-ADD3-ABCC9F280590}">
  <sheetPr codeName="Sheet69"/>
  <dimension ref="A1:E41"/>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Scheme pays AA - x-606</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2006</v>
      </c>
      <c r="C8" s="52"/>
      <c r="D8" s="52"/>
      <c r="E8" s="52"/>
    </row>
    <row r="9" spans="1:5" customFormat="1" x14ac:dyDescent="0.25">
      <c r="A9" s="46" t="s">
        <v>128</v>
      </c>
      <c r="B9" s="52" t="s">
        <v>304</v>
      </c>
      <c r="C9" s="52"/>
      <c r="D9" s="52"/>
      <c r="E9" s="52"/>
    </row>
    <row r="10" spans="1:5" customFormat="1" ht="25" x14ac:dyDescent="0.25">
      <c r="A10" s="46" t="s">
        <v>6</v>
      </c>
      <c r="B10" s="52" t="s">
        <v>313</v>
      </c>
      <c r="C10" s="52"/>
      <c r="D10" s="52"/>
      <c r="E10" s="52"/>
    </row>
    <row r="11" spans="1:5" customFormat="1" x14ac:dyDescent="0.25">
      <c r="A11" s="46" t="s">
        <v>129</v>
      </c>
      <c r="B11" s="52" t="s">
        <v>306</v>
      </c>
      <c r="C11" s="52"/>
      <c r="D11" s="52"/>
      <c r="E11" s="52"/>
    </row>
    <row r="12" spans="1:5" customFormat="1" x14ac:dyDescent="0.25">
      <c r="A12" s="46" t="s">
        <v>130</v>
      </c>
      <c r="B12" s="52" t="s">
        <v>307</v>
      </c>
      <c r="C12" s="52"/>
      <c r="D12" s="52"/>
      <c r="E12" s="52"/>
    </row>
    <row r="13" spans="1:5" customFormat="1" x14ac:dyDescent="0.25">
      <c r="A13" s="46" t="s">
        <v>387</v>
      </c>
      <c r="B13" s="52">
        <v>1</v>
      </c>
      <c r="C13" s="52"/>
      <c r="D13" s="52"/>
      <c r="E13" s="52"/>
    </row>
    <row r="14" spans="1:5" customFormat="1" x14ac:dyDescent="0.25">
      <c r="A14" s="46" t="s">
        <v>132</v>
      </c>
      <c r="B14" s="52">
        <v>606</v>
      </c>
      <c r="C14" s="52"/>
      <c r="D14" s="52"/>
      <c r="E14" s="52"/>
    </row>
    <row r="15" spans="1:5" customFormat="1" x14ac:dyDescent="0.25">
      <c r="A15" s="46" t="s">
        <v>388</v>
      </c>
      <c r="B15" s="52" t="s">
        <v>314</v>
      </c>
      <c r="C15" s="52"/>
      <c r="D15" s="52"/>
      <c r="E15" s="52"/>
    </row>
    <row r="16" spans="1:5" customFormat="1" x14ac:dyDescent="0.25">
      <c r="A16" s="46" t="s">
        <v>134</v>
      </c>
      <c r="B16" s="52" t="s">
        <v>149</v>
      </c>
      <c r="C16" s="52"/>
      <c r="D16" s="52"/>
      <c r="E16" s="52"/>
    </row>
    <row r="17" spans="1:5" customFormat="1" x14ac:dyDescent="0.25">
      <c r="A17" s="47" t="s">
        <v>389</v>
      </c>
      <c r="B17" s="52"/>
      <c r="C17" s="52"/>
      <c r="D17" s="52"/>
      <c r="E17" s="52"/>
    </row>
    <row r="18" spans="1:5" customFormat="1" x14ac:dyDescent="0.25">
      <c r="A18" s="46" t="s">
        <v>136</v>
      </c>
      <c r="B18" s="53">
        <v>45135</v>
      </c>
      <c r="C18" s="53"/>
      <c r="D18" s="53"/>
      <c r="E18" s="53"/>
    </row>
    <row r="19" spans="1:5" customFormat="1" x14ac:dyDescent="0.25">
      <c r="A19" s="46" t="s">
        <v>137</v>
      </c>
      <c r="B19" s="53">
        <v>45135</v>
      </c>
      <c r="C19" s="53"/>
      <c r="D19" s="53"/>
      <c r="E19" s="53"/>
    </row>
    <row r="20" spans="1:5" customFormat="1" x14ac:dyDescent="0.25">
      <c r="A20" s="46" t="s">
        <v>138</v>
      </c>
      <c r="B20" s="52" t="s">
        <v>146</v>
      </c>
      <c r="C20" s="52"/>
      <c r="D20" s="52"/>
      <c r="E20" s="52"/>
    </row>
    <row r="21" spans="1:5" customFormat="1" x14ac:dyDescent="0.25">
      <c r="A21" s="46" t="s">
        <v>390</v>
      </c>
      <c r="B21" s="52" t="s">
        <v>67</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39" x14ac:dyDescent="0.25">
      <c r="A26" s="60" t="s">
        <v>391</v>
      </c>
      <c r="B26" s="60" t="s">
        <v>437</v>
      </c>
      <c r="C26" s="60" t="s">
        <v>438</v>
      </c>
      <c r="D26" s="60" t="s">
        <v>439</v>
      </c>
      <c r="E26" s="60" t="s">
        <v>440</v>
      </c>
    </row>
    <row r="27" spans="1:5" x14ac:dyDescent="0.25">
      <c r="A27" s="44">
        <v>60</v>
      </c>
      <c r="B27" s="45"/>
      <c r="C27" s="45"/>
      <c r="D27" s="45">
        <v>20.37</v>
      </c>
      <c r="E27" s="45">
        <v>20.37</v>
      </c>
    </row>
    <row r="28" spans="1:5" x14ac:dyDescent="0.25">
      <c r="A28" s="44">
        <v>61</v>
      </c>
      <c r="B28" s="45"/>
      <c r="C28" s="45"/>
      <c r="D28" s="45">
        <v>19.739999999999998</v>
      </c>
      <c r="E28" s="45">
        <v>19.739999999999998</v>
      </c>
    </row>
    <row r="29" spans="1:5" x14ac:dyDescent="0.25">
      <c r="A29" s="44">
        <v>62</v>
      </c>
      <c r="B29" s="45"/>
      <c r="C29" s="45"/>
      <c r="D29" s="45">
        <v>19.100000000000001</v>
      </c>
      <c r="E29" s="45">
        <v>19.100000000000001</v>
      </c>
    </row>
    <row r="30" spans="1:5" x14ac:dyDescent="0.25">
      <c r="A30" s="44">
        <v>63</v>
      </c>
      <c r="B30" s="45"/>
      <c r="C30" s="45"/>
      <c r="D30" s="45">
        <v>18.46</v>
      </c>
      <c r="E30" s="45">
        <v>18.46</v>
      </c>
    </row>
    <row r="31" spans="1:5" x14ac:dyDescent="0.25">
      <c r="A31" s="44">
        <v>64</v>
      </c>
      <c r="B31" s="45"/>
      <c r="C31" s="45"/>
      <c r="D31" s="45">
        <v>17.829999999999998</v>
      </c>
      <c r="E31" s="45">
        <v>17.829999999999998</v>
      </c>
    </row>
    <row r="32" spans="1:5" x14ac:dyDescent="0.25">
      <c r="A32" s="44">
        <v>65</v>
      </c>
      <c r="B32" s="45">
        <v>17.29</v>
      </c>
      <c r="C32" s="45">
        <v>17.29</v>
      </c>
      <c r="D32" s="45">
        <v>17.2</v>
      </c>
      <c r="E32" s="45">
        <v>17.2</v>
      </c>
    </row>
    <row r="33" spans="1:5" x14ac:dyDescent="0.25">
      <c r="A33" s="44">
        <v>66</v>
      </c>
      <c r="B33" s="45">
        <v>16.63</v>
      </c>
      <c r="C33" s="45">
        <v>16.63</v>
      </c>
      <c r="D33" s="45">
        <v>16.57</v>
      </c>
      <c r="E33" s="45">
        <v>16.57</v>
      </c>
    </row>
    <row r="34" spans="1:5" x14ac:dyDescent="0.25">
      <c r="A34" s="44">
        <v>67</v>
      </c>
      <c r="B34" s="45">
        <v>15.97</v>
      </c>
      <c r="C34" s="45">
        <v>15.97</v>
      </c>
      <c r="D34" s="45">
        <v>15.94</v>
      </c>
      <c r="E34" s="45">
        <v>15.94</v>
      </c>
    </row>
    <row r="35" spans="1:5" x14ac:dyDescent="0.25">
      <c r="A35" s="44">
        <v>68</v>
      </c>
      <c r="B35" s="45">
        <v>15.32</v>
      </c>
      <c r="C35" s="45">
        <v>15.32</v>
      </c>
      <c r="D35" s="45">
        <v>15.31</v>
      </c>
      <c r="E35" s="45">
        <v>15.31</v>
      </c>
    </row>
    <row r="36" spans="1:5" x14ac:dyDescent="0.25">
      <c r="A36" s="44">
        <v>69</v>
      </c>
      <c r="B36" s="45">
        <v>14.68</v>
      </c>
      <c r="C36" s="45">
        <v>14.68</v>
      </c>
      <c r="D36" s="45">
        <v>14.67</v>
      </c>
      <c r="E36" s="45">
        <v>14.67</v>
      </c>
    </row>
    <row r="37" spans="1:5" x14ac:dyDescent="0.25">
      <c r="A37" s="44">
        <v>70</v>
      </c>
      <c r="B37" s="45">
        <v>14.04</v>
      </c>
      <c r="C37" s="45">
        <v>14.04</v>
      </c>
      <c r="D37" s="45">
        <v>14.04</v>
      </c>
      <c r="E37" s="45">
        <v>14.04</v>
      </c>
    </row>
    <row r="38" spans="1:5" x14ac:dyDescent="0.25">
      <c r="A38" s="44">
        <v>71</v>
      </c>
      <c r="B38" s="45">
        <v>13.42</v>
      </c>
      <c r="C38" s="45">
        <v>13.42</v>
      </c>
      <c r="D38" s="45">
        <v>13.42</v>
      </c>
      <c r="E38" s="45">
        <v>13.42</v>
      </c>
    </row>
    <row r="39" spans="1:5" x14ac:dyDescent="0.25">
      <c r="A39" s="44">
        <v>72</v>
      </c>
      <c r="B39" s="45">
        <v>12.79</v>
      </c>
      <c r="C39" s="45">
        <v>12.79</v>
      </c>
      <c r="D39" s="45">
        <v>12.79</v>
      </c>
      <c r="E39" s="45">
        <v>12.79</v>
      </c>
    </row>
    <row r="40" spans="1:5" x14ac:dyDescent="0.25">
      <c r="A40" s="44">
        <v>73</v>
      </c>
      <c r="B40" s="45">
        <v>12.17</v>
      </c>
      <c r="C40" s="45">
        <v>12.17</v>
      </c>
      <c r="D40" s="45">
        <v>12.17</v>
      </c>
      <c r="E40" s="45">
        <v>12.17</v>
      </c>
    </row>
    <row r="41" spans="1:5" x14ac:dyDescent="0.25">
      <c r="A41" s="44">
        <v>74</v>
      </c>
      <c r="B41" s="45">
        <v>11.56</v>
      </c>
      <c r="C41" s="45">
        <v>11.56</v>
      </c>
      <c r="D41" s="45">
        <v>11.56</v>
      </c>
      <c r="E41" s="45">
        <v>11.56</v>
      </c>
    </row>
  </sheetData>
  <sheetProtection algorithmName="SHA-512" hashValue="mzIq6MbfA4TjhD9fmEatzKumWHtgnDwZkWvYzxKNjm2v9WJJiTWo5pTOXLj3P/t/n1wvUl91i2WJsK1aH106lg==" saltValue="sFXIRg0anp+nR553eJ/5Ig==" spinCount="100000" sheet="1" objects="1" scenarios="1"/>
  <conditionalFormatting sqref="A6:A21">
    <cfRule type="expression" dxfId="199" priority="5" stopIfTrue="1">
      <formula>MOD(ROW(),2)=0</formula>
    </cfRule>
    <cfRule type="expression" dxfId="198" priority="6" stopIfTrue="1">
      <formula>MOD(ROW(),2)&lt;&gt;0</formula>
    </cfRule>
  </conditionalFormatting>
  <conditionalFormatting sqref="A26:A41">
    <cfRule type="expression" dxfId="197" priority="1" stopIfTrue="1">
      <formula>MOD(ROW(),2)=0</formula>
    </cfRule>
    <cfRule type="expression" dxfId="196" priority="2" stopIfTrue="1">
      <formula>MOD(ROW(),2)&lt;&gt;0</formula>
    </cfRule>
  </conditionalFormatting>
  <conditionalFormatting sqref="B6:E21">
    <cfRule type="expression" dxfId="195" priority="7" stopIfTrue="1">
      <formula>MOD(ROW(),2)=0</formula>
    </cfRule>
    <cfRule type="expression" dxfId="194" priority="8" stopIfTrue="1">
      <formula>MOD(ROW(),2)&lt;&gt;0</formula>
    </cfRule>
  </conditionalFormatting>
  <conditionalFormatting sqref="B26:E41">
    <cfRule type="expression" dxfId="193" priority="3" stopIfTrue="1">
      <formula>MOD(ROW(),2)=0</formula>
    </cfRule>
    <cfRule type="expression" dxfId="192" priority="4"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97765-B3DD-4BD5-A476-4FA6559DC49D}">
  <sheetPr codeName="Sheet70"/>
  <dimension ref="A1:E76"/>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Scheme pays AA - x-607</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2015</v>
      </c>
      <c r="C8" s="52"/>
      <c r="D8" s="52"/>
      <c r="E8" s="52"/>
    </row>
    <row r="9" spans="1:5" customFormat="1" x14ac:dyDescent="0.25">
      <c r="A9" s="46" t="s">
        <v>128</v>
      </c>
      <c r="B9" s="52" t="s">
        <v>304</v>
      </c>
      <c r="C9" s="52"/>
      <c r="D9" s="52"/>
      <c r="E9" s="52"/>
    </row>
    <row r="10" spans="1:5" customFormat="1" x14ac:dyDescent="0.25">
      <c r="A10" s="46" t="s">
        <v>6</v>
      </c>
      <c r="B10" s="52" t="s">
        <v>315</v>
      </c>
      <c r="C10" s="52"/>
      <c r="D10" s="52"/>
      <c r="E10" s="52"/>
    </row>
    <row r="11" spans="1:5" customFormat="1" x14ac:dyDescent="0.25">
      <c r="A11" s="46" t="s">
        <v>129</v>
      </c>
      <c r="B11" s="52" t="s">
        <v>142</v>
      </c>
      <c r="C11" s="52"/>
      <c r="D11" s="52"/>
      <c r="E11" s="52"/>
    </row>
    <row r="12" spans="1:5" customFormat="1" x14ac:dyDescent="0.25">
      <c r="A12" s="46" t="s">
        <v>130</v>
      </c>
      <c r="B12" s="52" t="s">
        <v>307</v>
      </c>
      <c r="C12" s="52"/>
      <c r="D12" s="52"/>
      <c r="E12" s="52"/>
    </row>
    <row r="13" spans="1:5" customFormat="1" x14ac:dyDescent="0.25">
      <c r="A13" s="46" t="s">
        <v>387</v>
      </c>
      <c r="B13" s="52">
        <v>0</v>
      </c>
      <c r="C13" s="52"/>
      <c r="D13" s="52"/>
      <c r="E13" s="52"/>
    </row>
    <row r="14" spans="1:5" customFormat="1" x14ac:dyDescent="0.25">
      <c r="A14" s="46" t="s">
        <v>132</v>
      </c>
      <c r="B14" s="52">
        <v>607</v>
      </c>
      <c r="C14" s="52"/>
      <c r="D14" s="52"/>
      <c r="E14" s="52"/>
    </row>
    <row r="15" spans="1:5" customFormat="1" x14ac:dyDescent="0.25">
      <c r="A15" s="46" t="s">
        <v>388</v>
      </c>
      <c r="B15" s="52" t="s">
        <v>316</v>
      </c>
      <c r="C15" s="52"/>
      <c r="D15" s="52"/>
      <c r="E15" s="52"/>
    </row>
    <row r="16" spans="1:5" customFormat="1" x14ac:dyDescent="0.25">
      <c r="A16" s="46" t="s">
        <v>134</v>
      </c>
      <c r="B16" s="52" t="s">
        <v>145</v>
      </c>
      <c r="C16" s="52"/>
      <c r="D16" s="52"/>
      <c r="E16" s="52"/>
    </row>
    <row r="17" spans="1:5" customFormat="1" x14ac:dyDescent="0.25">
      <c r="A17" s="47" t="s">
        <v>389</v>
      </c>
      <c r="B17" s="52"/>
      <c r="C17" s="52"/>
      <c r="D17" s="52"/>
      <c r="E17" s="52"/>
    </row>
    <row r="18" spans="1:5" customFormat="1" x14ac:dyDescent="0.25">
      <c r="A18" s="46" t="s">
        <v>136</v>
      </c>
      <c r="B18" s="53">
        <v>45135</v>
      </c>
      <c r="C18" s="53"/>
      <c r="D18" s="53"/>
      <c r="E18" s="53"/>
    </row>
    <row r="19" spans="1:5" customFormat="1" x14ac:dyDescent="0.25">
      <c r="A19" s="46" t="s">
        <v>137</v>
      </c>
      <c r="B19" s="53">
        <v>45135</v>
      </c>
      <c r="C19" s="53"/>
      <c r="D19" s="53"/>
      <c r="E19" s="53"/>
    </row>
    <row r="20" spans="1:5" customFormat="1" x14ac:dyDescent="0.25">
      <c r="A20" s="46" t="s">
        <v>138</v>
      </c>
      <c r="B20" s="52" t="s">
        <v>146</v>
      </c>
      <c r="C20" s="52"/>
      <c r="D20" s="52"/>
      <c r="E20" s="52"/>
    </row>
    <row r="21" spans="1:5" customFormat="1" x14ac:dyDescent="0.25">
      <c r="A21" s="46" t="s">
        <v>390</v>
      </c>
      <c r="B21" s="52" t="s">
        <v>67</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391</v>
      </c>
      <c r="B26" s="60" t="s">
        <v>412</v>
      </c>
      <c r="C26" s="60" t="s">
        <v>413</v>
      </c>
      <c r="D26" s="60" t="s">
        <v>414</v>
      </c>
      <c r="E26" s="60" t="s">
        <v>415</v>
      </c>
    </row>
    <row r="27" spans="1:5" x14ac:dyDescent="0.25">
      <c r="A27" s="44">
        <v>18</v>
      </c>
      <c r="B27" s="45">
        <v>8.64</v>
      </c>
      <c r="C27" s="45">
        <v>8.2100000000000009</v>
      </c>
      <c r="D27" s="45">
        <v>7.8</v>
      </c>
      <c r="E27" s="45">
        <v>7.4</v>
      </c>
    </row>
    <row r="28" spans="1:5" x14ac:dyDescent="0.25">
      <c r="A28" s="44">
        <v>19</v>
      </c>
      <c r="B28" s="45">
        <v>8.76</v>
      </c>
      <c r="C28" s="45">
        <v>8.33</v>
      </c>
      <c r="D28" s="45">
        <v>7.91</v>
      </c>
      <c r="E28" s="45">
        <v>7.5</v>
      </c>
    </row>
    <row r="29" spans="1:5" x14ac:dyDescent="0.25">
      <c r="A29" s="44">
        <v>20</v>
      </c>
      <c r="B29" s="45">
        <v>8.8800000000000008</v>
      </c>
      <c r="C29" s="45">
        <v>8.44</v>
      </c>
      <c r="D29" s="45">
        <v>8.02</v>
      </c>
      <c r="E29" s="45">
        <v>7.6</v>
      </c>
    </row>
    <row r="30" spans="1:5" x14ac:dyDescent="0.25">
      <c r="A30" s="44">
        <v>21</v>
      </c>
      <c r="B30" s="45">
        <v>9</v>
      </c>
      <c r="C30" s="45">
        <v>8.56</v>
      </c>
      <c r="D30" s="45">
        <v>8.1199999999999992</v>
      </c>
      <c r="E30" s="45">
        <v>7.7</v>
      </c>
    </row>
    <row r="31" spans="1:5" x14ac:dyDescent="0.25">
      <c r="A31" s="44">
        <v>22</v>
      </c>
      <c r="B31" s="45">
        <v>9.1300000000000008</v>
      </c>
      <c r="C31" s="45">
        <v>8.68</v>
      </c>
      <c r="D31" s="45">
        <v>8.24</v>
      </c>
      <c r="E31" s="45">
        <v>7.81</v>
      </c>
    </row>
    <row r="32" spans="1:5" x14ac:dyDescent="0.25">
      <c r="A32" s="44">
        <v>23</v>
      </c>
      <c r="B32" s="45">
        <v>9.25</v>
      </c>
      <c r="C32" s="45">
        <v>8.8000000000000007</v>
      </c>
      <c r="D32" s="45">
        <v>8.35</v>
      </c>
      <c r="E32" s="45">
        <v>7.91</v>
      </c>
    </row>
    <row r="33" spans="1:5" x14ac:dyDescent="0.25">
      <c r="A33" s="44">
        <v>24</v>
      </c>
      <c r="B33" s="45">
        <v>9.3800000000000008</v>
      </c>
      <c r="C33" s="45">
        <v>8.92</v>
      </c>
      <c r="D33" s="45">
        <v>8.4600000000000009</v>
      </c>
      <c r="E33" s="45">
        <v>8.02</v>
      </c>
    </row>
    <row r="34" spans="1:5" x14ac:dyDescent="0.25">
      <c r="A34" s="44">
        <v>25</v>
      </c>
      <c r="B34" s="45">
        <v>9.51</v>
      </c>
      <c r="C34" s="45">
        <v>9.0399999999999991</v>
      </c>
      <c r="D34" s="45">
        <v>8.58</v>
      </c>
      <c r="E34" s="45">
        <v>8.1199999999999992</v>
      </c>
    </row>
    <row r="35" spans="1:5" x14ac:dyDescent="0.25">
      <c r="A35" s="44">
        <v>26</v>
      </c>
      <c r="B35" s="45">
        <v>9.65</v>
      </c>
      <c r="C35" s="45">
        <v>9.16</v>
      </c>
      <c r="D35" s="45">
        <v>8.69</v>
      </c>
      <c r="E35" s="45">
        <v>8.23</v>
      </c>
    </row>
    <row r="36" spans="1:5" x14ac:dyDescent="0.25">
      <c r="A36" s="44">
        <v>27</v>
      </c>
      <c r="B36" s="45">
        <v>9.7799999999999994</v>
      </c>
      <c r="C36" s="45">
        <v>9.2899999999999991</v>
      </c>
      <c r="D36" s="45">
        <v>8.81</v>
      </c>
      <c r="E36" s="45">
        <v>8.35</v>
      </c>
    </row>
    <row r="37" spans="1:5" x14ac:dyDescent="0.25">
      <c r="A37" s="44">
        <v>28</v>
      </c>
      <c r="B37" s="45">
        <v>9.92</v>
      </c>
      <c r="C37" s="45">
        <v>9.42</v>
      </c>
      <c r="D37" s="45">
        <v>8.93</v>
      </c>
      <c r="E37" s="45">
        <v>8.4600000000000009</v>
      </c>
    </row>
    <row r="38" spans="1:5" x14ac:dyDescent="0.25">
      <c r="A38" s="44">
        <v>29</v>
      </c>
      <c r="B38" s="45">
        <v>10.050000000000001</v>
      </c>
      <c r="C38" s="45">
        <v>9.5500000000000007</v>
      </c>
      <c r="D38" s="45">
        <v>9.06</v>
      </c>
      <c r="E38" s="45">
        <v>8.57</v>
      </c>
    </row>
    <row r="39" spans="1:5" x14ac:dyDescent="0.25">
      <c r="A39" s="44">
        <v>30</v>
      </c>
      <c r="B39" s="45">
        <v>10.199999999999999</v>
      </c>
      <c r="C39" s="45">
        <v>9.68</v>
      </c>
      <c r="D39" s="45">
        <v>9.18</v>
      </c>
      <c r="E39" s="45">
        <v>8.69</v>
      </c>
    </row>
    <row r="40" spans="1:5" x14ac:dyDescent="0.25">
      <c r="A40" s="44">
        <v>31</v>
      </c>
      <c r="B40" s="45">
        <v>10.34</v>
      </c>
      <c r="C40" s="45">
        <v>9.82</v>
      </c>
      <c r="D40" s="45">
        <v>9.31</v>
      </c>
      <c r="E40" s="45">
        <v>8.81</v>
      </c>
    </row>
    <row r="41" spans="1:5" x14ac:dyDescent="0.25">
      <c r="A41" s="44">
        <v>32</v>
      </c>
      <c r="B41" s="45">
        <v>10.49</v>
      </c>
      <c r="C41" s="45">
        <v>9.9499999999999993</v>
      </c>
      <c r="D41" s="45">
        <v>9.43</v>
      </c>
      <c r="E41" s="45">
        <v>8.93</v>
      </c>
    </row>
    <row r="42" spans="1:5" x14ac:dyDescent="0.25">
      <c r="A42" s="44">
        <v>33</v>
      </c>
      <c r="B42" s="45">
        <v>10.63</v>
      </c>
      <c r="C42" s="45">
        <v>10.09</v>
      </c>
      <c r="D42" s="45">
        <v>9.57</v>
      </c>
      <c r="E42" s="45">
        <v>9.0500000000000007</v>
      </c>
    </row>
    <row r="43" spans="1:5" x14ac:dyDescent="0.25">
      <c r="A43" s="44">
        <v>34</v>
      </c>
      <c r="B43" s="45">
        <v>10.78</v>
      </c>
      <c r="C43" s="45">
        <v>10.24</v>
      </c>
      <c r="D43" s="45">
        <v>9.6999999999999993</v>
      </c>
      <c r="E43" s="45">
        <v>9.17</v>
      </c>
    </row>
    <row r="44" spans="1:5" x14ac:dyDescent="0.25">
      <c r="A44" s="44">
        <v>35</v>
      </c>
      <c r="B44" s="45">
        <v>10.94</v>
      </c>
      <c r="C44" s="45">
        <v>10.38</v>
      </c>
      <c r="D44" s="45">
        <v>9.83</v>
      </c>
      <c r="E44" s="45">
        <v>9.3000000000000007</v>
      </c>
    </row>
    <row r="45" spans="1:5" x14ac:dyDescent="0.25">
      <c r="A45" s="44">
        <v>36</v>
      </c>
      <c r="B45" s="45">
        <v>11.09</v>
      </c>
      <c r="C45" s="45">
        <v>10.53</v>
      </c>
      <c r="D45" s="45">
        <v>9.9700000000000006</v>
      </c>
      <c r="E45" s="45">
        <v>9.43</v>
      </c>
    </row>
    <row r="46" spans="1:5" x14ac:dyDescent="0.25">
      <c r="A46" s="44">
        <v>37</v>
      </c>
      <c r="B46" s="45">
        <v>11.25</v>
      </c>
      <c r="C46" s="45">
        <v>10.68</v>
      </c>
      <c r="D46" s="45">
        <v>10.11</v>
      </c>
      <c r="E46" s="45">
        <v>9.56</v>
      </c>
    </row>
    <row r="47" spans="1:5" x14ac:dyDescent="0.25">
      <c r="A47" s="44">
        <v>38</v>
      </c>
      <c r="B47" s="45">
        <v>11.42</v>
      </c>
      <c r="C47" s="45">
        <v>10.83</v>
      </c>
      <c r="D47" s="45">
        <v>10.25</v>
      </c>
      <c r="E47" s="45">
        <v>9.69</v>
      </c>
    </row>
    <row r="48" spans="1:5" x14ac:dyDescent="0.25">
      <c r="A48" s="44">
        <v>39</v>
      </c>
      <c r="B48" s="45">
        <v>11.58</v>
      </c>
      <c r="C48" s="45">
        <v>10.98</v>
      </c>
      <c r="D48" s="45">
        <v>10.4</v>
      </c>
      <c r="E48" s="45">
        <v>9.83</v>
      </c>
    </row>
    <row r="49" spans="1:5" x14ac:dyDescent="0.25">
      <c r="A49" s="44">
        <v>40</v>
      </c>
      <c r="B49" s="45">
        <v>11.75</v>
      </c>
      <c r="C49" s="45">
        <v>11.14</v>
      </c>
      <c r="D49" s="45">
        <v>10.54</v>
      </c>
      <c r="E49" s="45">
        <v>9.9600000000000009</v>
      </c>
    </row>
    <row r="50" spans="1:5" x14ac:dyDescent="0.25">
      <c r="A50" s="44">
        <v>41</v>
      </c>
      <c r="B50" s="45">
        <v>11.92</v>
      </c>
      <c r="C50" s="45">
        <v>11.3</v>
      </c>
      <c r="D50" s="45">
        <v>10.7</v>
      </c>
      <c r="E50" s="45">
        <v>10.1</v>
      </c>
    </row>
    <row r="51" spans="1:5" x14ac:dyDescent="0.25">
      <c r="A51" s="44">
        <v>42</v>
      </c>
      <c r="B51" s="45">
        <v>12.09</v>
      </c>
      <c r="C51" s="45">
        <v>11.46</v>
      </c>
      <c r="D51" s="45">
        <v>10.85</v>
      </c>
      <c r="E51" s="45">
        <v>10.25</v>
      </c>
    </row>
    <row r="52" spans="1:5" x14ac:dyDescent="0.25">
      <c r="A52" s="44">
        <v>43</v>
      </c>
      <c r="B52" s="45">
        <v>12.27</v>
      </c>
      <c r="C52" s="45">
        <v>11.63</v>
      </c>
      <c r="D52" s="45">
        <v>11.01</v>
      </c>
      <c r="E52" s="45">
        <v>10.39</v>
      </c>
    </row>
    <row r="53" spans="1:5" x14ac:dyDescent="0.25">
      <c r="A53" s="44">
        <v>44</v>
      </c>
      <c r="B53" s="45">
        <v>12.46</v>
      </c>
      <c r="C53" s="45">
        <v>11.8</v>
      </c>
      <c r="D53" s="45">
        <v>11.17</v>
      </c>
      <c r="E53" s="45">
        <v>10.54</v>
      </c>
    </row>
    <row r="54" spans="1:5" x14ac:dyDescent="0.25">
      <c r="A54" s="44">
        <v>45</v>
      </c>
      <c r="B54" s="45">
        <v>12.64</v>
      </c>
      <c r="C54" s="45">
        <v>11.98</v>
      </c>
      <c r="D54" s="45">
        <v>11.33</v>
      </c>
      <c r="E54" s="45">
        <v>10.7</v>
      </c>
    </row>
    <row r="55" spans="1:5" x14ac:dyDescent="0.25">
      <c r="A55" s="44">
        <v>46</v>
      </c>
      <c r="B55" s="45">
        <v>12.83</v>
      </c>
      <c r="C55" s="45">
        <v>12.16</v>
      </c>
      <c r="D55" s="45">
        <v>11.5</v>
      </c>
      <c r="E55" s="45">
        <v>10.85</v>
      </c>
    </row>
    <row r="56" spans="1:5" x14ac:dyDescent="0.25">
      <c r="A56" s="44">
        <v>47</v>
      </c>
      <c r="B56" s="45">
        <v>13.03</v>
      </c>
      <c r="C56" s="45">
        <v>12.34</v>
      </c>
      <c r="D56" s="45">
        <v>11.67</v>
      </c>
      <c r="E56" s="45">
        <v>11.01</v>
      </c>
    </row>
    <row r="57" spans="1:5" x14ac:dyDescent="0.25">
      <c r="A57" s="44">
        <v>48</v>
      </c>
      <c r="B57" s="45">
        <v>13.23</v>
      </c>
      <c r="C57" s="45">
        <v>12.53</v>
      </c>
      <c r="D57" s="45">
        <v>11.84</v>
      </c>
      <c r="E57" s="45">
        <v>11.18</v>
      </c>
    </row>
    <row r="58" spans="1:5" x14ac:dyDescent="0.25">
      <c r="A58" s="44">
        <v>49</v>
      </c>
      <c r="B58" s="45">
        <v>13.44</v>
      </c>
      <c r="C58" s="45">
        <v>12.72</v>
      </c>
      <c r="D58" s="45">
        <v>12.02</v>
      </c>
      <c r="E58" s="45">
        <v>11.34</v>
      </c>
    </row>
    <row r="59" spans="1:5" x14ac:dyDescent="0.25">
      <c r="A59" s="44">
        <v>50</v>
      </c>
      <c r="B59" s="45">
        <v>13.65</v>
      </c>
      <c r="C59" s="45">
        <v>12.92</v>
      </c>
      <c r="D59" s="45">
        <v>12.21</v>
      </c>
      <c r="E59" s="45">
        <v>11.52</v>
      </c>
    </row>
    <row r="60" spans="1:5" x14ac:dyDescent="0.25">
      <c r="A60" s="44">
        <v>51</v>
      </c>
      <c r="B60" s="45">
        <v>13.86</v>
      </c>
      <c r="C60" s="45">
        <v>13.12</v>
      </c>
      <c r="D60" s="45">
        <v>12.4</v>
      </c>
      <c r="E60" s="45">
        <v>11.69</v>
      </c>
    </row>
    <row r="61" spans="1:5" x14ac:dyDescent="0.25">
      <c r="A61" s="44">
        <v>52</v>
      </c>
      <c r="B61" s="45">
        <v>14.08</v>
      </c>
      <c r="C61" s="45">
        <v>13.33</v>
      </c>
      <c r="D61" s="45">
        <v>12.59</v>
      </c>
      <c r="E61" s="45">
        <v>11.87</v>
      </c>
    </row>
    <row r="62" spans="1:5" x14ac:dyDescent="0.25">
      <c r="A62" s="44">
        <v>53</v>
      </c>
      <c r="B62" s="45">
        <v>14.31</v>
      </c>
      <c r="C62" s="45">
        <v>13.54</v>
      </c>
      <c r="D62" s="45">
        <v>12.79</v>
      </c>
      <c r="E62" s="45">
        <v>12.06</v>
      </c>
    </row>
    <row r="63" spans="1:5" x14ac:dyDescent="0.25">
      <c r="A63" s="44">
        <v>54</v>
      </c>
      <c r="B63" s="45">
        <v>14.55</v>
      </c>
      <c r="C63" s="45">
        <v>13.76</v>
      </c>
      <c r="D63" s="45">
        <v>13</v>
      </c>
      <c r="E63" s="45">
        <v>12.25</v>
      </c>
    </row>
    <row r="64" spans="1:5" x14ac:dyDescent="0.25">
      <c r="A64" s="44">
        <v>55</v>
      </c>
      <c r="B64" s="45">
        <v>14.79</v>
      </c>
      <c r="C64" s="45">
        <v>13.99</v>
      </c>
      <c r="D64" s="45">
        <v>13.21</v>
      </c>
      <c r="E64" s="45">
        <v>12.45</v>
      </c>
    </row>
    <row r="65" spans="1:5" x14ac:dyDescent="0.25">
      <c r="A65" s="44">
        <v>56</v>
      </c>
      <c r="B65" s="45">
        <v>15.04</v>
      </c>
      <c r="C65" s="45">
        <v>14.22</v>
      </c>
      <c r="D65" s="45">
        <v>13.42</v>
      </c>
      <c r="E65" s="45">
        <v>12.65</v>
      </c>
    </row>
    <row r="66" spans="1:5" x14ac:dyDescent="0.25">
      <c r="A66" s="44">
        <v>57</v>
      </c>
      <c r="B66" s="45">
        <v>15.3</v>
      </c>
      <c r="C66" s="45">
        <v>14.46</v>
      </c>
      <c r="D66" s="45">
        <v>13.65</v>
      </c>
      <c r="E66" s="45">
        <v>12.86</v>
      </c>
    </row>
    <row r="67" spans="1:5" x14ac:dyDescent="0.25">
      <c r="A67" s="44">
        <v>58</v>
      </c>
      <c r="B67" s="45">
        <v>15.56</v>
      </c>
      <c r="C67" s="45">
        <v>14.71</v>
      </c>
      <c r="D67" s="45">
        <v>13.88</v>
      </c>
      <c r="E67" s="45">
        <v>13.08</v>
      </c>
    </row>
    <row r="68" spans="1:5" x14ac:dyDescent="0.25">
      <c r="A68" s="44">
        <v>59</v>
      </c>
      <c r="B68" s="45">
        <v>15.84</v>
      </c>
      <c r="C68" s="45">
        <v>14.97</v>
      </c>
      <c r="D68" s="45">
        <v>14.13</v>
      </c>
      <c r="E68" s="45">
        <v>13.3</v>
      </c>
    </row>
    <row r="69" spans="1:5" x14ac:dyDescent="0.25">
      <c r="A69" s="44">
        <v>60</v>
      </c>
      <c r="B69" s="45">
        <v>16.13</v>
      </c>
      <c r="C69" s="45">
        <v>15.24</v>
      </c>
      <c r="D69" s="45">
        <v>14.38</v>
      </c>
      <c r="E69" s="45">
        <v>13.54</v>
      </c>
    </row>
    <row r="70" spans="1:5" x14ac:dyDescent="0.25">
      <c r="A70" s="44">
        <v>61</v>
      </c>
      <c r="B70" s="45">
        <v>16.43</v>
      </c>
      <c r="C70" s="45">
        <v>15.53</v>
      </c>
      <c r="D70" s="45">
        <v>14.64</v>
      </c>
      <c r="E70" s="45">
        <v>13.78</v>
      </c>
    </row>
    <row r="71" spans="1:5" x14ac:dyDescent="0.25">
      <c r="A71" s="44">
        <v>62</v>
      </c>
      <c r="B71" s="45">
        <v>16.75</v>
      </c>
      <c r="C71" s="45">
        <v>15.82</v>
      </c>
      <c r="D71" s="45">
        <v>14.92</v>
      </c>
      <c r="E71" s="45">
        <v>14.04</v>
      </c>
    </row>
    <row r="72" spans="1:5" x14ac:dyDescent="0.25">
      <c r="A72" s="44">
        <v>63</v>
      </c>
      <c r="B72" s="45">
        <v>17.079999999999998</v>
      </c>
      <c r="C72" s="45">
        <v>16.13</v>
      </c>
      <c r="D72" s="45">
        <v>15.21</v>
      </c>
      <c r="E72" s="45">
        <v>14.31</v>
      </c>
    </row>
    <row r="73" spans="1:5" x14ac:dyDescent="0.25">
      <c r="A73" s="44">
        <v>64</v>
      </c>
      <c r="B73" s="45">
        <v>17.43</v>
      </c>
      <c r="C73" s="45">
        <v>16.46</v>
      </c>
      <c r="D73" s="45">
        <v>15.52</v>
      </c>
      <c r="E73" s="45">
        <v>14.6</v>
      </c>
    </row>
    <row r="74" spans="1:5" x14ac:dyDescent="0.25">
      <c r="A74" s="44">
        <v>65</v>
      </c>
      <c r="B74" s="45"/>
      <c r="C74" s="45">
        <v>16.82</v>
      </c>
      <c r="D74" s="45">
        <v>15.85</v>
      </c>
      <c r="E74" s="45">
        <v>14.9</v>
      </c>
    </row>
    <row r="75" spans="1:5" x14ac:dyDescent="0.25">
      <c r="A75" s="44">
        <v>66</v>
      </c>
      <c r="B75" s="45"/>
      <c r="C75" s="45"/>
      <c r="D75" s="45">
        <v>16.2</v>
      </c>
      <c r="E75" s="45">
        <v>15.23</v>
      </c>
    </row>
    <row r="76" spans="1:5" x14ac:dyDescent="0.25">
      <c r="A76" s="44">
        <v>67</v>
      </c>
      <c r="B76" s="45"/>
      <c r="C76" s="45"/>
      <c r="D76" s="45"/>
      <c r="E76" s="45">
        <v>15.58</v>
      </c>
    </row>
  </sheetData>
  <sheetProtection algorithmName="SHA-512" hashValue="aiatuxi2hLjsS7nmbWttwW55TItPWwE/5R1XMy8dIxWPRhNtoxFlPD8A/qbsPkA57bNZ9wwugUsIikOOfFP6YA==" saltValue="rzGSls/uzM/eKG2nBvmtjA==" spinCount="100000" sheet="1" objects="1" scenarios="1"/>
  <conditionalFormatting sqref="A6:A21">
    <cfRule type="expression" dxfId="191" priority="5" stopIfTrue="1">
      <formula>MOD(ROW(),2)=0</formula>
    </cfRule>
    <cfRule type="expression" dxfId="190" priority="6" stopIfTrue="1">
      <formula>MOD(ROW(),2)&lt;&gt;0</formula>
    </cfRule>
  </conditionalFormatting>
  <conditionalFormatting sqref="A26:A76">
    <cfRule type="expression" dxfId="189" priority="1" stopIfTrue="1">
      <formula>MOD(ROW(),2)=0</formula>
    </cfRule>
    <cfRule type="expression" dxfId="188" priority="2" stopIfTrue="1">
      <formula>MOD(ROW(),2)&lt;&gt;0</formula>
    </cfRule>
  </conditionalFormatting>
  <conditionalFormatting sqref="B6:E21">
    <cfRule type="expression" dxfId="187" priority="7" stopIfTrue="1">
      <formula>MOD(ROW(),2)=0</formula>
    </cfRule>
    <cfRule type="expression" dxfId="186" priority="8" stopIfTrue="1">
      <formula>MOD(ROW(),2)&lt;&gt;0</formula>
    </cfRule>
  </conditionalFormatting>
  <conditionalFormatting sqref="B26:E76">
    <cfRule type="expression" dxfId="185" priority="3" stopIfTrue="1">
      <formula>MOD(ROW(),2)=0</formula>
    </cfRule>
    <cfRule type="expression" dxfId="184" priority="4"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9135-1033-4E73-B5A9-CA5D2985C9E3}">
  <sheetPr codeName="Sheet71"/>
  <dimension ref="A1:E76"/>
  <sheetViews>
    <sheetView showGridLines="0" workbookViewId="0">
      <selection activeCell="A6" sqref="A6"/>
    </sheetView>
  </sheetViews>
  <sheetFormatPr defaultColWidth="8.81640625" defaultRowHeight="12.5" x14ac:dyDescent="0.25"/>
  <cols>
    <col min="1" max="1" width="31.54296875" style="42" customWidth="1"/>
    <col min="2" max="5" width="22.54296875" style="42" customWidth="1"/>
    <col min="6" max="16384" width="8.81640625" style="42"/>
  </cols>
  <sheetData>
    <row r="1" spans="1:5" s="1" customFormat="1" ht="20" x14ac:dyDescent="0.4">
      <c r="A1" s="2" t="s">
        <v>0</v>
      </c>
    </row>
    <row r="2" spans="1:5" s="1" customFormat="1" ht="15.5" x14ac:dyDescent="0.35">
      <c r="A2" s="30" t="s">
        <v>1</v>
      </c>
      <c r="B2" s="3" t="str">
        <f>wb_title</f>
        <v>Fire_E - Consolidated Factor Spreadsheet</v>
      </c>
    </row>
    <row r="3" spans="1:5" s="1" customFormat="1" ht="15.5" x14ac:dyDescent="0.35">
      <c r="A3" s="30" t="s">
        <v>2</v>
      </c>
      <c r="B3" s="3" t="str">
        <f>TABLE_FACTOR_TYPE_1 &amp; " - x-" &amp; TABLE_SERIES_NUMBER_1</f>
        <v>Scheme pays AA - x-608</v>
      </c>
    </row>
    <row r="4" spans="1:5" customFormat="1" x14ac:dyDescent="0.25"/>
    <row r="5" spans="1:5" customFormat="1" x14ac:dyDescent="0.25"/>
    <row r="6" spans="1:5" customFormat="1" x14ac:dyDescent="0.25">
      <c r="A6" s="46" t="s">
        <v>384</v>
      </c>
      <c r="B6" s="52" t="s">
        <v>385</v>
      </c>
      <c r="C6" s="52"/>
      <c r="D6" s="52"/>
      <c r="E6" s="52"/>
    </row>
    <row r="7" spans="1:5" customFormat="1" x14ac:dyDescent="0.25">
      <c r="A7" s="46" t="s">
        <v>386</v>
      </c>
      <c r="B7" s="52" t="s">
        <v>31</v>
      </c>
      <c r="C7" s="52"/>
      <c r="D7" s="52"/>
      <c r="E7" s="52"/>
    </row>
    <row r="8" spans="1:5" customFormat="1" x14ac:dyDescent="0.25">
      <c r="A8" s="46" t="s">
        <v>127</v>
      </c>
      <c r="B8" s="52">
        <v>2015</v>
      </c>
      <c r="C8" s="52"/>
      <c r="D8" s="52"/>
      <c r="E8" s="52"/>
    </row>
    <row r="9" spans="1:5" customFormat="1" x14ac:dyDescent="0.25">
      <c r="A9" s="46" t="s">
        <v>128</v>
      </c>
      <c r="B9" s="52" t="s">
        <v>304</v>
      </c>
      <c r="C9" s="52"/>
      <c r="D9" s="52"/>
      <c r="E9" s="52"/>
    </row>
    <row r="10" spans="1:5" customFormat="1" x14ac:dyDescent="0.25">
      <c r="A10" s="46" t="s">
        <v>6</v>
      </c>
      <c r="B10" s="52" t="s">
        <v>315</v>
      </c>
      <c r="C10" s="52"/>
      <c r="D10" s="52"/>
      <c r="E10" s="52"/>
    </row>
    <row r="11" spans="1:5" customFormat="1" x14ac:dyDescent="0.25">
      <c r="A11" s="46" t="s">
        <v>129</v>
      </c>
      <c r="B11" s="52" t="s">
        <v>147</v>
      </c>
      <c r="C11" s="52"/>
      <c r="D11" s="52"/>
      <c r="E11" s="52"/>
    </row>
    <row r="12" spans="1:5" customFormat="1" x14ac:dyDescent="0.25">
      <c r="A12" s="46" t="s">
        <v>130</v>
      </c>
      <c r="B12" s="52" t="s">
        <v>307</v>
      </c>
      <c r="C12" s="52"/>
      <c r="D12" s="52"/>
      <c r="E12" s="52"/>
    </row>
    <row r="13" spans="1:5" customFormat="1" x14ac:dyDescent="0.25">
      <c r="A13" s="46" t="s">
        <v>387</v>
      </c>
      <c r="B13" s="52">
        <v>0</v>
      </c>
      <c r="C13" s="52"/>
      <c r="D13" s="52"/>
      <c r="E13" s="52"/>
    </row>
    <row r="14" spans="1:5" customFormat="1" x14ac:dyDescent="0.25">
      <c r="A14" s="46" t="s">
        <v>132</v>
      </c>
      <c r="B14" s="52">
        <v>608</v>
      </c>
      <c r="C14" s="52"/>
      <c r="D14" s="52"/>
      <c r="E14" s="52"/>
    </row>
    <row r="15" spans="1:5" customFormat="1" x14ac:dyDescent="0.25">
      <c r="A15" s="46" t="s">
        <v>388</v>
      </c>
      <c r="B15" s="52" t="s">
        <v>317</v>
      </c>
      <c r="C15" s="52"/>
      <c r="D15" s="52"/>
      <c r="E15" s="52"/>
    </row>
    <row r="16" spans="1:5" customFormat="1" x14ac:dyDescent="0.25">
      <c r="A16" s="46" t="s">
        <v>134</v>
      </c>
      <c r="B16" s="52" t="s">
        <v>149</v>
      </c>
      <c r="C16" s="52"/>
      <c r="D16" s="52"/>
      <c r="E16" s="52"/>
    </row>
    <row r="17" spans="1:5" customFormat="1" x14ac:dyDescent="0.25">
      <c r="A17" s="47" t="s">
        <v>389</v>
      </c>
      <c r="B17" s="52"/>
      <c r="C17" s="52"/>
      <c r="D17" s="52"/>
      <c r="E17" s="52"/>
    </row>
    <row r="18" spans="1:5" customFormat="1" x14ac:dyDescent="0.25">
      <c r="A18" s="46" t="s">
        <v>136</v>
      </c>
      <c r="B18" s="53">
        <v>45135</v>
      </c>
      <c r="C18" s="53"/>
      <c r="D18" s="53"/>
      <c r="E18" s="53"/>
    </row>
    <row r="19" spans="1:5" customFormat="1" x14ac:dyDescent="0.25">
      <c r="A19" s="46" t="s">
        <v>137</v>
      </c>
      <c r="B19" s="53">
        <v>45135</v>
      </c>
      <c r="C19" s="53"/>
      <c r="D19" s="53"/>
      <c r="E19" s="53"/>
    </row>
    <row r="20" spans="1:5" customFormat="1" x14ac:dyDescent="0.25">
      <c r="A20" s="46" t="s">
        <v>138</v>
      </c>
      <c r="B20" s="52" t="s">
        <v>146</v>
      </c>
      <c r="C20" s="52"/>
      <c r="D20" s="52"/>
      <c r="E20" s="52"/>
    </row>
    <row r="21" spans="1:5" customFormat="1" x14ac:dyDescent="0.25">
      <c r="A21" s="46" t="s">
        <v>390</v>
      </c>
      <c r="B21" s="52" t="s">
        <v>67</v>
      </c>
      <c r="C21" s="52"/>
      <c r="D21" s="52"/>
      <c r="E21" s="52"/>
    </row>
    <row r="22" spans="1:5" customFormat="1" x14ac:dyDescent="0.25"/>
    <row r="23" spans="1:5" customFormat="1" x14ac:dyDescent="0.25">
      <c r="A23" s="23" t="str">
        <f>HYPERLINK("#'Factor List'!A1", "Back to Factor List")</f>
        <v>Back to Factor List</v>
      </c>
      <c r="B23" s="23" t="str">
        <f>HYPERLINK("#'Assumptions'!A1", "Assumptions")</f>
        <v>Assumptions</v>
      </c>
    </row>
    <row r="26" spans="1:5" s="61" customFormat="1" ht="13" x14ac:dyDescent="0.25">
      <c r="A26" s="60" t="s">
        <v>391</v>
      </c>
      <c r="B26" s="60" t="s">
        <v>412</v>
      </c>
      <c r="C26" s="60" t="s">
        <v>413</v>
      </c>
      <c r="D26" s="60" t="s">
        <v>414</v>
      </c>
      <c r="E26" s="60" t="s">
        <v>415</v>
      </c>
    </row>
    <row r="27" spans="1:5" x14ac:dyDescent="0.25">
      <c r="A27" s="44">
        <v>18</v>
      </c>
      <c r="B27" s="45">
        <v>8.64</v>
      </c>
      <c r="C27" s="45">
        <v>8.2100000000000009</v>
      </c>
      <c r="D27" s="45">
        <v>7.8</v>
      </c>
      <c r="E27" s="45">
        <v>7.4</v>
      </c>
    </row>
    <row r="28" spans="1:5" x14ac:dyDescent="0.25">
      <c r="A28" s="44">
        <v>19</v>
      </c>
      <c r="B28" s="45">
        <v>8.76</v>
      </c>
      <c r="C28" s="45">
        <v>8.33</v>
      </c>
      <c r="D28" s="45">
        <v>7.91</v>
      </c>
      <c r="E28" s="45">
        <v>7.5</v>
      </c>
    </row>
    <row r="29" spans="1:5" x14ac:dyDescent="0.25">
      <c r="A29" s="44">
        <v>20</v>
      </c>
      <c r="B29" s="45">
        <v>8.8800000000000008</v>
      </c>
      <c r="C29" s="45">
        <v>8.44</v>
      </c>
      <c r="D29" s="45">
        <v>8.02</v>
      </c>
      <c r="E29" s="45">
        <v>7.6</v>
      </c>
    </row>
    <row r="30" spans="1:5" x14ac:dyDescent="0.25">
      <c r="A30" s="44">
        <v>21</v>
      </c>
      <c r="B30" s="45">
        <v>9</v>
      </c>
      <c r="C30" s="45">
        <v>8.56</v>
      </c>
      <c r="D30" s="45">
        <v>8.1199999999999992</v>
      </c>
      <c r="E30" s="45">
        <v>7.7</v>
      </c>
    </row>
    <row r="31" spans="1:5" x14ac:dyDescent="0.25">
      <c r="A31" s="44">
        <v>22</v>
      </c>
      <c r="B31" s="45">
        <v>9.1300000000000008</v>
      </c>
      <c r="C31" s="45">
        <v>8.68</v>
      </c>
      <c r="D31" s="45">
        <v>8.24</v>
      </c>
      <c r="E31" s="45">
        <v>7.81</v>
      </c>
    </row>
    <row r="32" spans="1:5" x14ac:dyDescent="0.25">
      <c r="A32" s="44">
        <v>23</v>
      </c>
      <c r="B32" s="45">
        <v>9.25</v>
      </c>
      <c r="C32" s="45">
        <v>8.8000000000000007</v>
      </c>
      <c r="D32" s="45">
        <v>8.35</v>
      </c>
      <c r="E32" s="45">
        <v>7.91</v>
      </c>
    </row>
    <row r="33" spans="1:5" x14ac:dyDescent="0.25">
      <c r="A33" s="44">
        <v>24</v>
      </c>
      <c r="B33" s="45">
        <v>9.3800000000000008</v>
      </c>
      <c r="C33" s="45">
        <v>8.92</v>
      </c>
      <c r="D33" s="45">
        <v>8.4600000000000009</v>
      </c>
      <c r="E33" s="45">
        <v>8.02</v>
      </c>
    </row>
    <row r="34" spans="1:5" x14ac:dyDescent="0.25">
      <c r="A34" s="44">
        <v>25</v>
      </c>
      <c r="B34" s="45">
        <v>9.51</v>
      </c>
      <c r="C34" s="45">
        <v>9.0399999999999991</v>
      </c>
      <c r="D34" s="45">
        <v>8.58</v>
      </c>
      <c r="E34" s="45">
        <v>8.1199999999999992</v>
      </c>
    </row>
    <row r="35" spans="1:5" x14ac:dyDescent="0.25">
      <c r="A35" s="44">
        <v>26</v>
      </c>
      <c r="B35" s="45">
        <v>9.65</v>
      </c>
      <c r="C35" s="45">
        <v>9.16</v>
      </c>
      <c r="D35" s="45">
        <v>8.69</v>
      </c>
      <c r="E35" s="45">
        <v>8.23</v>
      </c>
    </row>
    <row r="36" spans="1:5" x14ac:dyDescent="0.25">
      <c r="A36" s="44">
        <v>27</v>
      </c>
      <c r="B36" s="45">
        <v>9.7799999999999994</v>
      </c>
      <c r="C36" s="45">
        <v>9.2899999999999991</v>
      </c>
      <c r="D36" s="45">
        <v>8.81</v>
      </c>
      <c r="E36" s="45">
        <v>8.35</v>
      </c>
    </row>
    <row r="37" spans="1:5" x14ac:dyDescent="0.25">
      <c r="A37" s="44">
        <v>28</v>
      </c>
      <c r="B37" s="45">
        <v>9.92</v>
      </c>
      <c r="C37" s="45">
        <v>9.42</v>
      </c>
      <c r="D37" s="45">
        <v>8.93</v>
      </c>
      <c r="E37" s="45">
        <v>8.4600000000000009</v>
      </c>
    </row>
    <row r="38" spans="1:5" x14ac:dyDescent="0.25">
      <c r="A38" s="44">
        <v>29</v>
      </c>
      <c r="B38" s="45">
        <v>10.050000000000001</v>
      </c>
      <c r="C38" s="45">
        <v>9.5500000000000007</v>
      </c>
      <c r="D38" s="45">
        <v>9.06</v>
      </c>
      <c r="E38" s="45">
        <v>8.57</v>
      </c>
    </row>
    <row r="39" spans="1:5" x14ac:dyDescent="0.25">
      <c r="A39" s="44">
        <v>30</v>
      </c>
      <c r="B39" s="45">
        <v>10.199999999999999</v>
      </c>
      <c r="C39" s="45">
        <v>9.68</v>
      </c>
      <c r="D39" s="45">
        <v>9.18</v>
      </c>
      <c r="E39" s="45">
        <v>8.69</v>
      </c>
    </row>
    <row r="40" spans="1:5" x14ac:dyDescent="0.25">
      <c r="A40" s="44">
        <v>31</v>
      </c>
      <c r="B40" s="45">
        <v>10.34</v>
      </c>
      <c r="C40" s="45">
        <v>9.82</v>
      </c>
      <c r="D40" s="45">
        <v>9.31</v>
      </c>
      <c r="E40" s="45">
        <v>8.81</v>
      </c>
    </row>
    <row r="41" spans="1:5" x14ac:dyDescent="0.25">
      <c r="A41" s="44">
        <v>32</v>
      </c>
      <c r="B41" s="45">
        <v>10.49</v>
      </c>
      <c r="C41" s="45">
        <v>9.9499999999999993</v>
      </c>
      <c r="D41" s="45">
        <v>9.43</v>
      </c>
      <c r="E41" s="45">
        <v>8.93</v>
      </c>
    </row>
    <row r="42" spans="1:5" x14ac:dyDescent="0.25">
      <c r="A42" s="44">
        <v>33</v>
      </c>
      <c r="B42" s="45">
        <v>10.63</v>
      </c>
      <c r="C42" s="45">
        <v>10.09</v>
      </c>
      <c r="D42" s="45">
        <v>9.57</v>
      </c>
      <c r="E42" s="45">
        <v>9.0500000000000007</v>
      </c>
    </row>
    <row r="43" spans="1:5" x14ac:dyDescent="0.25">
      <c r="A43" s="44">
        <v>34</v>
      </c>
      <c r="B43" s="45">
        <v>10.78</v>
      </c>
      <c r="C43" s="45">
        <v>10.24</v>
      </c>
      <c r="D43" s="45">
        <v>9.6999999999999993</v>
      </c>
      <c r="E43" s="45">
        <v>9.17</v>
      </c>
    </row>
    <row r="44" spans="1:5" x14ac:dyDescent="0.25">
      <c r="A44" s="44">
        <v>35</v>
      </c>
      <c r="B44" s="45">
        <v>10.94</v>
      </c>
      <c r="C44" s="45">
        <v>10.38</v>
      </c>
      <c r="D44" s="45">
        <v>9.83</v>
      </c>
      <c r="E44" s="45">
        <v>9.3000000000000007</v>
      </c>
    </row>
    <row r="45" spans="1:5" x14ac:dyDescent="0.25">
      <c r="A45" s="44">
        <v>36</v>
      </c>
      <c r="B45" s="45">
        <v>11.09</v>
      </c>
      <c r="C45" s="45">
        <v>10.53</v>
      </c>
      <c r="D45" s="45">
        <v>9.9700000000000006</v>
      </c>
      <c r="E45" s="45">
        <v>9.43</v>
      </c>
    </row>
    <row r="46" spans="1:5" x14ac:dyDescent="0.25">
      <c r="A46" s="44">
        <v>37</v>
      </c>
      <c r="B46" s="45">
        <v>11.25</v>
      </c>
      <c r="C46" s="45">
        <v>10.68</v>
      </c>
      <c r="D46" s="45">
        <v>10.11</v>
      </c>
      <c r="E46" s="45">
        <v>9.56</v>
      </c>
    </row>
    <row r="47" spans="1:5" x14ac:dyDescent="0.25">
      <c r="A47" s="44">
        <v>38</v>
      </c>
      <c r="B47" s="45">
        <v>11.42</v>
      </c>
      <c r="C47" s="45">
        <v>10.83</v>
      </c>
      <c r="D47" s="45">
        <v>10.25</v>
      </c>
      <c r="E47" s="45">
        <v>9.69</v>
      </c>
    </row>
    <row r="48" spans="1:5" x14ac:dyDescent="0.25">
      <c r="A48" s="44">
        <v>39</v>
      </c>
      <c r="B48" s="45">
        <v>11.58</v>
      </c>
      <c r="C48" s="45">
        <v>10.98</v>
      </c>
      <c r="D48" s="45">
        <v>10.4</v>
      </c>
      <c r="E48" s="45">
        <v>9.83</v>
      </c>
    </row>
    <row r="49" spans="1:5" x14ac:dyDescent="0.25">
      <c r="A49" s="44">
        <v>40</v>
      </c>
      <c r="B49" s="45">
        <v>11.75</v>
      </c>
      <c r="C49" s="45">
        <v>11.14</v>
      </c>
      <c r="D49" s="45">
        <v>10.54</v>
      </c>
      <c r="E49" s="45">
        <v>9.9600000000000009</v>
      </c>
    </row>
    <row r="50" spans="1:5" x14ac:dyDescent="0.25">
      <c r="A50" s="44">
        <v>41</v>
      </c>
      <c r="B50" s="45">
        <v>11.92</v>
      </c>
      <c r="C50" s="45">
        <v>11.3</v>
      </c>
      <c r="D50" s="45">
        <v>10.7</v>
      </c>
      <c r="E50" s="45">
        <v>10.1</v>
      </c>
    </row>
    <row r="51" spans="1:5" x14ac:dyDescent="0.25">
      <c r="A51" s="44">
        <v>42</v>
      </c>
      <c r="B51" s="45">
        <v>12.09</v>
      </c>
      <c r="C51" s="45">
        <v>11.46</v>
      </c>
      <c r="D51" s="45">
        <v>10.85</v>
      </c>
      <c r="E51" s="45">
        <v>10.25</v>
      </c>
    </row>
    <row r="52" spans="1:5" x14ac:dyDescent="0.25">
      <c r="A52" s="44">
        <v>43</v>
      </c>
      <c r="B52" s="45">
        <v>12.27</v>
      </c>
      <c r="C52" s="45">
        <v>11.63</v>
      </c>
      <c r="D52" s="45">
        <v>11.01</v>
      </c>
      <c r="E52" s="45">
        <v>10.39</v>
      </c>
    </row>
    <row r="53" spans="1:5" x14ac:dyDescent="0.25">
      <c r="A53" s="44">
        <v>44</v>
      </c>
      <c r="B53" s="45">
        <v>12.46</v>
      </c>
      <c r="C53" s="45">
        <v>11.8</v>
      </c>
      <c r="D53" s="45">
        <v>11.17</v>
      </c>
      <c r="E53" s="45">
        <v>10.54</v>
      </c>
    </row>
    <row r="54" spans="1:5" x14ac:dyDescent="0.25">
      <c r="A54" s="44">
        <v>45</v>
      </c>
      <c r="B54" s="45">
        <v>12.64</v>
      </c>
      <c r="C54" s="45">
        <v>11.98</v>
      </c>
      <c r="D54" s="45">
        <v>11.33</v>
      </c>
      <c r="E54" s="45">
        <v>10.7</v>
      </c>
    </row>
    <row r="55" spans="1:5" x14ac:dyDescent="0.25">
      <c r="A55" s="44">
        <v>46</v>
      </c>
      <c r="B55" s="45">
        <v>12.83</v>
      </c>
      <c r="C55" s="45">
        <v>12.16</v>
      </c>
      <c r="D55" s="45">
        <v>11.5</v>
      </c>
      <c r="E55" s="45">
        <v>10.85</v>
      </c>
    </row>
    <row r="56" spans="1:5" x14ac:dyDescent="0.25">
      <c r="A56" s="44">
        <v>47</v>
      </c>
      <c r="B56" s="45">
        <v>13.03</v>
      </c>
      <c r="C56" s="45">
        <v>12.34</v>
      </c>
      <c r="D56" s="45">
        <v>11.67</v>
      </c>
      <c r="E56" s="45">
        <v>11.01</v>
      </c>
    </row>
    <row r="57" spans="1:5" x14ac:dyDescent="0.25">
      <c r="A57" s="44">
        <v>48</v>
      </c>
      <c r="B57" s="45">
        <v>13.23</v>
      </c>
      <c r="C57" s="45">
        <v>12.53</v>
      </c>
      <c r="D57" s="45">
        <v>11.84</v>
      </c>
      <c r="E57" s="45">
        <v>11.18</v>
      </c>
    </row>
    <row r="58" spans="1:5" x14ac:dyDescent="0.25">
      <c r="A58" s="44">
        <v>49</v>
      </c>
      <c r="B58" s="45">
        <v>13.44</v>
      </c>
      <c r="C58" s="45">
        <v>12.72</v>
      </c>
      <c r="D58" s="45">
        <v>12.02</v>
      </c>
      <c r="E58" s="45">
        <v>11.34</v>
      </c>
    </row>
    <row r="59" spans="1:5" x14ac:dyDescent="0.25">
      <c r="A59" s="44">
        <v>50</v>
      </c>
      <c r="B59" s="45">
        <v>13.65</v>
      </c>
      <c r="C59" s="45">
        <v>12.92</v>
      </c>
      <c r="D59" s="45">
        <v>12.21</v>
      </c>
      <c r="E59" s="45">
        <v>11.52</v>
      </c>
    </row>
    <row r="60" spans="1:5" x14ac:dyDescent="0.25">
      <c r="A60" s="44">
        <v>51</v>
      </c>
      <c r="B60" s="45">
        <v>13.86</v>
      </c>
      <c r="C60" s="45">
        <v>13.12</v>
      </c>
      <c r="D60" s="45">
        <v>12.4</v>
      </c>
      <c r="E60" s="45">
        <v>11.69</v>
      </c>
    </row>
    <row r="61" spans="1:5" x14ac:dyDescent="0.25">
      <c r="A61" s="44">
        <v>52</v>
      </c>
      <c r="B61" s="45">
        <v>14.08</v>
      </c>
      <c r="C61" s="45">
        <v>13.33</v>
      </c>
      <c r="D61" s="45">
        <v>12.59</v>
      </c>
      <c r="E61" s="45">
        <v>11.87</v>
      </c>
    </row>
    <row r="62" spans="1:5" x14ac:dyDescent="0.25">
      <c r="A62" s="44">
        <v>53</v>
      </c>
      <c r="B62" s="45">
        <v>14.31</v>
      </c>
      <c r="C62" s="45">
        <v>13.54</v>
      </c>
      <c r="D62" s="45">
        <v>12.79</v>
      </c>
      <c r="E62" s="45">
        <v>12.06</v>
      </c>
    </row>
    <row r="63" spans="1:5" x14ac:dyDescent="0.25">
      <c r="A63" s="44">
        <v>54</v>
      </c>
      <c r="B63" s="45">
        <v>14.55</v>
      </c>
      <c r="C63" s="45">
        <v>13.76</v>
      </c>
      <c r="D63" s="45">
        <v>13</v>
      </c>
      <c r="E63" s="45">
        <v>12.25</v>
      </c>
    </row>
    <row r="64" spans="1:5" x14ac:dyDescent="0.25">
      <c r="A64" s="44">
        <v>55</v>
      </c>
      <c r="B64" s="45">
        <v>14.79</v>
      </c>
      <c r="C64" s="45">
        <v>13.99</v>
      </c>
      <c r="D64" s="45">
        <v>13.21</v>
      </c>
      <c r="E64" s="45">
        <v>12.45</v>
      </c>
    </row>
    <row r="65" spans="1:5" x14ac:dyDescent="0.25">
      <c r="A65" s="44">
        <v>56</v>
      </c>
      <c r="B65" s="45">
        <v>15.04</v>
      </c>
      <c r="C65" s="45">
        <v>14.22</v>
      </c>
      <c r="D65" s="45">
        <v>13.42</v>
      </c>
      <c r="E65" s="45">
        <v>12.65</v>
      </c>
    </row>
    <row r="66" spans="1:5" x14ac:dyDescent="0.25">
      <c r="A66" s="44">
        <v>57</v>
      </c>
      <c r="B66" s="45">
        <v>15.3</v>
      </c>
      <c r="C66" s="45">
        <v>14.46</v>
      </c>
      <c r="D66" s="45">
        <v>13.65</v>
      </c>
      <c r="E66" s="45">
        <v>12.86</v>
      </c>
    </row>
    <row r="67" spans="1:5" x14ac:dyDescent="0.25">
      <c r="A67" s="44">
        <v>58</v>
      </c>
      <c r="B67" s="45">
        <v>15.56</v>
      </c>
      <c r="C67" s="45">
        <v>14.71</v>
      </c>
      <c r="D67" s="45">
        <v>13.88</v>
      </c>
      <c r="E67" s="45">
        <v>13.08</v>
      </c>
    </row>
    <row r="68" spans="1:5" x14ac:dyDescent="0.25">
      <c r="A68" s="44">
        <v>59</v>
      </c>
      <c r="B68" s="45">
        <v>15.84</v>
      </c>
      <c r="C68" s="45">
        <v>14.97</v>
      </c>
      <c r="D68" s="45">
        <v>14.13</v>
      </c>
      <c r="E68" s="45">
        <v>13.3</v>
      </c>
    </row>
    <row r="69" spans="1:5" x14ac:dyDescent="0.25">
      <c r="A69" s="44">
        <v>60</v>
      </c>
      <c r="B69" s="45">
        <v>16.13</v>
      </c>
      <c r="C69" s="45">
        <v>15.24</v>
      </c>
      <c r="D69" s="45">
        <v>14.38</v>
      </c>
      <c r="E69" s="45">
        <v>13.54</v>
      </c>
    </row>
    <row r="70" spans="1:5" x14ac:dyDescent="0.25">
      <c r="A70" s="44">
        <v>61</v>
      </c>
      <c r="B70" s="45">
        <v>16.43</v>
      </c>
      <c r="C70" s="45">
        <v>15.53</v>
      </c>
      <c r="D70" s="45">
        <v>14.64</v>
      </c>
      <c r="E70" s="45">
        <v>13.78</v>
      </c>
    </row>
    <row r="71" spans="1:5" x14ac:dyDescent="0.25">
      <c r="A71" s="44">
        <v>62</v>
      </c>
      <c r="B71" s="45">
        <v>16.75</v>
      </c>
      <c r="C71" s="45">
        <v>15.82</v>
      </c>
      <c r="D71" s="45">
        <v>14.92</v>
      </c>
      <c r="E71" s="45">
        <v>14.04</v>
      </c>
    </row>
    <row r="72" spans="1:5" x14ac:dyDescent="0.25">
      <c r="A72" s="44">
        <v>63</v>
      </c>
      <c r="B72" s="45">
        <v>17.079999999999998</v>
      </c>
      <c r="C72" s="45">
        <v>16.13</v>
      </c>
      <c r="D72" s="45">
        <v>15.21</v>
      </c>
      <c r="E72" s="45">
        <v>14.31</v>
      </c>
    </row>
    <row r="73" spans="1:5" x14ac:dyDescent="0.25">
      <c r="A73" s="44">
        <v>64</v>
      </c>
      <c r="B73" s="45">
        <v>17.43</v>
      </c>
      <c r="C73" s="45">
        <v>16.46</v>
      </c>
      <c r="D73" s="45">
        <v>15.52</v>
      </c>
      <c r="E73" s="45">
        <v>14.6</v>
      </c>
    </row>
    <row r="74" spans="1:5" x14ac:dyDescent="0.25">
      <c r="A74" s="44">
        <v>65</v>
      </c>
      <c r="B74" s="45">
        <v>0</v>
      </c>
      <c r="C74" s="45">
        <v>16.82</v>
      </c>
      <c r="D74" s="45">
        <v>15.85</v>
      </c>
      <c r="E74" s="45">
        <v>14.9</v>
      </c>
    </row>
    <row r="75" spans="1:5" x14ac:dyDescent="0.25">
      <c r="A75" s="44">
        <v>66</v>
      </c>
      <c r="B75" s="45">
        <v>0</v>
      </c>
      <c r="C75" s="45">
        <v>0</v>
      </c>
      <c r="D75" s="45">
        <v>16.2</v>
      </c>
      <c r="E75" s="45">
        <v>15.23</v>
      </c>
    </row>
    <row r="76" spans="1:5" x14ac:dyDescent="0.25">
      <c r="A76" s="44">
        <v>67</v>
      </c>
      <c r="B76" s="45">
        <v>0</v>
      </c>
      <c r="C76" s="45">
        <v>0</v>
      </c>
      <c r="D76" s="45">
        <v>0</v>
      </c>
      <c r="E76" s="45">
        <v>15.58</v>
      </c>
    </row>
  </sheetData>
  <sheetProtection algorithmName="SHA-512" hashValue="YND6+dRvmnhaGHJ6OnLkvgxtG3rlfCasr8J8u6KgdP14qBPNXg8q9RTsPRNl9BiNr+KaT9mP0XNJQAjerw7EVw==" saltValue="FEX3yA+MZPVzTarDEp53kg==" spinCount="100000" sheet="1" objects="1" scenarios="1"/>
  <conditionalFormatting sqref="A6:A21">
    <cfRule type="expression" dxfId="183" priority="5" stopIfTrue="1">
      <formula>MOD(ROW(),2)=0</formula>
    </cfRule>
    <cfRule type="expression" dxfId="182" priority="6" stopIfTrue="1">
      <formula>MOD(ROW(),2)&lt;&gt;0</formula>
    </cfRule>
  </conditionalFormatting>
  <conditionalFormatting sqref="A26:A76">
    <cfRule type="expression" dxfId="181" priority="1" stopIfTrue="1">
      <formula>MOD(ROW(),2)=0</formula>
    </cfRule>
    <cfRule type="expression" dxfId="180" priority="2" stopIfTrue="1">
      <formula>MOD(ROW(),2)&lt;&gt;0</formula>
    </cfRule>
  </conditionalFormatting>
  <conditionalFormatting sqref="B6:E21">
    <cfRule type="expression" dxfId="179" priority="7" stopIfTrue="1">
      <formula>MOD(ROW(),2)=0</formula>
    </cfRule>
    <cfRule type="expression" dxfId="178" priority="8" stopIfTrue="1">
      <formula>MOD(ROW(),2)&lt;&gt;0</formula>
    </cfRule>
  </conditionalFormatting>
  <conditionalFormatting sqref="B26:E76">
    <cfRule type="expression" dxfId="177" priority="3" stopIfTrue="1">
      <formula>MOD(ROW(),2)=0</formula>
    </cfRule>
    <cfRule type="expression" dxfId="176" priority="4"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E8923-5267-4908-A5DA-758DF933F429}">
  <sheetPr codeName="Sheet9"/>
  <dimension ref="A1:D68"/>
  <sheetViews>
    <sheetView showGridLines="0" workbookViewId="0">
      <selection activeCell="A6" sqref="A6"/>
    </sheetView>
  </sheetViews>
  <sheetFormatPr defaultColWidth="8.81640625" defaultRowHeight="12.5" x14ac:dyDescent="0.25"/>
  <cols>
    <col min="1" max="1" width="31.54296875" style="42" customWidth="1"/>
    <col min="2" max="4" width="22.54296875" style="42" customWidth="1"/>
    <col min="5" max="16384" width="8.81640625" style="42"/>
  </cols>
  <sheetData>
    <row r="1" spans="1:4" s="1" customFormat="1" ht="20" x14ac:dyDescent="0.4">
      <c r="A1" s="2" t="s">
        <v>0</v>
      </c>
    </row>
    <row r="2" spans="1:4" s="1" customFormat="1" ht="15.5" x14ac:dyDescent="0.35">
      <c r="A2" s="30" t="s">
        <v>1</v>
      </c>
      <c r="B2" s="3" t="str">
        <f>wb_title</f>
        <v>Fire_E - Consolidated Factor Spreadsheet</v>
      </c>
    </row>
    <row r="3" spans="1:4" s="1" customFormat="1" ht="15.5" x14ac:dyDescent="0.35">
      <c r="A3" s="30" t="s">
        <v>2</v>
      </c>
      <c r="B3" s="3" t="str">
        <f>TABLE_FACTOR_TYPE_1 &amp; " - x-" &amp; TABLE_SERIES_NUMBER_1</f>
        <v>CETV - x-202</v>
      </c>
    </row>
    <row r="4" spans="1:4" customFormat="1" x14ac:dyDescent="0.25"/>
    <row r="5" spans="1:4" customFormat="1" x14ac:dyDescent="0.25"/>
    <row r="6" spans="1:4" customFormat="1" x14ac:dyDescent="0.25">
      <c r="A6" s="46" t="s">
        <v>384</v>
      </c>
      <c r="B6" s="52" t="s">
        <v>385</v>
      </c>
      <c r="C6" s="52"/>
      <c r="D6" s="52"/>
    </row>
    <row r="7" spans="1:4" customFormat="1" x14ac:dyDescent="0.25">
      <c r="A7" s="46" t="s">
        <v>386</v>
      </c>
      <c r="B7" s="52" t="s">
        <v>31</v>
      </c>
      <c r="C7" s="52"/>
      <c r="D7" s="52"/>
    </row>
    <row r="8" spans="1:4" customFormat="1" x14ac:dyDescent="0.25">
      <c r="A8" s="46" t="s">
        <v>127</v>
      </c>
      <c r="B8" s="52">
        <v>1992</v>
      </c>
      <c r="C8" s="52"/>
      <c r="D8" s="52"/>
    </row>
    <row r="9" spans="1:4" customFormat="1" x14ac:dyDescent="0.25">
      <c r="A9" s="46" t="s">
        <v>128</v>
      </c>
      <c r="B9" s="52" t="s">
        <v>140</v>
      </c>
      <c r="C9" s="52"/>
      <c r="D9" s="52"/>
    </row>
    <row r="10" spans="1:4" customFormat="1" ht="25" x14ac:dyDescent="0.25">
      <c r="A10" s="46" t="s">
        <v>6</v>
      </c>
      <c r="B10" s="52" t="s">
        <v>141</v>
      </c>
      <c r="C10" s="52"/>
      <c r="D10" s="52"/>
    </row>
    <row r="11" spans="1:4" customFormat="1" x14ac:dyDescent="0.25">
      <c r="A11" s="46" t="s">
        <v>129</v>
      </c>
      <c r="B11" s="52" t="s">
        <v>147</v>
      </c>
      <c r="C11" s="52"/>
      <c r="D11" s="52"/>
    </row>
    <row r="12" spans="1:4" customFormat="1" x14ac:dyDescent="0.25">
      <c r="A12" s="46" t="s">
        <v>130</v>
      </c>
      <c r="B12" s="52" t="s">
        <v>143</v>
      </c>
      <c r="C12" s="52"/>
      <c r="D12" s="52"/>
    </row>
    <row r="13" spans="1:4" customFormat="1" x14ac:dyDescent="0.25">
      <c r="A13" s="46" t="s">
        <v>387</v>
      </c>
      <c r="B13" s="52">
        <v>2</v>
      </c>
      <c r="C13" s="52"/>
      <c r="D13" s="52"/>
    </row>
    <row r="14" spans="1:4" customFormat="1" x14ac:dyDescent="0.25">
      <c r="A14" s="46" t="s">
        <v>132</v>
      </c>
      <c r="B14" s="52">
        <v>202</v>
      </c>
      <c r="C14" s="52"/>
      <c r="D14" s="52"/>
    </row>
    <row r="15" spans="1:4" customFormat="1" x14ac:dyDescent="0.25">
      <c r="A15" s="46" t="s">
        <v>388</v>
      </c>
      <c r="B15" s="52" t="s">
        <v>148</v>
      </c>
      <c r="C15" s="52"/>
      <c r="D15" s="52"/>
    </row>
    <row r="16" spans="1:4" customFormat="1" x14ac:dyDescent="0.25">
      <c r="A16" s="46" t="s">
        <v>134</v>
      </c>
      <c r="B16" s="52" t="s">
        <v>149</v>
      </c>
      <c r="C16" s="52"/>
      <c r="D16" s="52"/>
    </row>
    <row r="17" spans="1:4" customFormat="1" x14ac:dyDescent="0.25">
      <c r="A17" s="47" t="s">
        <v>389</v>
      </c>
      <c r="B17" s="52"/>
      <c r="C17" s="52"/>
      <c r="D17" s="52"/>
    </row>
    <row r="18" spans="1:4" customFormat="1" x14ac:dyDescent="0.25">
      <c r="A18" s="46" t="s">
        <v>136</v>
      </c>
      <c r="B18" s="53">
        <v>46163</v>
      </c>
      <c r="C18" s="53"/>
      <c r="D18" s="53"/>
    </row>
    <row r="19" spans="1:4" customFormat="1" x14ac:dyDescent="0.25">
      <c r="A19" s="46" t="s">
        <v>137</v>
      </c>
      <c r="B19" s="53">
        <v>46161</v>
      </c>
      <c r="C19" s="52"/>
      <c r="D19" s="52"/>
    </row>
    <row r="20" spans="1:4" customFormat="1" x14ac:dyDescent="0.25">
      <c r="A20" s="46" t="s">
        <v>138</v>
      </c>
      <c r="B20" s="52" t="s">
        <v>146</v>
      </c>
      <c r="C20" s="52"/>
      <c r="D20" s="52"/>
    </row>
    <row r="21" spans="1:4" customFormat="1" x14ac:dyDescent="0.25">
      <c r="A21" s="46" t="s">
        <v>390</v>
      </c>
      <c r="B21" s="52" t="s">
        <v>66</v>
      </c>
      <c r="C21" s="52"/>
      <c r="D21" s="52"/>
    </row>
    <row r="22" spans="1:4" customFormat="1" x14ac:dyDescent="0.25"/>
    <row r="23" spans="1:4" customFormat="1" x14ac:dyDescent="0.25">
      <c r="A23" s="23" t="str">
        <f>HYPERLINK("#'Factor List'!A1", "Back to Factor List")</f>
        <v>Back to Factor List</v>
      </c>
      <c r="B23" s="23" t="str">
        <f>HYPERLINK("#'Assumptions'!A1", "Assumptions")</f>
        <v>Assumptions</v>
      </c>
    </row>
    <row r="26" spans="1:4" s="61" customFormat="1" ht="26" x14ac:dyDescent="0.25">
      <c r="A26" s="60" t="s">
        <v>391</v>
      </c>
      <c r="B26" s="60" t="s">
        <v>392</v>
      </c>
      <c r="C26" s="60" t="s">
        <v>393</v>
      </c>
      <c r="D26" s="60" t="s">
        <v>394</v>
      </c>
    </row>
    <row r="27" spans="1:4" x14ac:dyDescent="0.25">
      <c r="A27" s="44">
        <v>18</v>
      </c>
      <c r="B27" s="45">
        <v>9.16</v>
      </c>
      <c r="C27" s="45">
        <v>1.99</v>
      </c>
      <c r="D27" s="45">
        <v>0</v>
      </c>
    </row>
    <row r="28" spans="1:4" x14ac:dyDescent="0.25">
      <c r="A28" s="44">
        <v>19</v>
      </c>
      <c r="B28" s="45">
        <v>9.33</v>
      </c>
      <c r="C28" s="45">
        <v>2.08</v>
      </c>
      <c r="D28" s="45">
        <v>0</v>
      </c>
    </row>
    <row r="29" spans="1:4" x14ac:dyDescent="0.25">
      <c r="A29" s="44">
        <v>20</v>
      </c>
      <c r="B29" s="45">
        <v>9.49</v>
      </c>
      <c r="C29" s="45">
        <v>2.11</v>
      </c>
      <c r="D29" s="45">
        <v>0</v>
      </c>
    </row>
    <row r="30" spans="1:4" x14ac:dyDescent="0.25">
      <c r="A30" s="44">
        <v>21</v>
      </c>
      <c r="B30" s="45">
        <v>9.66</v>
      </c>
      <c r="C30" s="45">
        <v>2.15</v>
      </c>
      <c r="D30" s="45">
        <v>0</v>
      </c>
    </row>
    <row r="31" spans="1:4" x14ac:dyDescent="0.25">
      <c r="A31" s="44">
        <v>22</v>
      </c>
      <c r="B31" s="45">
        <v>9.84</v>
      </c>
      <c r="C31" s="45">
        <v>2.19</v>
      </c>
      <c r="D31" s="45">
        <v>0</v>
      </c>
    </row>
    <row r="32" spans="1:4" x14ac:dyDescent="0.25">
      <c r="A32" s="44">
        <v>23</v>
      </c>
      <c r="B32" s="45">
        <v>10.01</v>
      </c>
      <c r="C32" s="45">
        <v>2.23</v>
      </c>
      <c r="D32" s="45">
        <v>0</v>
      </c>
    </row>
    <row r="33" spans="1:4" x14ac:dyDescent="0.25">
      <c r="A33" s="44">
        <v>24</v>
      </c>
      <c r="B33" s="45">
        <v>10.19</v>
      </c>
      <c r="C33" s="45">
        <v>2.27</v>
      </c>
      <c r="D33" s="45">
        <v>0</v>
      </c>
    </row>
    <row r="34" spans="1:4" x14ac:dyDescent="0.25">
      <c r="A34" s="44">
        <v>25</v>
      </c>
      <c r="B34" s="45">
        <v>10.38</v>
      </c>
      <c r="C34" s="45">
        <v>2.31</v>
      </c>
      <c r="D34" s="45">
        <v>0</v>
      </c>
    </row>
    <row r="35" spans="1:4" x14ac:dyDescent="0.25">
      <c r="A35" s="44">
        <v>26</v>
      </c>
      <c r="B35" s="45">
        <v>10.56</v>
      </c>
      <c r="C35" s="45">
        <v>2.35</v>
      </c>
      <c r="D35" s="45">
        <v>0</v>
      </c>
    </row>
    <row r="36" spans="1:4" x14ac:dyDescent="0.25">
      <c r="A36" s="44">
        <v>27</v>
      </c>
      <c r="B36" s="45">
        <v>10.75</v>
      </c>
      <c r="C36" s="45">
        <v>2.39</v>
      </c>
      <c r="D36" s="45">
        <v>0</v>
      </c>
    </row>
    <row r="37" spans="1:4" x14ac:dyDescent="0.25">
      <c r="A37" s="44">
        <v>28</v>
      </c>
      <c r="B37" s="45">
        <v>10.95</v>
      </c>
      <c r="C37" s="45">
        <v>2.4300000000000002</v>
      </c>
      <c r="D37" s="45">
        <v>0</v>
      </c>
    </row>
    <row r="38" spans="1:4" x14ac:dyDescent="0.25">
      <c r="A38" s="44">
        <v>29</v>
      </c>
      <c r="B38" s="45">
        <v>11.14</v>
      </c>
      <c r="C38" s="45">
        <v>2.4700000000000002</v>
      </c>
      <c r="D38" s="45">
        <v>0</v>
      </c>
    </row>
    <row r="39" spans="1:4" x14ac:dyDescent="0.25">
      <c r="A39" s="44">
        <v>30</v>
      </c>
      <c r="B39" s="45">
        <v>11.34</v>
      </c>
      <c r="C39" s="45">
        <v>2.5099999999999998</v>
      </c>
      <c r="D39" s="45">
        <v>0</v>
      </c>
    </row>
    <row r="40" spans="1:4" x14ac:dyDescent="0.25">
      <c r="A40" s="44">
        <v>31</v>
      </c>
      <c r="B40" s="45">
        <v>11.55</v>
      </c>
      <c r="C40" s="45">
        <v>2.56</v>
      </c>
      <c r="D40" s="45">
        <v>0</v>
      </c>
    </row>
    <row r="41" spans="1:4" x14ac:dyDescent="0.25">
      <c r="A41" s="44">
        <v>32</v>
      </c>
      <c r="B41" s="45">
        <v>11.76</v>
      </c>
      <c r="C41" s="45">
        <v>2.6</v>
      </c>
      <c r="D41" s="45">
        <v>0</v>
      </c>
    </row>
    <row r="42" spans="1:4" x14ac:dyDescent="0.25">
      <c r="A42" s="44">
        <v>33</v>
      </c>
      <c r="B42" s="45">
        <v>11.97</v>
      </c>
      <c r="C42" s="45">
        <v>2.65</v>
      </c>
      <c r="D42" s="45">
        <v>0</v>
      </c>
    </row>
    <row r="43" spans="1:4" x14ac:dyDescent="0.25">
      <c r="A43" s="44">
        <v>34</v>
      </c>
      <c r="B43" s="45">
        <v>12.18</v>
      </c>
      <c r="C43" s="45">
        <v>2.69</v>
      </c>
      <c r="D43" s="45">
        <v>0</v>
      </c>
    </row>
    <row r="44" spans="1:4" x14ac:dyDescent="0.25">
      <c r="A44" s="44">
        <v>35</v>
      </c>
      <c r="B44" s="45">
        <v>12.4</v>
      </c>
      <c r="C44" s="45">
        <v>2.74</v>
      </c>
      <c r="D44" s="45">
        <v>0</v>
      </c>
    </row>
    <row r="45" spans="1:4" x14ac:dyDescent="0.25">
      <c r="A45" s="44">
        <v>36</v>
      </c>
      <c r="B45" s="45">
        <v>12.63</v>
      </c>
      <c r="C45" s="45">
        <v>2.79</v>
      </c>
      <c r="D45" s="45">
        <v>0</v>
      </c>
    </row>
    <row r="46" spans="1:4" x14ac:dyDescent="0.25">
      <c r="A46" s="44">
        <v>37</v>
      </c>
      <c r="B46" s="45">
        <v>12.85</v>
      </c>
      <c r="C46" s="45">
        <v>2.83</v>
      </c>
      <c r="D46" s="45">
        <v>0</v>
      </c>
    </row>
    <row r="47" spans="1:4" x14ac:dyDescent="0.25">
      <c r="A47" s="44">
        <v>38</v>
      </c>
      <c r="B47" s="45">
        <v>13.09</v>
      </c>
      <c r="C47" s="45">
        <v>2.88</v>
      </c>
      <c r="D47" s="45">
        <v>0</v>
      </c>
    </row>
    <row r="48" spans="1:4" x14ac:dyDescent="0.25">
      <c r="A48" s="44">
        <v>39</v>
      </c>
      <c r="B48" s="45">
        <v>13.32</v>
      </c>
      <c r="C48" s="45">
        <v>2.93</v>
      </c>
      <c r="D48" s="45">
        <v>0</v>
      </c>
    </row>
    <row r="49" spans="1:4" x14ac:dyDescent="0.25">
      <c r="A49" s="44">
        <v>40</v>
      </c>
      <c r="B49" s="45">
        <v>13.57</v>
      </c>
      <c r="C49" s="45">
        <v>2.97</v>
      </c>
      <c r="D49" s="45">
        <v>0</v>
      </c>
    </row>
    <row r="50" spans="1:4" x14ac:dyDescent="0.25">
      <c r="A50" s="44">
        <v>41</v>
      </c>
      <c r="B50" s="45">
        <v>13.82</v>
      </c>
      <c r="C50" s="45">
        <v>3.02</v>
      </c>
      <c r="D50" s="45">
        <v>0</v>
      </c>
    </row>
    <row r="51" spans="1:4" x14ac:dyDescent="0.25">
      <c r="A51" s="44">
        <v>42</v>
      </c>
      <c r="B51" s="45">
        <v>14.07</v>
      </c>
      <c r="C51" s="45">
        <v>3.07</v>
      </c>
      <c r="D51" s="45">
        <v>0</v>
      </c>
    </row>
    <row r="52" spans="1:4" x14ac:dyDescent="0.25">
      <c r="A52" s="44">
        <v>43</v>
      </c>
      <c r="B52" s="45">
        <v>14.33</v>
      </c>
      <c r="C52" s="45">
        <v>3.11</v>
      </c>
      <c r="D52" s="45">
        <v>0</v>
      </c>
    </row>
    <row r="53" spans="1:4" x14ac:dyDescent="0.25">
      <c r="A53" s="44">
        <v>44</v>
      </c>
      <c r="B53" s="45">
        <v>14.59</v>
      </c>
      <c r="C53" s="45">
        <v>3.16</v>
      </c>
      <c r="D53" s="45">
        <v>0</v>
      </c>
    </row>
    <row r="54" spans="1:4" x14ac:dyDescent="0.25">
      <c r="A54" s="44">
        <v>45</v>
      </c>
      <c r="B54" s="45">
        <v>14.87</v>
      </c>
      <c r="C54" s="45">
        <v>3.21</v>
      </c>
      <c r="D54" s="45">
        <v>0</v>
      </c>
    </row>
    <row r="55" spans="1:4" x14ac:dyDescent="0.25">
      <c r="A55" s="44">
        <v>46</v>
      </c>
      <c r="B55" s="45">
        <v>15.14</v>
      </c>
      <c r="C55" s="45">
        <v>3.25</v>
      </c>
      <c r="D55" s="45">
        <v>0</v>
      </c>
    </row>
    <row r="56" spans="1:4" x14ac:dyDescent="0.25">
      <c r="A56" s="44">
        <v>47</v>
      </c>
      <c r="B56" s="45">
        <v>15.43</v>
      </c>
      <c r="C56" s="45">
        <v>3.29</v>
      </c>
      <c r="D56" s="45">
        <v>0</v>
      </c>
    </row>
    <row r="57" spans="1:4" x14ac:dyDescent="0.25">
      <c r="A57" s="44">
        <v>48</v>
      </c>
      <c r="B57" s="45">
        <v>15.73</v>
      </c>
      <c r="C57" s="45">
        <v>3.33</v>
      </c>
      <c r="D57" s="45">
        <v>0</v>
      </c>
    </row>
    <row r="58" spans="1:4" x14ac:dyDescent="0.25">
      <c r="A58" s="44">
        <v>49</v>
      </c>
      <c r="B58" s="45">
        <v>16.03</v>
      </c>
      <c r="C58" s="45">
        <v>3.37</v>
      </c>
      <c r="D58" s="45">
        <v>0</v>
      </c>
    </row>
    <row r="59" spans="1:4" x14ac:dyDescent="0.25">
      <c r="A59" s="44">
        <v>50</v>
      </c>
      <c r="B59" s="45">
        <v>16.34</v>
      </c>
      <c r="C59" s="45">
        <v>3.41</v>
      </c>
      <c r="D59" s="45">
        <v>0</v>
      </c>
    </row>
    <row r="60" spans="1:4" x14ac:dyDescent="0.25">
      <c r="A60" s="44">
        <v>51</v>
      </c>
      <c r="B60" s="45">
        <v>16.66</v>
      </c>
      <c r="C60" s="45">
        <v>3.45</v>
      </c>
      <c r="D60" s="45">
        <v>0</v>
      </c>
    </row>
    <row r="61" spans="1:4" x14ac:dyDescent="0.25">
      <c r="A61" s="44">
        <v>52</v>
      </c>
      <c r="B61" s="45">
        <v>16.989999999999998</v>
      </c>
      <c r="C61" s="45">
        <v>3.48</v>
      </c>
      <c r="D61" s="45">
        <v>0</v>
      </c>
    </row>
    <row r="62" spans="1:4" x14ac:dyDescent="0.25">
      <c r="A62" s="44">
        <v>53</v>
      </c>
      <c r="B62" s="45">
        <v>17.32</v>
      </c>
      <c r="C62" s="45">
        <v>3.52</v>
      </c>
      <c r="D62" s="45">
        <v>0</v>
      </c>
    </row>
    <row r="63" spans="1:4" x14ac:dyDescent="0.25">
      <c r="A63" s="44">
        <v>54</v>
      </c>
      <c r="B63" s="45">
        <v>17.68</v>
      </c>
      <c r="C63" s="45">
        <v>3.55</v>
      </c>
      <c r="D63" s="45">
        <v>0</v>
      </c>
    </row>
    <row r="64" spans="1:4" x14ac:dyDescent="0.25">
      <c r="A64" s="44">
        <v>55</v>
      </c>
      <c r="B64" s="45">
        <v>18.05</v>
      </c>
      <c r="C64" s="45">
        <v>3.57</v>
      </c>
      <c r="D64" s="45">
        <v>0</v>
      </c>
    </row>
    <row r="65" spans="1:4" x14ac:dyDescent="0.25">
      <c r="A65" s="44">
        <v>56</v>
      </c>
      <c r="B65" s="45">
        <v>18.43</v>
      </c>
      <c r="C65" s="45">
        <v>3.59</v>
      </c>
      <c r="D65" s="45">
        <v>0</v>
      </c>
    </row>
    <row r="66" spans="1:4" x14ac:dyDescent="0.25">
      <c r="A66" s="44">
        <v>57</v>
      </c>
      <c r="B66" s="45">
        <v>18.829999999999998</v>
      </c>
      <c r="C66" s="45">
        <v>3.61</v>
      </c>
      <c r="D66" s="45">
        <v>0</v>
      </c>
    </row>
    <row r="67" spans="1:4" x14ac:dyDescent="0.25">
      <c r="A67" s="44">
        <v>58</v>
      </c>
      <c r="B67" s="45">
        <v>19.25</v>
      </c>
      <c r="C67" s="45">
        <v>3.62</v>
      </c>
      <c r="D67" s="45">
        <v>0</v>
      </c>
    </row>
    <row r="68" spans="1:4" x14ac:dyDescent="0.25">
      <c r="A68" s="44">
        <v>59</v>
      </c>
      <c r="B68" s="45">
        <v>19.68</v>
      </c>
      <c r="C68" s="45">
        <v>3.63</v>
      </c>
      <c r="D68" s="45">
        <v>0</v>
      </c>
    </row>
  </sheetData>
  <sheetProtection algorithmName="SHA-512" hashValue="8J67suYDqxJ4o57DdjpNuM5cG22t/KRf70zUzM0RGVl2klDEnc7F1UpVWHy7k3c5LeLNfaHp4D/PM80V8gZJcg==" saltValue="Cj6MjCd3zQlQjxbtvbNzCA==" spinCount="100000" sheet="1" objects="1" scenarios="1"/>
  <conditionalFormatting sqref="A6:A21">
    <cfRule type="expression" dxfId="683" priority="5" stopIfTrue="1">
      <formula>MOD(ROW(),2)=0</formula>
    </cfRule>
    <cfRule type="expression" dxfId="682" priority="6" stopIfTrue="1">
      <formula>MOD(ROW(),2)&lt;&gt;0</formula>
    </cfRule>
  </conditionalFormatting>
  <conditionalFormatting sqref="A26:A68">
    <cfRule type="expression" dxfId="681" priority="1" stopIfTrue="1">
      <formula>MOD(ROW(),2)=0</formula>
    </cfRule>
    <cfRule type="expression" dxfId="680" priority="2" stopIfTrue="1">
      <formula>MOD(ROW(),2)&lt;&gt;0</formula>
    </cfRule>
  </conditionalFormatting>
  <conditionalFormatting sqref="B6:D21">
    <cfRule type="expression" dxfId="679" priority="7" stopIfTrue="1">
      <formula>MOD(ROW(),2)=0</formula>
    </cfRule>
    <cfRule type="expression" dxfId="678" priority="8" stopIfTrue="1">
      <formula>MOD(ROW(),2)&lt;&gt;0</formula>
    </cfRule>
  </conditionalFormatting>
  <conditionalFormatting sqref="B26:D68">
    <cfRule type="expression" dxfId="677" priority="3" stopIfTrue="1">
      <formula>MOD(ROW(),2)=0</formula>
    </cfRule>
    <cfRule type="expression" dxfId="676" priority="4"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FA0A-C24F-48E4-A27B-7F840447C788}">
  <sheetPr codeName="Sheet72"/>
  <dimension ref="A1:C47"/>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Scheme pays AA - x-609</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304</v>
      </c>
      <c r="C9" s="52"/>
    </row>
    <row r="10" spans="1:3" customFormat="1" ht="25" x14ac:dyDescent="0.25">
      <c r="A10" s="46" t="s">
        <v>6</v>
      </c>
      <c r="B10" s="52" t="s">
        <v>318</v>
      </c>
      <c r="C10" s="52"/>
    </row>
    <row r="11" spans="1:3" customFormat="1" x14ac:dyDescent="0.25">
      <c r="A11" s="46" t="s">
        <v>129</v>
      </c>
      <c r="B11" s="52" t="s">
        <v>306</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609</v>
      </c>
      <c r="C14" s="52"/>
    </row>
    <row r="15" spans="1:3" customFormat="1" x14ac:dyDescent="0.25">
      <c r="A15" s="46" t="s">
        <v>388</v>
      </c>
      <c r="B15" s="52" t="s">
        <v>319</v>
      </c>
      <c r="C15" s="52"/>
    </row>
    <row r="16" spans="1:3" customFormat="1" x14ac:dyDescent="0.25">
      <c r="A16" s="46" t="s">
        <v>134</v>
      </c>
      <c r="B16" s="52" t="s">
        <v>218</v>
      </c>
      <c r="C16" s="52"/>
    </row>
    <row r="17" spans="1:3" customFormat="1" x14ac:dyDescent="0.25">
      <c r="A17" s="47" t="s">
        <v>389</v>
      </c>
      <c r="B17" s="52"/>
      <c r="C17" s="52"/>
    </row>
    <row r="18" spans="1:3" customFormat="1" x14ac:dyDescent="0.25">
      <c r="A18" s="46" t="s">
        <v>136</v>
      </c>
      <c r="B18" s="53">
        <v>45135</v>
      </c>
      <c r="C18" s="53"/>
    </row>
    <row r="19" spans="1:3" customFormat="1" x14ac:dyDescent="0.25">
      <c r="A19" s="46" t="s">
        <v>137</v>
      </c>
      <c r="B19" s="53">
        <v>45135</v>
      </c>
      <c r="C19" s="53"/>
    </row>
    <row r="20" spans="1:3" customFormat="1" x14ac:dyDescent="0.25">
      <c r="A20" s="46" t="s">
        <v>138</v>
      </c>
      <c r="B20" s="52" t="s">
        <v>146</v>
      </c>
      <c r="C20" s="52"/>
    </row>
    <row r="21" spans="1:3" customFormat="1" x14ac:dyDescent="0.25">
      <c r="A21" s="46" t="s">
        <v>390</v>
      </c>
      <c r="B21" s="52" t="s">
        <v>67</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13" x14ac:dyDescent="0.25">
      <c r="A26" s="60" t="s">
        <v>391</v>
      </c>
      <c r="B26" s="60" t="s">
        <v>441</v>
      </c>
      <c r="C26" s="60" t="s">
        <v>442</v>
      </c>
    </row>
    <row r="27" spans="1:3" x14ac:dyDescent="0.25">
      <c r="A27" s="44">
        <v>55</v>
      </c>
      <c r="B27" s="45">
        <v>23.37</v>
      </c>
      <c r="C27" s="45">
        <v>23.37</v>
      </c>
    </row>
    <row r="28" spans="1:3" x14ac:dyDescent="0.25">
      <c r="A28" s="44">
        <v>56</v>
      </c>
      <c r="B28" s="45">
        <v>22.78</v>
      </c>
      <c r="C28" s="45">
        <v>22.78</v>
      </c>
    </row>
    <row r="29" spans="1:3" x14ac:dyDescent="0.25">
      <c r="A29" s="44">
        <v>57</v>
      </c>
      <c r="B29" s="45">
        <v>22.19</v>
      </c>
      <c r="C29" s="45">
        <v>22.19</v>
      </c>
    </row>
    <row r="30" spans="1:3" x14ac:dyDescent="0.25">
      <c r="A30" s="44">
        <v>58</v>
      </c>
      <c r="B30" s="45">
        <v>21.6</v>
      </c>
      <c r="C30" s="45">
        <v>21.6</v>
      </c>
    </row>
    <row r="31" spans="1:3" x14ac:dyDescent="0.25">
      <c r="A31" s="44">
        <v>59</v>
      </c>
      <c r="B31" s="45">
        <v>20.99</v>
      </c>
      <c r="C31" s="45">
        <v>20.99</v>
      </c>
    </row>
    <row r="32" spans="1:3" x14ac:dyDescent="0.25">
      <c r="A32" s="44">
        <v>60</v>
      </c>
      <c r="B32" s="45">
        <v>20.37</v>
      </c>
      <c r="C32" s="45">
        <v>20.37</v>
      </c>
    </row>
    <row r="33" spans="1:3" x14ac:dyDescent="0.25">
      <c r="A33" s="44">
        <v>61</v>
      </c>
      <c r="B33" s="45">
        <v>19.739999999999998</v>
      </c>
      <c r="C33" s="45">
        <v>19.739999999999998</v>
      </c>
    </row>
    <row r="34" spans="1:3" x14ac:dyDescent="0.25">
      <c r="A34" s="44">
        <v>62</v>
      </c>
      <c r="B34" s="45">
        <v>19.100000000000001</v>
      </c>
      <c r="C34" s="45">
        <v>19.100000000000001</v>
      </c>
    </row>
    <row r="35" spans="1:3" x14ac:dyDescent="0.25">
      <c r="A35" s="44">
        <v>63</v>
      </c>
      <c r="B35" s="45">
        <v>18.46</v>
      </c>
      <c r="C35" s="45">
        <v>18.46</v>
      </c>
    </row>
    <row r="36" spans="1:3" x14ac:dyDescent="0.25">
      <c r="A36" s="44">
        <v>64</v>
      </c>
      <c r="B36" s="45">
        <v>17.829999999999998</v>
      </c>
      <c r="C36" s="45">
        <v>17.829999999999998</v>
      </c>
    </row>
    <row r="37" spans="1:3" x14ac:dyDescent="0.25">
      <c r="A37" s="44">
        <v>65</v>
      </c>
      <c r="B37" s="45">
        <v>17.2</v>
      </c>
      <c r="C37" s="45">
        <v>17.2</v>
      </c>
    </row>
    <row r="38" spans="1:3" x14ac:dyDescent="0.25">
      <c r="A38" s="44">
        <v>66</v>
      </c>
      <c r="B38" s="45">
        <v>16.57</v>
      </c>
      <c r="C38" s="45">
        <v>16.57</v>
      </c>
    </row>
    <row r="39" spans="1:3" x14ac:dyDescent="0.25">
      <c r="A39" s="44">
        <v>67</v>
      </c>
      <c r="B39" s="45">
        <v>15.94</v>
      </c>
      <c r="C39" s="45">
        <v>15.94</v>
      </c>
    </row>
    <row r="40" spans="1:3" x14ac:dyDescent="0.25">
      <c r="A40" s="44">
        <v>68</v>
      </c>
      <c r="B40" s="45">
        <v>15.31</v>
      </c>
      <c r="C40" s="45">
        <v>15.31</v>
      </c>
    </row>
    <row r="41" spans="1:3" x14ac:dyDescent="0.25">
      <c r="A41" s="44">
        <v>69</v>
      </c>
      <c r="B41" s="45">
        <v>14.67</v>
      </c>
      <c r="C41" s="45">
        <v>14.67</v>
      </c>
    </row>
    <row r="42" spans="1:3" x14ac:dyDescent="0.25">
      <c r="A42" s="44">
        <v>70</v>
      </c>
      <c r="B42" s="45">
        <v>14.04</v>
      </c>
      <c r="C42" s="45">
        <v>14.04</v>
      </c>
    </row>
    <row r="43" spans="1:3" x14ac:dyDescent="0.25">
      <c r="A43" s="44">
        <v>71</v>
      </c>
      <c r="B43" s="45">
        <v>13.42</v>
      </c>
      <c r="C43" s="45">
        <v>13.42</v>
      </c>
    </row>
    <row r="44" spans="1:3" x14ac:dyDescent="0.25">
      <c r="A44" s="44">
        <v>72</v>
      </c>
      <c r="B44" s="45">
        <v>12.79</v>
      </c>
      <c r="C44" s="45">
        <v>12.79</v>
      </c>
    </row>
    <row r="45" spans="1:3" x14ac:dyDescent="0.25">
      <c r="A45" s="44">
        <v>73</v>
      </c>
      <c r="B45" s="45">
        <v>12.17</v>
      </c>
      <c r="C45" s="45">
        <v>12.17</v>
      </c>
    </row>
    <row r="46" spans="1:3" x14ac:dyDescent="0.25">
      <c r="A46" s="44">
        <v>74</v>
      </c>
      <c r="B46" s="45">
        <v>11.56</v>
      </c>
      <c r="C46" s="45">
        <v>11.56</v>
      </c>
    </row>
    <row r="47" spans="1:3" x14ac:dyDescent="0.25">
      <c r="A47" s="44">
        <v>75</v>
      </c>
      <c r="B47" s="45">
        <v>10.95</v>
      </c>
      <c r="C47" s="45">
        <v>10.95</v>
      </c>
    </row>
  </sheetData>
  <sheetProtection algorithmName="SHA-512" hashValue="1gvXfe3uC1bhT9elOXqNZjiD4PNiyfc0vDbe4k7tZuP5lU2JXNcJM3V5ViKK1rwfrvAcc6EU3nYnwbpLFT7djQ==" saltValue="ytCetOGu7WQLASTBcTwJGg==" spinCount="100000" sheet="1" objects="1" scenarios="1"/>
  <conditionalFormatting sqref="A6:A21">
    <cfRule type="expression" dxfId="175" priority="5" stopIfTrue="1">
      <formula>MOD(ROW(),2)=0</formula>
    </cfRule>
    <cfRule type="expression" dxfId="174" priority="6" stopIfTrue="1">
      <formula>MOD(ROW(),2)&lt;&gt;0</formula>
    </cfRule>
  </conditionalFormatting>
  <conditionalFormatting sqref="A26:A47">
    <cfRule type="expression" dxfId="173" priority="1" stopIfTrue="1">
      <formula>MOD(ROW(),2)=0</formula>
    </cfRule>
    <cfRule type="expression" dxfId="172" priority="2" stopIfTrue="1">
      <formula>MOD(ROW(),2)&lt;&gt;0</formula>
    </cfRule>
  </conditionalFormatting>
  <conditionalFormatting sqref="B6:C21">
    <cfRule type="expression" dxfId="171" priority="7" stopIfTrue="1">
      <formula>MOD(ROW(),2)=0</formula>
    </cfRule>
    <cfRule type="expression" dxfId="170" priority="8" stopIfTrue="1">
      <formula>MOD(ROW(),2)&lt;&gt;0</formula>
    </cfRule>
  </conditionalFormatting>
  <conditionalFormatting sqref="B26:C47">
    <cfRule type="expression" dxfId="169" priority="3" stopIfTrue="1">
      <formula>MOD(ROW(),2)=0</formula>
    </cfRule>
    <cfRule type="expression" dxfId="168" priority="4"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B1649-2C44-4D17-A404-EFD8DAD397C9}">
  <sheetPr codeName="Sheet73"/>
  <dimension ref="A1:C82"/>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Scheme pays AA - x-610</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2015</v>
      </c>
      <c r="C8" s="52"/>
    </row>
    <row r="9" spans="1:3" customFormat="1" x14ac:dyDescent="0.25">
      <c r="A9" s="46" t="s">
        <v>128</v>
      </c>
      <c r="B9" s="52" t="s">
        <v>304</v>
      </c>
      <c r="C9" s="52"/>
    </row>
    <row r="10" spans="1:3" customFormat="1" ht="25" x14ac:dyDescent="0.25">
      <c r="A10" s="46" t="s">
        <v>6</v>
      </c>
      <c r="B10" s="52" t="s">
        <v>320</v>
      </c>
      <c r="C10" s="52"/>
    </row>
    <row r="11" spans="1:3" customFormat="1" x14ac:dyDescent="0.25">
      <c r="A11" s="46" t="s">
        <v>129</v>
      </c>
      <c r="B11" s="52" t="s">
        <v>306</v>
      </c>
      <c r="C11" s="52"/>
    </row>
    <row r="12" spans="1:3" customFormat="1" x14ac:dyDescent="0.25">
      <c r="A12" s="46" t="s">
        <v>130</v>
      </c>
      <c r="B12" s="52" t="s">
        <v>143</v>
      </c>
      <c r="C12" s="52"/>
    </row>
    <row r="13" spans="1:3" customFormat="1" x14ac:dyDescent="0.25">
      <c r="A13" s="46" t="s">
        <v>387</v>
      </c>
      <c r="B13" s="52">
        <v>0</v>
      </c>
      <c r="C13" s="52"/>
    </row>
    <row r="14" spans="1:3" customFormat="1" x14ac:dyDescent="0.25">
      <c r="A14" s="46" t="s">
        <v>132</v>
      </c>
      <c r="B14" s="52">
        <v>610</v>
      </c>
      <c r="C14" s="52"/>
    </row>
    <row r="15" spans="1:3" customFormat="1" x14ac:dyDescent="0.25">
      <c r="A15" s="46" t="s">
        <v>388</v>
      </c>
      <c r="B15" s="52" t="s">
        <v>321</v>
      </c>
      <c r="C15" s="52"/>
    </row>
    <row r="16" spans="1:3" customFormat="1" x14ac:dyDescent="0.25">
      <c r="A16" s="46" t="s">
        <v>134</v>
      </c>
      <c r="B16" s="52" t="s">
        <v>322</v>
      </c>
      <c r="C16" s="52"/>
    </row>
    <row r="17" spans="1:3" customFormat="1" x14ac:dyDescent="0.25">
      <c r="A17" s="47" t="s">
        <v>389</v>
      </c>
      <c r="B17" s="52"/>
      <c r="C17" s="52"/>
    </row>
    <row r="18" spans="1:3" customFormat="1" x14ac:dyDescent="0.25">
      <c r="A18" s="46" t="s">
        <v>136</v>
      </c>
      <c r="B18" s="53">
        <v>45135</v>
      </c>
      <c r="C18" s="53"/>
    </row>
    <row r="19" spans="1:3" customFormat="1" x14ac:dyDescent="0.25">
      <c r="A19" s="46" t="s">
        <v>137</v>
      </c>
      <c r="B19" s="53">
        <v>45135</v>
      </c>
      <c r="C19" s="53"/>
    </row>
    <row r="20" spans="1:3" customFormat="1" x14ac:dyDescent="0.25">
      <c r="A20" s="46" t="s">
        <v>138</v>
      </c>
      <c r="B20" s="52" t="s">
        <v>146</v>
      </c>
      <c r="C20" s="52"/>
    </row>
    <row r="21" spans="1:3" customFormat="1" x14ac:dyDescent="0.25">
      <c r="A21" s="46" t="s">
        <v>390</v>
      </c>
      <c r="B21" s="52" t="s">
        <v>67</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13" x14ac:dyDescent="0.25">
      <c r="A26" s="60" t="s">
        <v>391</v>
      </c>
      <c r="B26" s="60" t="s">
        <v>441</v>
      </c>
      <c r="C26" s="60" t="s">
        <v>442</v>
      </c>
    </row>
    <row r="27" spans="1:3" x14ac:dyDescent="0.25">
      <c r="A27" s="44">
        <v>20</v>
      </c>
      <c r="B27" s="45">
        <v>39.64</v>
      </c>
      <c r="C27" s="45">
        <v>39.64</v>
      </c>
    </row>
    <row r="28" spans="1:3" x14ac:dyDescent="0.25">
      <c r="A28" s="44">
        <v>21</v>
      </c>
      <c r="B28" s="45">
        <v>39.28</v>
      </c>
      <c r="C28" s="45">
        <v>39.28</v>
      </c>
    </row>
    <row r="29" spans="1:3" x14ac:dyDescent="0.25">
      <c r="A29" s="44">
        <v>22</v>
      </c>
      <c r="B29" s="45">
        <v>38.92</v>
      </c>
      <c r="C29" s="45">
        <v>38.92</v>
      </c>
    </row>
    <row r="30" spans="1:3" x14ac:dyDescent="0.25">
      <c r="A30" s="44">
        <v>23</v>
      </c>
      <c r="B30" s="45">
        <v>38.549999999999997</v>
      </c>
      <c r="C30" s="45">
        <v>38.549999999999997</v>
      </c>
    </row>
    <row r="31" spans="1:3" x14ac:dyDescent="0.25">
      <c r="A31" s="44">
        <v>24</v>
      </c>
      <c r="B31" s="45">
        <v>38.17</v>
      </c>
      <c r="C31" s="45">
        <v>38.17</v>
      </c>
    </row>
    <row r="32" spans="1:3" x14ac:dyDescent="0.25">
      <c r="A32" s="44">
        <v>25</v>
      </c>
      <c r="B32" s="45">
        <v>37.79</v>
      </c>
      <c r="C32" s="45">
        <v>37.79</v>
      </c>
    </row>
    <row r="33" spans="1:3" x14ac:dyDescent="0.25">
      <c r="A33" s="44">
        <v>26</v>
      </c>
      <c r="B33" s="45">
        <v>37.4</v>
      </c>
      <c r="C33" s="45">
        <v>37.4</v>
      </c>
    </row>
    <row r="34" spans="1:3" x14ac:dyDescent="0.25">
      <c r="A34" s="44">
        <v>27</v>
      </c>
      <c r="B34" s="45">
        <v>37.01</v>
      </c>
      <c r="C34" s="45">
        <v>37.01</v>
      </c>
    </row>
    <row r="35" spans="1:3" x14ac:dyDescent="0.25">
      <c r="A35" s="44">
        <v>28</v>
      </c>
      <c r="B35" s="45">
        <v>36.61</v>
      </c>
      <c r="C35" s="45">
        <v>36.61</v>
      </c>
    </row>
    <row r="36" spans="1:3" x14ac:dyDescent="0.25">
      <c r="A36" s="44">
        <v>29</v>
      </c>
      <c r="B36" s="45">
        <v>36.200000000000003</v>
      </c>
      <c r="C36" s="45">
        <v>36.200000000000003</v>
      </c>
    </row>
    <row r="37" spans="1:3" x14ac:dyDescent="0.25">
      <c r="A37" s="44">
        <v>30</v>
      </c>
      <c r="B37" s="45">
        <v>35.79</v>
      </c>
      <c r="C37" s="45">
        <v>35.79</v>
      </c>
    </row>
    <row r="38" spans="1:3" x14ac:dyDescent="0.25">
      <c r="A38" s="44">
        <v>31</v>
      </c>
      <c r="B38" s="45">
        <v>35.369999999999997</v>
      </c>
      <c r="C38" s="45">
        <v>35.369999999999997</v>
      </c>
    </row>
    <row r="39" spans="1:3" x14ac:dyDescent="0.25">
      <c r="A39" s="44">
        <v>32</v>
      </c>
      <c r="B39" s="45">
        <v>34.950000000000003</v>
      </c>
      <c r="C39" s="45">
        <v>34.950000000000003</v>
      </c>
    </row>
    <row r="40" spans="1:3" x14ac:dyDescent="0.25">
      <c r="A40" s="44">
        <v>33</v>
      </c>
      <c r="B40" s="45">
        <v>34.51</v>
      </c>
      <c r="C40" s="45">
        <v>34.51</v>
      </c>
    </row>
    <row r="41" spans="1:3" x14ac:dyDescent="0.25">
      <c r="A41" s="44">
        <v>34</v>
      </c>
      <c r="B41" s="45">
        <v>34.08</v>
      </c>
      <c r="C41" s="45">
        <v>34.08</v>
      </c>
    </row>
    <row r="42" spans="1:3" x14ac:dyDescent="0.25">
      <c r="A42" s="44">
        <v>35</v>
      </c>
      <c r="B42" s="45">
        <v>33.630000000000003</v>
      </c>
      <c r="C42" s="45">
        <v>33.630000000000003</v>
      </c>
    </row>
    <row r="43" spans="1:3" x14ac:dyDescent="0.25">
      <c r="A43" s="44">
        <v>36</v>
      </c>
      <c r="B43" s="45">
        <v>33.18</v>
      </c>
      <c r="C43" s="45">
        <v>33.18</v>
      </c>
    </row>
    <row r="44" spans="1:3" x14ac:dyDescent="0.25">
      <c r="A44" s="44">
        <v>37</v>
      </c>
      <c r="B44" s="45">
        <v>32.72</v>
      </c>
      <c r="C44" s="45">
        <v>32.72</v>
      </c>
    </row>
    <row r="45" spans="1:3" x14ac:dyDescent="0.25">
      <c r="A45" s="44">
        <v>38</v>
      </c>
      <c r="B45" s="45">
        <v>32.26</v>
      </c>
      <c r="C45" s="45">
        <v>32.26</v>
      </c>
    </row>
    <row r="46" spans="1:3" x14ac:dyDescent="0.25">
      <c r="A46" s="44">
        <v>39</v>
      </c>
      <c r="B46" s="45">
        <v>31.79</v>
      </c>
      <c r="C46" s="45">
        <v>31.79</v>
      </c>
    </row>
    <row r="47" spans="1:3" x14ac:dyDescent="0.25">
      <c r="A47" s="44">
        <v>40</v>
      </c>
      <c r="B47" s="45">
        <v>31.31</v>
      </c>
      <c r="C47" s="45">
        <v>31.31</v>
      </c>
    </row>
    <row r="48" spans="1:3" x14ac:dyDescent="0.25">
      <c r="A48" s="44">
        <v>41</v>
      </c>
      <c r="B48" s="45">
        <v>30.82</v>
      </c>
      <c r="C48" s="45">
        <v>30.82</v>
      </c>
    </row>
    <row r="49" spans="1:3" x14ac:dyDescent="0.25">
      <c r="A49" s="44">
        <v>42</v>
      </c>
      <c r="B49" s="45">
        <v>30.33</v>
      </c>
      <c r="C49" s="45">
        <v>30.33</v>
      </c>
    </row>
    <row r="50" spans="1:3" x14ac:dyDescent="0.25">
      <c r="A50" s="44">
        <v>43</v>
      </c>
      <c r="B50" s="45">
        <v>29.83</v>
      </c>
      <c r="C50" s="45">
        <v>29.83</v>
      </c>
    </row>
    <row r="51" spans="1:3" x14ac:dyDescent="0.25">
      <c r="A51" s="44">
        <v>44</v>
      </c>
      <c r="B51" s="45">
        <v>29.33</v>
      </c>
      <c r="C51" s="45">
        <v>29.33</v>
      </c>
    </row>
    <row r="52" spans="1:3" x14ac:dyDescent="0.25">
      <c r="A52" s="44">
        <v>45</v>
      </c>
      <c r="B52" s="45">
        <v>28.82</v>
      </c>
      <c r="C52" s="45">
        <v>28.82</v>
      </c>
    </row>
    <row r="53" spans="1:3" x14ac:dyDescent="0.25">
      <c r="A53" s="44">
        <v>46</v>
      </c>
      <c r="B53" s="45">
        <v>28.3</v>
      </c>
      <c r="C53" s="45">
        <v>28.3</v>
      </c>
    </row>
    <row r="54" spans="1:3" x14ac:dyDescent="0.25">
      <c r="A54" s="44">
        <v>47</v>
      </c>
      <c r="B54" s="45">
        <v>27.78</v>
      </c>
      <c r="C54" s="45">
        <v>27.78</v>
      </c>
    </row>
    <row r="55" spans="1:3" x14ac:dyDescent="0.25">
      <c r="A55" s="44">
        <v>48</v>
      </c>
      <c r="B55" s="45">
        <v>27.25</v>
      </c>
      <c r="C55" s="45">
        <v>27.25</v>
      </c>
    </row>
    <row r="56" spans="1:3" x14ac:dyDescent="0.25">
      <c r="A56" s="44">
        <v>49</v>
      </c>
      <c r="B56" s="45">
        <v>26.71</v>
      </c>
      <c r="C56" s="45">
        <v>26.71</v>
      </c>
    </row>
    <row r="57" spans="1:3" x14ac:dyDescent="0.25">
      <c r="A57" s="44">
        <v>50</v>
      </c>
      <c r="B57" s="45">
        <v>26.16</v>
      </c>
      <c r="C57" s="45">
        <v>26.16</v>
      </c>
    </row>
    <row r="58" spans="1:3" x14ac:dyDescent="0.25">
      <c r="A58" s="44">
        <v>51</v>
      </c>
      <c r="B58" s="45">
        <v>25.61</v>
      </c>
      <c r="C58" s="45">
        <v>25.61</v>
      </c>
    </row>
    <row r="59" spans="1:3" x14ac:dyDescent="0.25">
      <c r="A59" s="44">
        <v>52</v>
      </c>
      <c r="B59" s="45">
        <v>25.05</v>
      </c>
      <c r="C59" s="45">
        <v>25.05</v>
      </c>
    </row>
    <row r="60" spans="1:3" x14ac:dyDescent="0.25">
      <c r="A60" s="44">
        <v>53</v>
      </c>
      <c r="B60" s="45">
        <v>24.48</v>
      </c>
      <c r="C60" s="45">
        <v>24.48</v>
      </c>
    </row>
    <row r="61" spans="1:3" x14ac:dyDescent="0.25">
      <c r="A61" s="44">
        <v>54</v>
      </c>
      <c r="B61" s="45">
        <v>23.91</v>
      </c>
      <c r="C61" s="45">
        <v>23.91</v>
      </c>
    </row>
    <row r="62" spans="1:3" x14ac:dyDescent="0.25">
      <c r="A62" s="44">
        <v>55</v>
      </c>
      <c r="B62" s="45">
        <v>23.33</v>
      </c>
      <c r="C62" s="45">
        <v>23.33</v>
      </c>
    </row>
    <row r="63" spans="1:3" x14ac:dyDescent="0.25">
      <c r="A63" s="44">
        <v>56</v>
      </c>
      <c r="B63" s="45">
        <v>22.74</v>
      </c>
      <c r="C63" s="45">
        <v>22.74</v>
      </c>
    </row>
    <row r="64" spans="1:3" x14ac:dyDescent="0.25">
      <c r="A64" s="44">
        <v>57</v>
      </c>
      <c r="B64" s="45">
        <v>22.14</v>
      </c>
      <c r="C64" s="45">
        <v>22.14</v>
      </c>
    </row>
    <row r="65" spans="1:3" x14ac:dyDescent="0.25">
      <c r="A65" s="44">
        <v>58</v>
      </c>
      <c r="B65" s="45">
        <v>21.54</v>
      </c>
      <c r="C65" s="45">
        <v>21.54</v>
      </c>
    </row>
    <row r="66" spans="1:3" x14ac:dyDescent="0.25">
      <c r="A66" s="44">
        <v>59</v>
      </c>
      <c r="B66" s="45">
        <v>20.93</v>
      </c>
      <c r="C66" s="45">
        <v>20.93</v>
      </c>
    </row>
    <row r="67" spans="1:3" x14ac:dyDescent="0.25">
      <c r="A67" s="44">
        <v>60</v>
      </c>
      <c r="B67" s="45">
        <v>20.32</v>
      </c>
      <c r="C67" s="45">
        <v>20.32</v>
      </c>
    </row>
    <row r="68" spans="1:3" x14ac:dyDescent="0.25">
      <c r="A68" s="44">
        <v>61</v>
      </c>
      <c r="B68" s="45">
        <v>19.7</v>
      </c>
      <c r="C68" s="45">
        <v>19.7</v>
      </c>
    </row>
    <row r="69" spans="1:3" x14ac:dyDescent="0.25">
      <c r="A69" s="44">
        <v>62</v>
      </c>
      <c r="B69" s="45">
        <v>19.079999999999998</v>
      </c>
      <c r="C69" s="45">
        <v>19.079999999999998</v>
      </c>
    </row>
    <row r="70" spans="1:3" x14ac:dyDescent="0.25">
      <c r="A70" s="44">
        <v>63</v>
      </c>
      <c r="B70" s="45">
        <v>18.46</v>
      </c>
      <c r="C70" s="45">
        <v>18.46</v>
      </c>
    </row>
    <row r="71" spans="1:3" x14ac:dyDescent="0.25">
      <c r="A71" s="44">
        <v>64</v>
      </c>
      <c r="B71" s="45">
        <v>17.829999999999998</v>
      </c>
      <c r="C71" s="45">
        <v>17.829999999999998</v>
      </c>
    </row>
    <row r="72" spans="1:3" x14ac:dyDescent="0.25">
      <c r="A72" s="44">
        <v>65</v>
      </c>
      <c r="B72" s="45">
        <v>17.2</v>
      </c>
      <c r="C72" s="45">
        <v>17.2</v>
      </c>
    </row>
    <row r="73" spans="1:3" x14ac:dyDescent="0.25">
      <c r="A73" s="44">
        <v>66</v>
      </c>
      <c r="B73" s="45">
        <v>16.57</v>
      </c>
      <c r="C73" s="45">
        <v>16.57</v>
      </c>
    </row>
    <row r="74" spans="1:3" x14ac:dyDescent="0.25">
      <c r="A74" s="44">
        <v>67</v>
      </c>
      <c r="B74" s="45">
        <v>15.94</v>
      </c>
      <c r="C74" s="45">
        <v>15.94</v>
      </c>
    </row>
    <row r="75" spans="1:3" x14ac:dyDescent="0.25">
      <c r="A75" s="44">
        <v>68</v>
      </c>
      <c r="B75" s="45">
        <v>15.31</v>
      </c>
      <c r="C75" s="45">
        <v>15.31</v>
      </c>
    </row>
    <row r="76" spans="1:3" x14ac:dyDescent="0.25">
      <c r="A76" s="44">
        <v>69</v>
      </c>
      <c r="B76" s="45">
        <v>14.67</v>
      </c>
      <c r="C76" s="45">
        <v>14.67</v>
      </c>
    </row>
    <row r="77" spans="1:3" x14ac:dyDescent="0.25">
      <c r="A77" s="44">
        <v>70</v>
      </c>
      <c r="B77" s="45">
        <v>14.04</v>
      </c>
      <c r="C77" s="45">
        <v>14.04</v>
      </c>
    </row>
    <row r="78" spans="1:3" x14ac:dyDescent="0.25">
      <c r="A78" s="44">
        <v>71</v>
      </c>
      <c r="B78" s="45">
        <v>13.42</v>
      </c>
      <c r="C78" s="45">
        <v>13.42</v>
      </c>
    </row>
    <row r="79" spans="1:3" x14ac:dyDescent="0.25">
      <c r="A79" s="44">
        <v>72</v>
      </c>
      <c r="B79" s="45">
        <v>12.79</v>
      </c>
      <c r="C79" s="45">
        <v>12.79</v>
      </c>
    </row>
    <row r="80" spans="1:3" x14ac:dyDescent="0.25">
      <c r="A80" s="44">
        <v>73</v>
      </c>
      <c r="B80" s="45">
        <v>12.17</v>
      </c>
      <c r="C80" s="45">
        <v>12.17</v>
      </c>
    </row>
    <row r="81" spans="1:3" x14ac:dyDescent="0.25">
      <c r="A81" s="44">
        <v>74</v>
      </c>
      <c r="B81" s="45">
        <v>11.56</v>
      </c>
      <c r="C81" s="45">
        <v>11.56</v>
      </c>
    </row>
    <row r="82" spans="1:3" x14ac:dyDescent="0.25">
      <c r="A82" s="44">
        <v>75</v>
      </c>
      <c r="B82" s="45">
        <v>10.95</v>
      </c>
      <c r="C82" s="45">
        <v>10.95</v>
      </c>
    </row>
  </sheetData>
  <sheetProtection algorithmName="SHA-512" hashValue="X2YUYryQa3wrN0cWP0dew43gnbNsF34LUqKn+FEQgA5dC5yQjvb8KoUCBOTk74bvCAbhd714XVDR6yAWHj8bsA==" saltValue="LLqtNODOWfzLLz+Qlpid0w==" spinCount="100000" sheet="1" objects="1" scenarios="1"/>
  <conditionalFormatting sqref="A6:A21">
    <cfRule type="expression" dxfId="167" priority="5" stopIfTrue="1">
      <formula>MOD(ROW(),2)=0</formula>
    </cfRule>
    <cfRule type="expression" dxfId="166" priority="6" stopIfTrue="1">
      <formula>MOD(ROW(),2)&lt;&gt;0</formula>
    </cfRule>
  </conditionalFormatting>
  <conditionalFormatting sqref="A26:A82">
    <cfRule type="expression" dxfId="165" priority="1" stopIfTrue="1">
      <formula>MOD(ROW(),2)=0</formula>
    </cfRule>
    <cfRule type="expression" dxfId="164" priority="2" stopIfTrue="1">
      <formula>MOD(ROW(),2)&lt;&gt;0</formula>
    </cfRule>
  </conditionalFormatting>
  <conditionalFormatting sqref="B6:C21">
    <cfRule type="expression" dxfId="163" priority="7" stopIfTrue="1">
      <formula>MOD(ROW(),2)=0</formula>
    </cfRule>
    <cfRule type="expression" dxfId="162" priority="8" stopIfTrue="1">
      <formula>MOD(ROW(),2)&lt;&gt;0</formula>
    </cfRule>
  </conditionalFormatting>
  <conditionalFormatting sqref="B26:C82">
    <cfRule type="expression" dxfId="161" priority="3" stopIfTrue="1">
      <formula>MOD(ROW(),2)=0</formula>
    </cfRule>
    <cfRule type="expression" dxfId="160" priority="4"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CBB3-B803-4FFF-ACEA-83AC54F1D6EE}">
  <sheetPr codeName="Sheet74"/>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Scheme pays AA - x-611</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1992</v>
      </c>
      <c r="C8" s="52"/>
      <c r="D8" s="52"/>
      <c r="E8" s="52"/>
      <c r="F8" s="52"/>
      <c r="G8" s="52"/>
      <c r="H8" s="52"/>
      <c r="I8" s="52"/>
      <c r="J8" s="52"/>
      <c r="K8" s="52"/>
    </row>
    <row r="9" spans="1:11" customFormat="1" x14ac:dyDescent="0.25">
      <c r="A9" s="46" t="s">
        <v>128</v>
      </c>
      <c r="B9" s="52" t="s">
        <v>304</v>
      </c>
      <c r="C9" s="52"/>
      <c r="D9" s="52"/>
      <c r="E9" s="52"/>
      <c r="F9" s="52"/>
      <c r="G9" s="52"/>
      <c r="H9" s="52"/>
      <c r="I9" s="52"/>
      <c r="J9" s="52"/>
      <c r="K9" s="52"/>
    </row>
    <row r="10" spans="1:11" customFormat="1" x14ac:dyDescent="0.25">
      <c r="A10" s="46" t="s">
        <v>6</v>
      </c>
      <c r="B10" s="52" t="s">
        <v>323</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225</v>
      </c>
      <c r="C12" s="52"/>
      <c r="D12" s="52"/>
      <c r="E12" s="52"/>
      <c r="F12" s="52"/>
      <c r="G12" s="52"/>
      <c r="H12" s="52"/>
      <c r="I12" s="52"/>
      <c r="J12" s="52"/>
      <c r="K12" s="52"/>
    </row>
    <row r="13" spans="1:11" customFormat="1" x14ac:dyDescent="0.25">
      <c r="A13" s="46" t="s">
        <v>387</v>
      </c>
      <c r="B13" s="52">
        <v>2</v>
      </c>
      <c r="C13" s="52"/>
      <c r="D13" s="52"/>
      <c r="E13" s="52"/>
      <c r="F13" s="52"/>
      <c r="G13" s="52"/>
      <c r="H13" s="52"/>
      <c r="I13" s="52"/>
      <c r="J13" s="52"/>
      <c r="K13" s="52"/>
    </row>
    <row r="14" spans="1:11" customFormat="1" x14ac:dyDescent="0.25">
      <c r="A14" s="46" t="s">
        <v>132</v>
      </c>
      <c r="B14" s="52">
        <v>611</v>
      </c>
      <c r="C14" s="52"/>
      <c r="D14" s="52"/>
      <c r="E14" s="52"/>
      <c r="F14" s="52"/>
      <c r="G14" s="52"/>
      <c r="H14" s="52"/>
      <c r="I14" s="52"/>
      <c r="J14" s="52"/>
      <c r="K14" s="52"/>
    </row>
    <row r="15" spans="1:11" customFormat="1" x14ac:dyDescent="0.25">
      <c r="A15" s="46" t="s">
        <v>388</v>
      </c>
      <c r="B15" s="52" t="s">
        <v>324</v>
      </c>
      <c r="C15" s="52"/>
      <c r="D15" s="52"/>
      <c r="E15" s="52"/>
      <c r="F15" s="52"/>
      <c r="G15" s="52"/>
      <c r="H15" s="52"/>
      <c r="I15" s="52"/>
      <c r="J15" s="52"/>
      <c r="K15" s="52"/>
    </row>
    <row r="16" spans="1:11" customFormat="1" x14ac:dyDescent="0.25">
      <c r="A16" s="46" t="s">
        <v>134</v>
      </c>
      <c r="B16" s="52" t="s">
        <v>158</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45135</v>
      </c>
      <c r="C18" s="53"/>
      <c r="D18" s="53"/>
      <c r="E18" s="53"/>
      <c r="F18" s="53"/>
      <c r="G18" s="53"/>
      <c r="H18" s="53"/>
      <c r="I18" s="53"/>
      <c r="J18" s="53"/>
      <c r="K18" s="53"/>
    </row>
    <row r="19" spans="1:11" customFormat="1" x14ac:dyDescent="0.25">
      <c r="A19" s="46" t="s">
        <v>137</v>
      </c>
      <c r="B19" s="53">
        <v>45135</v>
      </c>
      <c r="C19" s="53"/>
      <c r="D19" s="53"/>
      <c r="E19" s="53"/>
      <c r="F19" s="53"/>
      <c r="G19" s="53"/>
      <c r="H19" s="53"/>
      <c r="I19" s="53"/>
      <c r="J19" s="53"/>
      <c r="K19" s="53"/>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67</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50</v>
      </c>
      <c r="C26" s="60">
        <v>51</v>
      </c>
      <c r="D26" s="60">
        <v>52</v>
      </c>
      <c r="E26" s="60">
        <v>53</v>
      </c>
      <c r="F26" s="60">
        <v>54</v>
      </c>
      <c r="G26" s="60">
        <v>55</v>
      </c>
      <c r="H26" s="60">
        <v>56</v>
      </c>
      <c r="I26" s="60">
        <v>57</v>
      </c>
      <c r="J26" s="60">
        <v>58</v>
      </c>
      <c r="K26" s="60">
        <v>59</v>
      </c>
    </row>
    <row r="27" spans="1:11" x14ac:dyDescent="0.25">
      <c r="A27" s="44">
        <v>0</v>
      </c>
      <c r="B27" s="50">
        <v>0.66300000000000003</v>
      </c>
      <c r="C27" s="50">
        <v>0.68600000000000005</v>
      </c>
      <c r="D27" s="50">
        <v>0.71099999999999997</v>
      </c>
      <c r="E27" s="50">
        <v>0.73799999999999999</v>
      </c>
      <c r="F27" s="50">
        <v>0.76800000000000002</v>
      </c>
      <c r="G27" s="50">
        <v>0.8</v>
      </c>
      <c r="H27" s="50">
        <v>0.83399999999999996</v>
      </c>
      <c r="I27" s="50">
        <v>0.871</v>
      </c>
      <c r="J27" s="50">
        <v>0.91100000000000003</v>
      </c>
      <c r="K27" s="50">
        <v>0.95399999999999996</v>
      </c>
    </row>
    <row r="28" spans="1:11" x14ac:dyDescent="0.25">
      <c r="A28" s="44">
        <v>1</v>
      </c>
      <c r="B28" s="50">
        <v>0.66500000000000004</v>
      </c>
      <c r="C28" s="50">
        <v>0.68799999999999994</v>
      </c>
      <c r="D28" s="50">
        <v>0.71399999999999997</v>
      </c>
      <c r="E28" s="50">
        <v>0.74099999999999999</v>
      </c>
      <c r="F28" s="50">
        <v>0.77</v>
      </c>
      <c r="G28" s="50">
        <v>0.80200000000000005</v>
      </c>
      <c r="H28" s="50">
        <v>0.83699999999999997</v>
      </c>
      <c r="I28" s="50">
        <v>0.874</v>
      </c>
      <c r="J28" s="50">
        <v>0.91400000000000003</v>
      </c>
      <c r="K28" s="50">
        <v>0.95799999999999996</v>
      </c>
    </row>
    <row r="29" spans="1:11" x14ac:dyDescent="0.25">
      <c r="A29" s="44">
        <v>2</v>
      </c>
      <c r="B29" s="50">
        <v>0.66700000000000004</v>
      </c>
      <c r="C29" s="50">
        <v>0.69</v>
      </c>
      <c r="D29" s="50">
        <v>0.71599999999999997</v>
      </c>
      <c r="E29" s="50">
        <v>0.74299999999999999</v>
      </c>
      <c r="F29" s="50">
        <v>0.77300000000000002</v>
      </c>
      <c r="G29" s="50">
        <v>0.80500000000000005</v>
      </c>
      <c r="H29" s="50">
        <v>0.84</v>
      </c>
      <c r="I29" s="50">
        <v>0.878</v>
      </c>
      <c r="J29" s="50">
        <v>0.91800000000000004</v>
      </c>
      <c r="K29" s="50">
        <v>0.96099999999999997</v>
      </c>
    </row>
    <row r="30" spans="1:11" x14ac:dyDescent="0.25">
      <c r="A30" s="44">
        <v>3</v>
      </c>
      <c r="B30" s="50">
        <v>0.66900000000000004</v>
      </c>
      <c r="C30" s="50">
        <v>0.69299999999999995</v>
      </c>
      <c r="D30" s="50">
        <v>0.71799999999999997</v>
      </c>
      <c r="E30" s="50">
        <v>0.746</v>
      </c>
      <c r="F30" s="50">
        <v>0.77600000000000002</v>
      </c>
      <c r="G30" s="50">
        <v>0.80800000000000005</v>
      </c>
      <c r="H30" s="50">
        <v>0.84299999999999997</v>
      </c>
      <c r="I30" s="50">
        <v>0.88100000000000001</v>
      </c>
      <c r="J30" s="50">
        <v>0.92200000000000004</v>
      </c>
      <c r="K30" s="50">
        <v>0.96499999999999997</v>
      </c>
    </row>
    <row r="31" spans="1:11" x14ac:dyDescent="0.25">
      <c r="A31" s="44">
        <v>4</v>
      </c>
      <c r="B31" s="50">
        <v>0.67100000000000004</v>
      </c>
      <c r="C31" s="50">
        <v>0.69499999999999995</v>
      </c>
      <c r="D31" s="50">
        <v>0.72</v>
      </c>
      <c r="E31" s="50">
        <v>0.748</v>
      </c>
      <c r="F31" s="50">
        <v>0.77800000000000002</v>
      </c>
      <c r="G31" s="50">
        <v>0.81100000000000005</v>
      </c>
      <c r="H31" s="50">
        <v>0.84599999999999997</v>
      </c>
      <c r="I31" s="50">
        <v>0.88400000000000001</v>
      </c>
      <c r="J31" s="50">
        <v>0.92500000000000004</v>
      </c>
      <c r="K31" s="50">
        <v>0.96899999999999997</v>
      </c>
    </row>
    <row r="32" spans="1:11" x14ac:dyDescent="0.25">
      <c r="A32" s="44">
        <v>5</v>
      </c>
      <c r="B32" s="50">
        <v>0.67300000000000004</v>
      </c>
      <c r="C32" s="50">
        <v>0.69699999999999995</v>
      </c>
      <c r="D32" s="50">
        <v>0.72299999999999998</v>
      </c>
      <c r="E32" s="50">
        <v>0.751</v>
      </c>
      <c r="F32" s="50">
        <v>0.78100000000000003</v>
      </c>
      <c r="G32" s="50">
        <v>0.81399999999999995</v>
      </c>
      <c r="H32" s="50">
        <v>0.84899999999999998</v>
      </c>
      <c r="I32" s="50">
        <v>0.88800000000000001</v>
      </c>
      <c r="J32" s="50">
        <v>0.92900000000000005</v>
      </c>
      <c r="K32" s="50">
        <v>0.97299999999999998</v>
      </c>
    </row>
    <row r="33" spans="1:11" x14ac:dyDescent="0.25">
      <c r="A33" s="44">
        <v>6</v>
      </c>
      <c r="B33" s="50">
        <v>0.67500000000000004</v>
      </c>
      <c r="C33" s="50">
        <v>0.69899999999999995</v>
      </c>
      <c r="D33" s="50">
        <v>0.72499999999999998</v>
      </c>
      <c r="E33" s="50">
        <v>0.753</v>
      </c>
      <c r="F33" s="50">
        <v>0.78400000000000003</v>
      </c>
      <c r="G33" s="50">
        <v>0.81699999999999995</v>
      </c>
      <c r="H33" s="50">
        <v>0.85299999999999998</v>
      </c>
      <c r="I33" s="50">
        <v>0.89100000000000001</v>
      </c>
      <c r="J33" s="50">
        <v>0.93200000000000005</v>
      </c>
      <c r="K33" s="50">
        <v>0.97699999999999998</v>
      </c>
    </row>
    <row r="34" spans="1:11" x14ac:dyDescent="0.25">
      <c r="A34" s="44">
        <v>7</v>
      </c>
      <c r="B34" s="50">
        <v>0.67700000000000005</v>
      </c>
      <c r="C34" s="50">
        <v>0.70099999999999996</v>
      </c>
      <c r="D34" s="50">
        <v>0.72699999999999998</v>
      </c>
      <c r="E34" s="50">
        <v>0.755</v>
      </c>
      <c r="F34" s="50">
        <v>0.78600000000000003</v>
      </c>
      <c r="G34" s="50">
        <v>0.82</v>
      </c>
      <c r="H34" s="50">
        <v>0.85599999999999998</v>
      </c>
      <c r="I34" s="50">
        <v>0.89400000000000002</v>
      </c>
      <c r="J34" s="50">
        <v>0.93600000000000005</v>
      </c>
      <c r="K34" s="50">
        <v>0.98099999999999998</v>
      </c>
    </row>
    <row r="35" spans="1:11" x14ac:dyDescent="0.25">
      <c r="A35" s="44">
        <v>8</v>
      </c>
      <c r="B35" s="50">
        <v>0.67900000000000005</v>
      </c>
      <c r="C35" s="50">
        <v>0.70299999999999996</v>
      </c>
      <c r="D35" s="50">
        <v>0.72899999999999998</v>
      </c>
      <c r="E35" s="50">
        <v>0.75800000000000001</v>
      </c>
      <c r="F35" s="50">
        <v>0.78900000000000003</v>
      </c>
      <c r="G35" s="50">
        <v>0.82299999999999995</v>
      </c>
      <c r="H35" s="50">
        <v>0.85899999999999999</v>
      </c>
      <c r="I35" s="50">
        <v>0.89800000000000002</v>
      </c>
      <c r="J35" s="50">
        <v>0.93899999999999995</v>
      </c>
      <c r="K35" s="50">
        <v>0.98499999999999999</v>
      </c>
    </row>
    <row r="36" spans="1:11" x14ac:dyDescent="0.25">
      <c r="A36" s="44">
        <v>9</v>
      </c>
      <c r="B36" s="50">
        <v>0.68100000000000005</v>
      </c>
      <c r="C36" s="50">
        <v>0.70499999999999996</v>
      </c>
      <c r="D36" s="50">
        <v>0.73199999999999998</v>
      </c>
      <c r="E36" s="50">
        <v>0.76</v>
      </c>
      <c r="F36" s="50">
        <v>0.79200000000000004</v>
      </c>
      <c r="G36" s="50">
        <v>0.82499999999999996</v>
      </c>
      <c r="H36" s="50">
        <v>0.86199999999999999</v>
      </c>
      <c r="I36" s="50">
        <v>0.90100000000000002</v>
      </c>
      <c r="J36" s="50">
        <v>0.94299999999999995</v>
      </c>
      <c r="K36" s="50">
        <v>0.98799999999999999</v>
      </c>
    </row>
    <row r="37" spans="1:11" x14ac:dyDescent="0.25">
      <c r="A37" s="44">
        <v>10</v>
      </c>
      <c r="B37" s="50">
        <v>0.68200000000000005</v>
      </c>
      <c r="C37" s="50">
        <v>0.70699999999999996</v>
      </c>
      <c r="D37" s="50">
        <v>0.73399999999999999</v>
      </c>
      <c r="E37" s="50">
        <v>0.76300000000000001</v>
      </c>
      <c r="F37" s="50">
        <v>0.79400000000000004</v>
      </c>
      <c r="G37" s="50">
        <v>0.82799999999999996</v>
      </c>
      <c r="H37" s="50">
        <v>0.86499999999999999</v>
      </c>
      <c r="I37" s="50">
        <v>0.90400000000000003</v>
      </c>
      <c r="J37" s="50">
        <v>0.94699999999999995</v>
      </c>
      <c r="K37" s="50">
        <v>0.99199999999999999</v>
      </c>
    </row>
    <row r="38" spans="1:11" x14ac:dyDescent="0.25">
      <c r="A38" s="44">
        <v>11</v>
      </c>
      <c r="B38" s="50">
        <v>0.68400000000000005</v>
      </c>
      <c r="C38" s="50">
        <v>0.70899999999999996</v>
      </c>
      <c r="D38" s="50">
        <v>0.73599999999999999</v>
      </c>
      <c r="E38" s="50">
        <v>0.76500000000000001</v>
      </c>
      <c r="F38" s="50">
        <v>0.79700000000000004</v>
      </c>
      <c r="G38" s="50">
        <v>0.83099999999999996</v>
      </c>
      <c r="H38" s="50">
        <v>0.86799999999999999</v>
      </c>
      <c r="I38" s="50">
        <v>0.90800000000000003</v>
      </c>
      <c r="J38" s="50">
        <v>0.95</v>
      </c>
      <c r="K38" s="50">
        <v>0.996</v>
      </c>
    </row>
  </sheetData>
  <sheetProtection algorithmName="SHA-512" hashValue="7Qu/dcgqMkVviZTiYYiE990QRhrbvm7QuvPQ9DSelq2NA/j6Xn0zrdLgQjxvayomTK4JW2CAnaYG5iIuq2lKbQ==" saltValue="7W0vBubF0pItlLEoPzQrrQ==" spinCount="100000" sheet="1" objects="1" scenarios="1"/>
  <conditionalFormatting sqref="A6:A21">
    <cfRule type="expression" dxfId="159" priority="5" stopIfTrue="1">
      <formula>MOD(ROW(),2)=0</formula>
    </cfRule>
    <cfRule type="expression" dxfId="158" priority="6" stopIfTrue="1">
      <formula>MOD(ROW(),2)&lt;&gt;0</formula>
    </cfRule>
  </conditionalFormatting>
  <conditionalFormatting sqref="A26:A38">
    <cfRule type="expression" dxfId="157" priority="1" stopIfTrue="1">
      <formula>MOD(ROW(),2)=0</formula>
    </cfRule>
    <cfRule type="expression" dxfId="156" priority="2" stopIfTrue="1">
      <formula>MOD(ROW(),2)&lt;&gt;0</formula>
    </cfRule>
  </conditionalFormatting>
  <conditionalFormatting sqref="B6:K21">
    <cfRule type="expression" dxfId="155" priority="7" stopIfTrue="1">
      <formula>MOD(ROW(),2)=0</formula>
    </cfRule>
    <cfRule type="expression" dxfId="154" priority="8" stopIfTrue="1">
      <formula>MOD(ROW(),2)&lt;&gt;0</formula>
    </cfRule>
  </conditionalFormatting>
  <conditionalFormatting sqref="B26:K38">
    <cfRule type="expression" dxfId="153" priority="3" stopIfTrue="1">
      <formula>MOD(ROW(),2)=0</formula>
    </cfRule>
    <cfRule type="expression" dxfId="152" priority="4"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9D0A8-DBC8-450A-AAE4-DFADECF05772}">
  <sheetPr codeName="Sheet75"/>
  <dimension ref="A1:G38"/>
  <sheetViews>
    <sheetView showGridLines="0" workbookViewId="0">
      <selection activeCell="A6" sqref="A6"/>
    </sheetView>
  </sheetViews>
  <sheetFormatPr defaultColWidth="8.81640625" defaultRowHeight="12.5" x14ac:dyDescent="0.25"/>
  <cols>
    <col min="1" max="1" width="31.54296875" style="42" customWidth="1"/>
    <col min="2" max="7" width="22.54296875" style="42" customWidth="1"/>
    <col min="8" max="16384" width="8.81640625" style="42"/>
  </cols>
  <sheetData>
    <row r="1" spans="1:7" s="1" customFormat="1" ht="20" x14ac:dyDescent="0.4">
      <c r="A1" s="2" t="s">
        <v>0</v>
      </c>
    </row>
    <row r="2" spans="1:7" s="1" customFormat="1" ht="15.5" x14ac:dyDescent="0.35">
      <c r="A2" s="30" t="s">
        <v>1</v>
      </c>
      <c r="B2" s="3" t="str">
        <f>wb_title</f>
        <v>Fire_E - Consolidated Factor Spreadsheet</v>
      </c>
    </row>
    <row r="3" spans="1:7" s="1" customFormat="1" ht="15.5" x14ac:dyDescent="0.35">
      <c r="A3" s="30" t="s">
        <v>2</v>
      </c>
      <c r="B3" s="3" t="str">
        <f>TABLE_FACTOR_TYPE_1 &amp; " - x-" &amp; TABLE_SERIES_NUMBER_1</f>
        <v>Scheme pays AA - x-612</v>
      </c>
    </row>
    <row r="4" spans="1:7" customFormat="1" x14ac:dyDescent="0.25"/>
    <row r="5" spans="1:7" customFormat="1" x14ac:dyDescent="0.25"/>
    <row r="6" spans="1:7" customFormat="1" x14ac:dyDescent="0.25">
      <c r="A6" s="46" t="s">
        <v>384</v>
      </c>
      <c r="B6" s="52" t="s">
        <v>385</v>
      </c>
      <c r="C6" s="52"/>
      <c r="D6" s="52"/>
      <c r="E6" s="52"/>
      <c r="F6" s="52"/>
      <c r="G6" s="52"/>
    </row>
    <row r="7" spans="1:7" customFormat="1" x14ac:dyDescent="0.25">
      <c r="A7" s="46" t="s">
        <v>386</v>
      </c>
      <c r="B7" s="52" t="s">
        <v>31</v>
      </c>
      <c r="C7" s="52"/>
      <c r="D7" s="52"/>
      <c r="E7" s="52"/>
      <c r="F7" s="52"/>
      <c r="G7" s="52"/>
    </row>
    <row r="8" spans="1:7" customFormat="1" x14ac:dyDescent="0.25">
      <c r="A8" s="46" t="s">
        <v>127</v>
      </c>
      <c r="B8" s="52">
        <v>1992</v>
      </c>
      <c r="C8" s="52"/>
      <c r="D8" s="52"/>
      <c r="E8" s="52"/>
      <c r="F8" s="52"/>
      <c r="G8" s="52"/>
    </row>
    <row r="9" spans="1:7" customFormat="1" x14ac:dyDescent="0.25">
      <c r="A9" s="46" t="s">
        <v>128</v>
      </c>
      <c r="B9" s="52" t="s">
        <v>304</v>
      </c>
      <c r="C9" s="52"/>
      <c r="D9" s="52"/>
      <c r="E9" s="52"/>
      <c r="F9" s="52"/>
      <c r="G9" s="52"/>
    </row>
    <row r="10" spans="1:7" customFormat="1" x14ac:dyDescent="0.25">
      <c r="A10" s="46" t="s">
        <v>6</v>
      </c>
      <c r="B10" s="52" t="s">
        <v>325</v>
      </c>
      <c r="C10" s="52"/>
      <c r="D10" s="52"/>
      <c r="E10" s="52"/>
      <c r="F10" s="52"/>
      <c r="G10" s="52"/>
    </row>
    <row r="11" spans="1:7" customFormat="1" x14ac:dyDescent="0.25">
      <c r="A11" s="46" t="s">
        <v>129</v>
      </c>
      <c r="B11" s="52" t="s">
        <v>224</v>
      </c>
      <c r="C11" s="52"/>
      <c r="D11" s="52"/>
      <c r="E11" s="52"/>
      <c r="F11" s="52"/>
      <c r="G11" s="52"/>
    </row>
    <row r="12" spans="1:7" customFormat="1" x14ac:dyDescent="0.25">
      <c r="A12" s="46" t="s">
        <v>130</v>
      </c>
      <c r="B12" s="52" t="s">
        <v>225</v>
      </c>
      <c r="C12" s="52"/>
      <c r="D12" s="52"/>
      <c r="E12" s="52"/>
      <c r="F12" s="52"/>
      <c r="G12" s="52"/>
    </row>
    <row r="13" spans="1:7" customFormat="1" x14ac:dyDescent="0.25">
      <c r="A13" s="46" t="s">
        <v>387</v>
      </c>
      <c r="B13" s="52">
        <v>2</v>
      </c>
      <c r="C13" s="52"/>
      <c r="D13" s="52"/>
      <c r="E13" s="52"/>
      <c r="F13" s="52"/>
      <c r="G13" s="52"/>
    </row>
    <row r="14" spans="1:7" customFormat="1" x14ac:dyDescent="0.25">
      <c r="A14" s="46" t="s">
        <v>132</v>
      </c>
      <c r="B14" s="52">
        <v>612</v>
      </c>
      <c r="C14" s="52"/>
      <c r="D14" s="52"/>
      <c r="E14" s="52"/>
      <c r="F14" s="52"/>
      <c r="G14" s="52"/>
    </row>
    <row r="15" spans="1:7" customFormat="1" x14ac:dyDescent="0.25">
      <c r="A15" s="46" t="s">
        <v>388</v>
      </c>
      <c r="B15" s="52" t="s">
        <v>326</v>
      </c>
      <c r="C15" s="52"/>
      <c r="D15" s="52"/>
      <c r="E15" s="52"/>
      <c r="F15" s="52"/>
      <c r="G15" s="52"/>
    </row>
    <row r="16" spans="1:7" customFormat="1" x14ac:dyDescent="0.25">
      <c r="A16" s="46" t="s">
        <v>134</v>
      </c>
      <c r="B16" s="52" t="s">
        <v>160</v>
      </c>
      <c r="C16" s="52"/>
      <c r="D16" s="52"/>
      <c r="E16" s="52"/>
      <c r="F16" s="52"/>
      <c r="G16" s="52"/>
    </row>
    <row r="17" spans="1:7" customFormat="1" x14ac:dyDescent="0.25">
      <c r="A17" s="47" t="s">
        <v>389</v>
      </c>
      <c r="B17" s="52"/>
      <c r="C17" s="52"/>
      <c r="D17" s="52"/>
      <c r="E17" s="52"/>
      <c r="F17" s="52"/>
      <c r="G17" s="52"/>
    </row>
    <row r="18" spans="1:7" customFormat="1" x14ac:dyDescent="0.25">
      <c r="A18" s="46" t="s">
        <v>136</v>
      </c>
      <c r="B18" s="53">
        <v>45135</v>
      </c>
      <c r="C18" s="53"/>
      <c r="D18" s="53"/>
      <c r="E18" s="53"/>
      <c r="F18" s="53"/>
      <c r="G18" s="53"/>
    </row>
    <row r="19" spans="1:7" customFormat="1" x14ac:dyDescent="0.25">
      <c r="A19" s="46" t="s">
        <v>137</v>
      </c>
      <c r="B19" s="53">
        <v>45135</v>
      </c>
      <c r="C19" s="53"/>
      <c r="D19" s="53"/>
      <c r="E19" s="53"/>
      <c r="F19" s="53"/>
      <c r="G19" s="53"/>
    </row>
    <row r="20" spans="1:7" customFormat="1" x14ac:dyDescent="0.25">
      <c r="A20" s="46" t="s">
        <v>138</v>
      </c>
      <c r="B20" s="52" t="s">
        <v>146</v>
      </c>
      <c r="C20" s="52"/>
      <c r="D20" s="52"/>
      <c r="E20" s="52"/>
      <c r="F20" s="52"/>
      <c r="G20" s="52"/>
    </row>
    <row r="21" spans="1:7" customFormat="1" x14ac:dyDescent="0.25">
      <c r="A21" s="46" t="s">
        <v>390</v>
      </c>
      <c r="B21" s="52" t="s">
        <v>67</v>
      </c>
      <c r="C21" s="52"/>
      <c r="D21" s="52"/>
      <c r="E21" s="52"/>
      <c r="F21" s="52"/>
      <c r="G21" s="52"/>
    </row>
    <row r="22" spans="1:7" customFormat="1" x14ac:dyDescent="0.25"/>
    <row r="23" spans="1:7" customFormat="1" x14ac:dyDescent="0.25">
      <c r="A23" s="23" t="str">
        <f>HYPERLINK("#'Factor List'!A1", "Back to Factor List")</f>
        <v>Back to Factor List</v>
      </c>
      <c r="B23" s="23" t="str">
        <f>HYPERLINK("#'Assumptions'!A1", "Assumptions")</f>
        <v>Assumptions</v>
      </c>
    </row>
    <row r="26" spans="1:7" s="61" customFormat="1" ht="13" x14ac:dyDescent="0.25">
      <c r="A26" s="60" t="s">
        <v>416</v>
      </c>
      <c r="B26" s="60">
        <v>60</v>
      </c>
      <c r="C26" s="60">
        <v>61</v>
      </c>
      <c r="D26" s="60">
        <v>62</v>
      </c>
      <c r="E26" s="60">
        <v>63</v>
      </c>
      <c r="F26" s="60">
        <v>64</v>
      </c>
      <c r="G26" s="60">
        <v>65</v>
      </c>
    </row>
    <row r="27" spans="1:7" x14ac:dyDescent="0.25">
      <c r="A27" s="44">
        <v>0</v>
      </c>
      <c r="B27" s="50">
        <v>1</v>
      </c>
      <c r="C27" s="50">
        <v>1.05</v>
      </c>
      <c r="D27" s="50">
        <v>1.105</v>
      </c>
      <c r="E27" s="50">
        <v>1.1639999999999999</v>
      </c>
      <c r="F27" s="50">
        <v>1.228</v>
      </c>
      <c r="G27" s="50">
        <v>1.298</v>
      </c>
    </row>
    <row r="28" spans="1:7" x14ac:dyDescent="0.25">
      <c r="A28" s="44">
        <v>1</v>
      </c>
      <c r="B28" s="50">
        <v>1.004</v>
      </c>
      <c r="C28" s="50">
        <v>1.0549999999999999</v>
      </c>
      <c r="D28" s="50">
        <v>1.1100000000000001</v>
      </c>
      <c r="E28" s="50">
        <v>1.169</v>
      </c>
      <c r="F28" s="50">
        <v>1.234</v>
      </c>
      <c r="G28" s="50">
        <v>1.304</v>
      </c>
    </row>
    <row r="29" spans="1:7" x14ac:dyDescent="0.25">
      <c r="A29" s="44">
        <v>2</v>
      </c>
      <c r="B29" s="50">
        <v>1.008</v>
      </c>
      <c r="C29" s="50">
        <v>1.0589999999999999</v>
      </c>
      <c r="D29" s="50">
        <v>1.115</v>
      </c>
      <c r="E29" s="50">
        <v>1.175</v>
      </c>
      <c r="F29" s="50">
        <v>1.24</v>
      </c>
      <c r="G29" s="50">
        <v>1.3109999999999999</v>
      </c>
    </row>
    <row r="30" spans="1:7" x14ac:dyDescent="0.25">
      <c r="A30" s="44">
        <v>3</v>
      </c>
      <c r="B30" s="50">
        <v>1.0129999999999999</v>
      </c>
      <c r="C30" s="50">
        <v>1.0640000000000001</v>
      </c>
      <c r="D30" s="50">
        <v>1.1200000000000001</v>
      </c>
      <c r="E30" s="50">
        <v>1.18</v>
      </c>
      <c r="F30" s="50">
        <v>1.2450000000000001</v>
      </c>
      <c r="G30" s="50">
        <v>1.3169999999999999</v>
      </c>
    </row>
    <row r="31" spans="1:7" x14ac:dyDescent="0.25">
      <c r="A31" s="44">
        <v>4</v>
      </c>
      <c r="B31" s="50">
        <v>1.0169999999999999</v>
      </c>
      <c r="C31" s="50">
        <v>1.0680000000000001</v>
      </c>
      <c r="D31" s="50">
        <v>1.1240000000000001</v>
      </c>
      <c r="E31" s="50">
        <v>1.1850000000000001</v>
      </c>
      <c r="F31" s="50">
        <v>1.2509999999999999</v>
      </c>
      <c r="G31" s="50">
        <v>1.323</v>
      </c>
    </row>
    <row r="32" spans="1:7" x14ac:dyDescent="0.25">
      <c r="A32" s="44">
        <v>5</v>
      </c>
      <c r="B32" s="50">
        <v>1.0209999999999999</v>
      </c>
      <c r="C32" s="50">
        <v>1.073</v>
      </c>
      <c r="D32" s="50">
        <v>1.129</v>
      </c>
      <c r="E32" s="50">
        <v>1.1910000000000001</v>
      </c>
      <c r="F32" s="50">
        <v>1.2569999999999999</v>
      </c>
      <c r="G32" s="50">
        <v>1.33</v>
      </c>
    </row>
    <row r="33" spans="1:7" x14ac:dyDescent="0.25">
      <c r="A33" s="44">
        <v>6</v>
      </c>
      <c r="B33" s="50">
        <v>1.0249999999999999</v>
      </c>
      <c r="C33" s="50">
        <v>1.0780000000000001</v>
      </c>
      <c r="D33" s="50">
        <v>1.1339999999999999</v>
      </c>
      <c r="E33" s="50">
        <v>1.196</v>
      </c>
      <c r="F33" s="50">
        <v>1.2629999999999999</v>
      </c>
      <c r="G33" s="50">
        <v>1.3360000000000001</v>
      </c>
    </row>
    <row r="34" spans="1:7" x14ac:dyDescent="0.25">
      <c r="A34" s="44">
        <v>7</v>
      </c>
      <c r="B34" s="50">
        <v>1.0289999999999999</v>
      </c>
      <c r="C34" s="50">
        <v>1.0820000000000001</v>
      </c>
      <c r="D34" s="50">
        <v>1.139</v>
      </c>
      <c r="E34" s="50">
        <v>1.2010000000000001</v>
      </c>
      <c r="F34" s="50">
        <v>1.2689999999999999</v>
      </c>
      <c r="G34" s="50">
        <v>1.3420000000000001</v>
      </c>
    </row>
    <row r="35" spans="1:7" x14ac:dyDescent="0.25">
      <c r="A35" s="44">
        <v>8</v>
      </c>
      <c r="B35" s="50">
        <v>1.034</v>
      </c>
      <c r="C35" s="50">
        <v>1.087</v>
      </c>
      <c r="D35" s="50">
        <v>1.1439999999999999</v>
      </c>
      <c r="E35" s="50">
        <v>1.2070000000000001</v>
      </c>
      <c r="F35" s="50">
        <v>1.2749999999999999</v>
      </c>
      <c r="G35" s="50">
        <v>1.349</v>
      </c>
    </row>
    <row r="36" spans="1:7" x14ac:dyDescent="0.25">
      <c r="A36" s="44">
        <v>9</v>
      </c>
      <c r="B36" s="50">
        <v>1.038</v>
      </c>
      <c r="C36" s="50">
        <v>1.091</v>
      </c>
      <c r="D36" s="50">
        <v>1.149</v>
      </c>
      <c r="E36" s="50">
        <v>1.212</v>
      </c>
      <c r="F36" s="50">
        <v>1.28</v>
      </c>
      <c r="G36" s="50">
        <v>1.355</v>
      </c>
    </row>
    <row r="37" spans="1:7" x14ac:dyDescent="0.25">
      <c r="A37" s="44">
        <v>10</v>
      </c>
      <c r="B37" s="50">
        <v>1.042</v>
      </c>
      <c r="C37" s="50">
        <v>1.0960000000000001</v>
      </c>
      <c r="D37" s="50">
        <v>1.1539999999999999</v>
      </c>
      <c r="E37" s="50">
        <v>1.2170000000000001</v>
      </c>
      <c r="F37" s="50">
        <v>1.286</v>
      </c>
      <c r="G37" s="50">
        <v>1.361</v>
      </c>
    </row>
    <row r="38" spans="1:7" x14ac:dyDescent="0.25">
      <c r="A38" s="44">
        <v>11</v>
      </c>
      <c r="B38" s="50">
        <v>1.046</v>
      </c>
      <c r="C38" s="50">
        <v>1.1000000000000001</v>
      </c>
      <c r="D38" s="50">
        <v>1.159</v>
      </c>
      <c r="E38" s="50">
        <v>1.2230000000000001</v>
      </c>
      <c r="F38" s="50">
        <v>1.292</v>
      </c>
      <c r="G38" s="50">
        <v>1.3680000000000001</v>
      </c>
    </row>
  </sheetData>
  <sheetProtection algorithmName="SHA-512" hashValue="uxdpqw4Mwt1rSe7/nvHMB/tbm66AcdMzCKwC0RNEOv+ZHW1KcGZyq6I0qIdgB5bdqyQYVcvWVjBpUIdm7r+R6Q==" saltValue="i3YtFw9EKLBXE3oERDIO2A==" spinCount="100000" sheet="1" objects="1" scenarios="1"/>
  <conditionalFormatting sqref="A6:A21">
    <cfRule type="expression" dxfId="151" priority="5" stopIfTrue="1">
      <formula>MOD(ROW(),2)=0</formula>
    </cfRule>
    <cfRule type="expression" dxfId="150" priority="6" stopIfTrue="1">
      <formula>MOD(ROW(),2)&lt;&gt;0</formula>
    </cfRule>
  </conditionalFormatting>
  <conditionalFormatting sqref="A26:A38">
    <cfRule type="expression" dxfId="149" priority="1" stopIfTrue="1">
      <formula>MOD(ROW(),2)=0</formula>
    </cfRule>
    <cfRule type="expression" dxfId="148" priority="2" stopIfTrue="1">
      <formula>MOD(ROW(),2)&lt;&gt;0</formula>
    </cfRule>
  </conditionalFormatting>
  <conditionalFormatting sqref="B6:G21">
    <cfRule type="expression" dxfId="147" priority="7" stopIfTrue="1">
      <formula>MOD(ROW(),2)=0</formula>
    </cfRule>
    <cfRule type="expression" dxfId="146" priority="8" stopIfTrue="1">
      <formula>MOD(ROW(),2)&lt;&gt;0</formula>
    </cfRule>
  </conditionalFormatting>
  <conditionalFormatting sqref="B26:G38">
    <cfRule type="expression" dxfId="145" priority="3" stopIfTrue="1">
      <formula>MOD(ROW(),2)=0</formula>
    </cfRule>
    <cfRule type="expression" dxfId="144" priority="4"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50A58-6959-4352-B8CA-F232BE3FE6B4}">
  <sheetPr codeName="Sheet76"/>
  <dimension ref="A1:AQ38"/>
  <sheetViews>
    <sheetView showGridLines="0" workbookViewId="0">
      <selection activeCell="A6" sqref="A6"/>
    </sheetView>
  </sheetViews>
  <sheetFormatPr defaultColWidth="8.81640625" defaultRowHeight="12.5" x14ac:dyDescent="0.25"/>
  <cols>
    <col min="1" max="1" width="31.54296875" style="42" customWidth="1"/>
    <col min="2" max="43" width="22.54296875" style="42" customWidth="1"/>
    <col min="44" max="16384" width="8.81640625" style="42"/>
  </cols>
  <sheetData>
    <row r="1" spans="1:43" s="1" customFormat="1" ht="20" x14ac:dyDescent="0.4">
      <c r="A1" s="2" t="s">
        <v>0</v>
      </c>
    </row>
    <row r="2" spans="1:43" s="1" customFormat="1" ht="15.5" x14ac:dyDescent="0.35">
      <c r="A2" s="30" t="s">
        <v>1</v>
      </c>
      <c r="B2" s="3" t="str">
        <f>wb_title</f>
        <v>Fire_E - Consolidated Factor Spreadsheet</v>
      </c>
    </row>
    <row r="3" spans="1:43" s="1" customFormat="1" ht="15.5" x14ac:dyDescent="0.35">
      <c r="A3" s="30" t="s">
        <v>2</v>
      </c>
      <c r="B3" s="3" t="str">
        <f>TABLE_FACTOR_TYPE_1 &amp; " - x-" &amp; TABLE_SERIES_NUMBER_1</f>
        <v>Scheme pays AA - x-613</v>
      </c>
    </row>
    <row r="4" spans="1:43" customFormat="1" x14ac:dyDescent="0.25"/>
    <row r="5" spans="1:43" customFormat="1" x14ac:dyDescent="0.25"/>
    <row r="6" spans="1:43" customFormat="1" x14ac:dyDescent="0.25">
      <c r="A6" s="46" t="s">
        <v>384</v>
      </c>
      <c r="B6" s="52" t="s">
        <v>385</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386</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127</v>
      </c>
      <c r="B8" s="52">
        <v>1992</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128</v>
      </c>
      <c r="B9" s="52" t="s">
        <v>304</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327</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129</v>
      </c>
      <c r="B11" s="52" t="s">
        <v>224</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130</v>
      </c>
      <c r="B12" s="52" t="s">
        <v>225</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387</v>
      </c>
      <c r="B13" s="52">
        <v>2</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132</v>
      </c>
      <c r="B14" s="52">
        <v>613</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388</v>
      </c>
      <c r="B15" s="52" t="s">
        <v>328</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134</v>
      </c>
      <c r="B16" s="52" t="s">
        <v>329</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389</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136</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137</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138</v>
      </c>
      <c r="B20" s="52" t="s">
        <v>146</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390</v>
      </c>
      <c r="B21" s="52" t="s">
        <v>67</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416</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0.26700000000000002</v>
      </c>
      <c r="C27" s="50">
        <v>0.27300000000000002</v>
      </c>
      <c r="D27" s="50">
        <v>0.27900000000000003</v>
      </c>
      <c r="E27" s="50">
        <v>0.28599999999999998</v>
      </c>
      <c r="F27" s="50">
        <v>0.29299999999999998</v>
      </c>
      <c r="G27" s="50">
        <v>0.3</v>
      </c>
      <c r="H27" s="50">
        <v>0.307</v>
      </c>
      <c r="I27" s="50">
        <v>0.315</v>
      </c>
      <c r="J27" s="50">
        <v>0.32200000000000001</v>
      </c>
      <c r="K27" s="50">
        <v>0.33</v>
      </c>
      <c r="L27" s="50">
        <v>0.33900000000000002</v>
      </c>
      <c r="M27" s="50">
        <v>0.34799999999999998</v>
      </c>
      <c r="N27" s="50">
        <v>0.35699999999999998</v>
      </c>
      <c r="O27" s="50">
        <v>0.36599999999999999</v>
      </c>
      <c r="P27" s="50">
        <v>0.376</v>
      </c>
      <c r="Q27" s="50">
        <v>0.38600000000000001</v>
      </c>
      <c r="R27" s="50">
        <v>0.39700000000000002</v>
      </c>
      <c r="S27" s="50">
        <v>0.40799999999999997</v>
      </c>
      <c r="T27" s="50">
        <v>0.42</v>
      </c>
      <c r="U27" s="50">
        <v>0.432</v>
      </c>
      <c r="V27" s="50">
        <v>0.44500000000000001</v>
      </c>
      <c r="W27" s="50">
        <v>0.45800000000000002</v>
      </c>
      <c r="X27" s="50">
        <v>0.47199999999999998</v>
      </c>
      <c r="Y27" s="50">
        <v>0.48599999999999999</v>
      </c>
      <c r="Z27" s="50">
        <v>0.502</v>
      </c>
      <c r="AA27" s="50">
        <v>0.51800000000000002</v>
      </c>
      <c r="AB27" s="50">
        <v>0.53500000000000003</v>
      </c>
      <c r="AC27" s="50">
        <v>0.55200000000000005</v>
      </c>
      <c r="AD27" s="50">
        <v>0.57099999999999995</v>
      </c>
      <c r="AE27" s="50">
        <v>0.59099999999999997</v>
      </c>
      <c r="AF27" s="50">
        <v>0.61199999999999999</v>
      </c>
      <c r="AG27" s="50">
        <v>0.63400000000000001</v>
      </c>
      <c r="AH27" s="50">
        <v>0.65800000000000003</v>
      </c>
      <c r="AI27" s="50">
        <v>0.68300000000000005</v>
      </c>
      <c r="AJ27" s="50">
        <v>0.70899999999999996</v>
      </c>
      <c r="AK27" s="50">
        <v>0.73699999999999999</v>
      </c>
      <c r="AL27" s="50">
        <v>0.76700000000000002</v>
      </c>
      <c r="AM27" s="50">
        <v>0.8</v>
      </c>
      <c r="AN27" s="50">
        <v>0.83399999999999996</v>
      </c>
      <c r="AO27" s="50">
        <v>0.871</v>
      </c>
      <c r="AP27" s="50">
        <v>0.91100000000000003</v>
      </c>
      <c r="AQ27" s="50">
        <v>0.95399999999999996</v>
      </c>
    </row>
    <row r="28" spans="1:43" x14ac:dyDescent="0.25">
      <c r="A28" s="44">
        <v>1</v>
      </c>
      <c r="B28" s="50">
        <v>0.26700000000000002</v>
      </c>
      <c r="C28" s="50">
        <v>0.27300000000000002</v>
      </c>
      <c r="D28" s="50">
        <v>0.28000000000000003</v>
      </c>
      <c r="E28" s="50">
        <v>0.28599999999999998</v>
      </c>
      <c r="F28" s="50">
        <v>0.29299999999999998</v>
      </c>
      <c r="G28" s="50">
        <v>0.3</v>
      </c>
      <c r="H28" s="50">
        <v>0.308</v>
      </c>
      <c r="I28" s="50">
        <v>0.315</v>
      </c>
      <c r="J28" s="50">
        <v>0.32300000000000001</v>
      </c>
      <c r="K28" s="50">
        <v>0.33100000000000002</v>
      </c>
      <c r="L28" s="50">
        <v>0.34</v>
      </c>
      <c r="M28" s="50">
        <v>0.34799999999999998</v>
      </c>
      <c r="N28" s="50">
        <v>0.35799999999999998</v>
      </c>
      <c r="O28" s="50">
        <v>0.36699999999999999</v>
      </c>
      <c r="P28" s="50">
        <v>0.377</v>
      </c>
      <c r="Q28" s="50">
        <v>0.38700000000000001</v>
      </c>
      <c r="R28" s="50">
        <v>0.39800000000000002</v>
      </c>
      <c r="S28" s="50">
        <v>0.40899999999999997</v>
      </c>
      <c r="T28" s="50">
        <v>0.42099999999999999</v>
      </c>
      <c r="U28" s="50">
        <v>0.433</v>
      </c>
      <c r="V28" s="50">
        <v>0.44600000000000001</v>
      </c>
      <c r="W28" s="50">
        <v>0.45900000000000002</v>
      </c>
      <c r="X28" s="50">
        <v>0.47299999999999998</v>
      </c>
      <c r="Y28" s="50">
        <v>0.48799999999999999</v>
      </c>
      <c r="Z28" s="50">
        <v>0.503</v>
      </c>
      <c r="AA28" s="50">
        <v>0.51900000000000002</v>
      </c>
      <c r="AB28" s="50">
        <v>0.53600000000000003</v>
      </c>
      <c r="AC28" s="50">
        <v>0.55400000000000005</v>
      </c>
      <c r="AD28" s="50">
        <v>0.57299999999999995</v>
      </c>
      <c r="AE28" s="50">
        <v>0.59299999999999997</v>
      </c>
      <c r="AF28" s="50">
        <v>0.61399999999999999</v>
      </c>
      <c r="AG28" s="50">
        <v>0.63600000000000001</v>
      </c>
      <c r="AH28" s="50">
        <v>0.66</v>
      </c>
      <c r="AI28" s="50">
        <v>0.68500000000000005</v>
      </c>
      <c r="AJ28" s="50">
        <v>0.71099999999999997</v>
      </c>
      <c r="AK28" s="50">
        <v>0.74</v>
      </c>
      <c r="AL28" s="50">
        <v>0.77</v>
      </c>
      <c r="AM28" s="50">
        <v>0.80200000000000005</v>
      </c>
      <c r="AN28" s="50">
        <v>0.83699999999999997</v>
      </c>
      <c r="AO28" s="50">
        <v>0.874</v>
      </c>
      <c r="AP28" s="50">
        <v>0.91400000000000003</v>
      </c>
      <c r="AQ28" s="50">
        <v>0.95799999999999996</v>
      </c>
    </row>
    <row r="29" spans="1:43" x14ac:dyDescent="0.25">
      <c r="A29" s="44">
        <v>2</v>
      </c>
      <c r="B29" s="50">
        <v>0.26800000000000002</v>
      </c>
      <c r="C29" s="50">
        <v>0.27400000000000002</v>
      </c>
      <c r="D29" s="50">
        <v>0.28000000000000003</v>
      </c>
      <c r="E29" s="50">
        <v>0.28699999999999998</v>
      </c>
      <c r="F29" s="50">
        <v>0.29399999999999998</v>
      </c>
      <c r="G29" s="50">
        <v>0.30099999999999999</v>
      </c>
      <c r="H29" s="50">
        <v>0.308</v>
      </c>
      <c r="I29" s="50">
        <v>0.316</v>
      </c>
      <c r="J29" s="50">
        <v>0.32400000000000001</v>
      </c>
      <c r="K29" s="50">
        <v>0.33200000000000002</v>
      </c>
      <c r="L29" s="50">
        <v>0.34</v>
      </c>
      <c r="M29" s="50">
        <v>0.34899999999999998</v>
      </c>
      <c r="N29" s="50">
        <v>0.35799999999999998</v>
      </c>
      <c r="O29" s="50">
        <v>0.36799999999999999</v>
      </c>
      <c r="P29" s="50">
        <v>0.378</v>
      </c>
      <c r="Q29" s="50">
        <v>0.38800000000000001</v>
      </c>
      <c r="R29" s="50">
        <v>0.39900000000000002</v>
      </c>
      <c r="S29" s="50">
        <v>0.41</v>
      </c>
      <c r="T29" s="50">
        <v>0.42199999999999999</v>
      </c>
      <c r="U29" s="50">
        <v>0.434</v>
      </c>
      <c r="V29" s="50">
        <v>0.44700000000000001</v>
      </c>
      <c r="W29" s="50">
        <v>0.46</v>
      </c>
      <c r="X29" s="50">
        <v>0.47399999999999998</v>
      </c>
      <c r="Y29" s="50">
        <v>0.48899999999999999</v>
      </c>
      <c r="Z29" s="50">
        <v>0.504</v>
      </c>
      <c r="AA29" s="50">
        <v>0.52100000000000002</v>
      </c>
      <c r="AB29" s="50">
        <v>0.53800000000000003</v>
      </c>
      <c r="AC29" s="50">
        <v>0.55600000000000005</v>
      </c>
      <c r="AD29" s="50">
        <v>0.57399999999999995</v>
      </c>
      <c r="AE29" s="50">
        <v>0.59399999999999997</v>
      </c>
      <c r="AF29" s="50">
        <v>0.61599999999999999</v>
      </c>
      <c r="AG29" s="50">
        <v>0.63800000000000001</v>
      </c>
      <c r="AH29" s="50">
        <v>0.66200000000000003</v>
      </c>
      <c r="AI29" s="50">
        <v>0.68700000000000006</v>
      </c>
      <c r="AJ29" s="50">
        <v>0.71399999999999997</v>
      </c>
      <c r="AK29" s="50">
        <v>0.74199999999999999</v>
      </c>
      <c r="AL29" s="50">
        <v>0.77300000000000002</v>
      </c>
      <c r="AM29" s="50">
        <v>0.80500000000000005</v>
      </c>
      <c r="AN29" s="50">
        <v>0.84</v>
      </c>
      <c r="AO29" s="50">
        <v>0.878</v>
      </c>
      <c r="AP29" s="50">
        <v>0.91800000000000004</v>
      </c>
      <c r="AQ29" s="50">
        <v>0.96099999999999997</v>
      </c>
    </row>
    <row r="30" spans="1:43" x14ac:dyDescent="0.25">
      <c r="A30" s="44">
        <v>3</v>
      </c>
      <c r="B30" s="50">
        <v>0.26800000000000002</v>
      </c>
      <c r="C30" s="50">
        <v>0.27500000000000002</v>
      </c>
      <c r="D30" s="50">
        <v>0.28100000000000003</v>
      </c>
      <c r="E30" s="50">
        <v>0.28799999999999998</v>
      </c>
      <c r="F30" s="50">
        <v>0.29399999999999998</v>
      </c>
      <c r="G30" s="50">
        <v>0.30199999999999999</v>
      </c>
      <c r="H30" s="50">
        <v>0.309</v>
      </c>
      <c r="I30" s="50">
        <v>0.316</v>
      </c>
      <c r="J30" s="50">
        <v>0.32400000000000001</v>
      </c>
      <c r="K30" s="50">
        <v>0.33300000000000002</v>
      </c>
      <c r="L30" s="50">
        <v>0.34100000000000003</v>
      </c>
      <c r="M30" s="50">
        <v>0.35</v>
      </c>
      <c r="N30" s="50">
        <v>0.35899999999999999</v>
      </c>
      <c r="O30" s="50">
        <v>0.36899999999999999</v>
      </c>
      <c r="P30" s="50">
        <v>0.379</v>
      </c>
      <c r="Q30" s="50">
        <v>0.38900000000000001</v>
      </c>
      <c r="R30" s="50">
        <v>0.4</v>
      </c>
      <c r="S30" s="50">
        <v>0.41099999999999998</v>
      </c>
      <c r="T30" s="50">
        <v>0.42299999999999999</v>
      </c>
      <c r="U30" s="50">
        <v>0.435</v>
      </c>
      <c r="V30" s="50">
        <v>0.44800000000000001</v>
      </c>
      <c r="W30" s="50">
        <v>0.46100000000000002</v>
      </c>
      <c r="X30" s="50">
        <v>0.47499999999999998</v>
      </c>
      <c r="Y30" s="50">
        <v>0.49</v>
      </c>
      <c r="Z30" s="50">
        <v>0.50600000000000001</v>
      </c>
      <c r="AA30" s="50">
        <v>0.52200000000000002</v>
      </c>
      <c r="AB30" s="50">
        <v>0.53900000000000003</v>
      </c>
      <c r="AC30" s="50">
        <v>0.55700000000000005</v>
      </c>
      <c r="AD30" s="50">
        <v>0.57599999999999996</v>
      </c>
      <c r="AE30" s="50">
        <v>0.59599999999999997</v>
      </c>
      <c r="AF30" s="50">
        <v>0.61699999999999999</v>
      </c>
      <c r="AG30" s="50">
        <v>0.64</v>
      </c>
      <c r="AH30" s="50">
        <v>0.66400000000000003</v>
      </c>
      <c r="AI30" s="50">
        <v>0.68899999999999995</v>
      </c>
      <c r="AJ30" s="50">
        <v>0.71599999999999997</v>
      </c>
      <c r="AK30" s="50">
        <v>0.745</v>
      </c>
      <c r="AL30" s="50">
        <v>0.77500000000000002</v>
      </c>
      <c r="AM30" s="50">
        <v>0.80800000000000005</v>
      </c>
      <c r="AN30" s="50">
        <v>0.84299999999999997</v>
      </c>
      <c r="AO30" s="50">
        <v>0.88100000000000001</v>
      </c>
      <c r="AP30" s="50">
        <v>0.92200000000000004</v>
      </c>
      <c r="AQ30" s="50">
        <v>0.96499999999999997</v>
      </c>
    </row>
    <row r="31" spans="1:43" x14ac:dyDescent="0.25">
      <c r="A31" s="44">
        <v>4</v>
      </c>
      <c r="B31" s="50">
        <v>0.26900000000000002</v>
      </c>
      <c r="C31" s="50">
        <v>0.27500000000000002</v>
      </c>
      <c r="D31" s="50">
        <v>0.28100000000000003</v>
      </c>
      <c r="E31" s="50">
        <v>0.28799999999999998</v>
      </c>
      <c r="F31" s="50">
        <v>0.29499999999999998</v>
      </c>
      <c r="G31" s="50">
        <v>0.30199999999999999</v>
      </c>
      <c r="H31" s="50">
        <v>0.31</v>
      </c>
      <c r="I31" s="50">
        <v>0.317</v>
      </c>
      <c r="J31" s="50">
        <v>0.32500000000000001</v>
      </c>
      <c r="K31" s="50">
        <v>0.33300000000000002</v>
      </c>
      <c r="L31" s="50">
        <v>0.34200000000000003</v>
      </c>
      <c r="M31" s="50">
        <v>0.35099999999999998</v>
      </c>
      <c r="N31" s="50">
        <v>0.36</v>
      </c>
      <c r="O31" s="50">
        <v>0.36899999999999999</v>
      </c>
      <c r="P31" s="50">
        <v>0.379</v>
      </c>
      <c r="Q31" s="50">
        <v>0.39</v>
      </c>
      <c r="R31" s="50">
        <v>0.40100000000000002</v>
      </c>
      <c r="S31" s="50">
        <v>0.41199999999999998</v>
      </c>
      <c r="T31" s="50">
        <v>0.42399999999999999</v>
      </c>
      <c r="U31" s="50">
        <v>0.436</v>
      </c>
      <c r="V31" s="50">
        <v>0.44900000000000001</v>
      </c>
      <c r="W31" s="50">
        <v>0.46200000000000002</v>
      </c>
      <c r="X31" s="50">
        <v>0.47699999999999998</v>
      </c>
      <c r="Y31" s="50">
        <v>0.49099999999999999</v>
      </c>
      <c r="Z31" s="50">
        <v>0.50700000000000001</v>
      </c>
      <c r="AA31" s="50">
        <v>0.52300000000000002</v>
      </c>
      <c r="AB31" s="50">
        <v>0.54100000000000004</v>
      </c>
      <c r="AC31" s="50">
        <v>0.55900000000000005</v>
      </c>
      <c r="AD31" s="50">
        <v>0.57799999999999996</v>
      </c>
      <c r="AE31" s="50">
        <v>0.59799999999999998</v>
      </c>
      <c r="AF31" s="50">
        <v>0.61899999999999999</v>
      </c>
      <c r="AG31" s="50">
        <v>0.64200000000000002</v>
      </c>
      <c r="AH31" s="50">
        <v>0.66600000000000004</v>
      </c>
      <c r="AI31" s="50">
        <v>0.69099999999999995</v>
      </c>
      <c r="AJ31" s="50">
        <v>0.71799999999999997</v>
      </c>
      <c r="AK31" s="50">
        <v>0.747</v>
      </c>
      <c r="AL31" s="50">
        <v>0.77800000000000002</v>
      </c>
      <c r="AM31" s="50">
        <v>0.81100000000000005</v>
      </c>
      <c r="AN31" s="50">
        <v>0.84599999999999997</v>
      </c>
      <c r="AO31" s="50">
        <v>0.88400000000000001</v>
      </c>
      <c r="AP31" s="50">
        <v>0.92500000000000004</v>
      </c>
      <c r="AQ31" s="50">
        <v>0.96899999999999997</v>
      </c>
    </row>
    <row r="32" spans="1:43" x14ac:dyDescent="0.25">
      <c r="A32" s="44">
        <v>5</v>
      </c>
      <c r="B32" s="50">
        <v>0.26900000000000002</v>
      </c>
      <c r="C32" s="50">
        <v>0.27600000000000002</v>
      </c>
      <c r="D32" s="50">
        <v>0.28199999999999997</v>
      </c>
      <c r="E32" s="50">
        <v>0.28899999999999998</v>
      </c>
      <c r="F32" s="50">
        <v>0.29599999999999999</v>
      </c>
      <c r="G32" s="50">
        <v>0.30299999999999999</v>
      </c>
      <c r="H32" s="50">
        <v>0.31</v>
      </c>
      <c r="I32" s="50">
        <v>0.318</v>
      </c>
      <c r="J32" s="50">
        <v>0.32600000000000001</v>
      </c>
      <c r="K32" s="50">
        <v>0.33400000000000002</v>
      </c>
      <c r="L32" s="50">
        <v>0.34300000000000003</v>
      </c>
      <c r="M32" s="50">
        <v>0.35099999999999998</v>
      </c>
      <c r="N32" s="50">
        <v>0.36099999999999999</v>
      </c>
      <c r="O32" s="50">
        <v>0.37</v>
      </c>
      <c r="P32" s="50">
        <v>0.38</v>
      </c>
      <c r="Q32" s="50">
        <v>0.39100000000000001</v>
      </c>
      <c r="R32" s="50">
        <v>0.40200000000000002</v>
      </c>
      <c r="S32" s="50">
        <v>0.41299999999999998</v>
      </c>
      <c r="T32" s="50">
        <v>0.42499999999999999</v>
      </c>
      <c r="U32" s="50">
        <v>0.437</v>
      </c>
      <c r="V32" s="50">
        <v>0.45</v>
      </c>
      <c r="W32" s="50">
        <v>0.46400000000000002</v>
      </c>
      <c r="X32" s="50">
        <v>0.47799999999999998</v>
      </c>
      <c r="Y32" s="50">
        <v>0.49299999999999999</v>
      </c>
      <c r="Z32" s="50">
        <v>0.50800000000000001</v>
      </c>
      <c r="AA32" s="50">
        <v>0.52500000000000002</v>
      </c>
      <c r="AB32" s="50">
        <v>0.54200000000000004</v>
      </c>
      <c r="AC32" s="50">
        <v>0.56000000000000005</v>
      </c>
      <c r="AD32" s="50">
        <v>0.57899999999999996</v>
      </c>
      <c r="AE32" s="50">
        <v>0.6</v>
      </c>
      <c r="AF32" s="50">
        <v>0.621</v>
      </c>
      <c r="AG32" s="50">
        <v>0.64400000000000002</v>
      </c>
      <c r="AH32" s="50">
        <v>0.66800000000000004</v>
      </c>
      <c r="AI32" s="50">
        <v>0.69399999999999995</v>
      </c>
      <c r="AJ32" s="50">
        <v>0.72099999999999997</v>
      </c>
      <c r="AK32" s="50">
        <v>0.75</v>
      </c>
      <c r="AL32" s="50">
        <v>0.78100000000000003</v>
      </c>
      <c r="AM32" s="50">
        <v>0.81399999999999995</v>
      </c>
      <c r="AN32" s="50">
        <v>0.84899999999999998</v>
      </c>
      <c r="AO32" s="50">
        <v>0.88800000000000001</v>
      </c>
      <c r="AP32" s="50">
        <v>0.92900000000000005</v>
      </c>
      <c r="AQ32" s="50">
        <v>0.97299999999999998</v>
      </c>
    </row>
    <row r="33" spans="1:43" x14ac:dyDescent="0.25">
      <c r="A33" s="44">
        <v>6</v>
      </c>
      <c r="B33" s="50">
        <v>0.27</v>
      </c>
      <c r="C33" s="50">
        <v>0.27600000000000002</v>
      </c>
      <c r="D33" s="50">
        <v>0.28299999999999997</v>
      </c>
      <c r="E33" s="50">
        <v>0.28899999999999998</v>
      </c>
      <c r="F33" s="50">
        <v>0.29599999999999999</v>
      </c>
      <c r="G33" s="50">
        <v>0.30299999999999999</v>
      </c>
      <c r="H33" s="50">
        <v>0.311</v>
      </c>
      <c r="I33" s="50">
        <v>0.318</v>
      </c>
      <c r="J33" s="50">
        <v>0.32600000000000001</v>
      </c>
      <c r="K33" s="50">
        <v>0.33500000000000002</v>
      </c>
      <c r="L33" s="50">
        <v>0.34300000000000003</v>
      </c>
      <c r="M33" s="50">
        <v>0.35199999999999998</v>
      </c>
      <c r="N33" s="50">
        <v>0.36099999999999999</v>
      </c>
      <c r="O33" s="50">
        <v>0.371</v>
      </c>
      <c r="P33" s="50">
        <v>0.38100000000000001</v>
      </c>
      <c r="Q33" s="50">
        <v>0.39200000000000002</v>
      </c>
      <c r="R33" s="50">
        <v>0.40300000000000002</v>
      </c>
      <c r="S33" s="50">
        <v>0.41399999999999998</v>
      </c>
      <c r="T33" s="50">
        <v>0.42599999999999999</v>
      </c>
      <c r="U33" s="50">
        <v>0.438</v>
      </c>
      <c r="V33" s="50">
        <v>0.45100000000000001</v>
      </c>
      <c r="W33" s="50">
        <v>0.46500000000000002</v>
      </c>
      <c r="X33" s="50">
        <v>0.47899999999999998</v>
      </c>
      <c r="Y33" s="50">
        <v>0.49399999999999999</v>
      </c>
      <c r="Z33" s="50">
        <v>0.51</v>
      </c>
      <c r="AA33" s="50">
        <v>0.52600000000000002</v>
      </c>
      <c r="AB33" s="50">
        <v>0.54400000000000004</v>
      </c>
      <c r="AC33" s="50">
        <v>0.56200000000000006</v>
      </c>
      <c r="AD33" s="50">
        <v>0.58099999999999996</v>
      </c>
      <c r="AE33" s="50">
        <v>0.60099999999999998</v>
      </c>
      <c r="AF33" s="50">
        <v>0.623</v>
      </c>
      <c r="AG33" s="50">
        <v>0.64600000000000002</v>
      </c>
      <c r="AH33" s="50">
        <v>0.67</v>
      </c>
      <c r="AI33" s="50">
        <v>0.69599999999999995</v>
      </c>
      <c r="AJ33" s="50">
        <v>0.72299999999999998</v>
      </c>
      <c r="AK33" s="50">
        <v>0.752</v>
      </c>
      <c r="AL33" s="50">
        <v>0.78300000000000003</v>
      </c>
      <c r="AM33" s="50">
        <v>0.81699999999999995</v>
      </c>
      <c r="AN33" s="50">
        <v>0.85299999999999998</v>
      </c>
      <c r="AO33" s="50">
        <v>0.89100000000000001</v>
      </c>
      <c r="AP33" s="50">
        <v>0.93200000000000005</v>
      </c>
      <c r="AQ33" s="50">
        <v>0.97699999999999998</v>
      </c>
    </row>
    <row r="34" spans="1:43" x14ac:dyDescent="0.25">
      <c r="A34" s="44">
        <v>7</v>
      </c>
      <c r="B34" s="50">
        <v>0.27</v>
      </c>
      <c r="C34" s="50">
        <v>0.27700000000000002</v>
      </c>
      <c r="D34" s="50">
        <v>0.28299999999999997</v>
      </c>
      <c r="E34" s="50">
        <v>0.28999999999999998</v>
      </c>
      <c r="F34" s="50">
        <v>0.29699999999999999</v>
      </c>
      <c r="G34" s="50">
        <v>0.30399999999999999</v>
      </c>
      <c r="H34" s="50">
        <v>0.311</v>
      </c>
      <c r="I34" s="50">
        <v>0.31900000000000001</v>
      </c>
      <c r="J34" s="50">
        <v>0.32700000000000001</v>
      </c>
      <c r="K34" s="50">
        <v>0.33500000000000002</v>
      </c>
      <c r="L34" s="50">
        <v>0.34399999999999997</v>
      </c>
      <c r="M34" s="50">
        <v>0.35299999999999998</v>
      </c>
      <c r="N34" s="50">
        <v>0.36199999999999999</v>
      </c>
      <c r="O34" s="50">
        <v>0.372</v>
      </c>
      <c r="P34" s="50">
        <v>0.38200000000000001</v>
      </c>
      <c r="Q34" s="50">
        <v>0.39300000000000002</v>
      </c>
      <c r="R34" s="50">
        <v>0.40300000000000002</v>
      </c>
      <c r="S34" s="50">
        <v>0.41499999999999998</v>
      </c>
      <c r="T34" s="50">
        <v>0.42699999999999999</v>
      </c>
      <c r="U34" s="50">
        <v>0.439</v>
      </c>
      <c r="V34" s="50">
        <v>0.45200000000000001</v>
      </c>
      <c r="W34" s="50">
        <v>0.46600000000000003</v>
      </c>
      <c r="X34" s="50">
        <v>0.48</v>
      </c>
      <c r="Y34" s="50">
        <v>0.495</v>
      </c>
      <c r="Z34" s="50">
        <v>0.51100000000000001</v>
      </c>
      <c r="AA34" s="50">
        <v>0.52800000000000002</v>
      </c>
      <c r="AB34" s="50">
        <v>0.54500000000000004</v>
      </c>
      <c r="AC34" s="50">
        <v>0.56299999999999994</v>
      </c>
      <c r="AD34" s="50">
        <v>0.58299999999999996</v>
      </c>
      <c r="AE34" s="50">
        <v>0.60299999999999998</v>
      </c>
      <c r="AF34" s="50">
        <v>0.625</v>
      </c>
      <c r="AG34" s="50">
        <v>0.64800000000000002</v>
      </c>
      <c r="AH34" s="50">
        <v>0.67200000000000004</v>
      </c>
      <c r="AI34" s="50">
        <v>0.69799999999999995</v>
      </c>
      <c r="AJ34" s="50">
        <v>0.72499999999999998</v>
      </c>
      <c r="AK34" s="50">
        <v>0.755</v>
      </c>
      <c r="AL34" s="50">
        <v>0.78600000000000003</v>
      </c>
      <c r="AM34" s="50">
        <v>0.82</v>
      </c>
      <c r="AN34" s="50">
        <v>0.85599999999999998</v>
      </c>
      <c r="AO34" s="50">
        <v>0.89400000000000002</v>
      </c>
      <c r="AP34" s="50">
        <v>0.93600000000000005</v>
      </c>
      <c r="AQ34" s="50">
        <v>0.98099999999999998</v>
      </c>
    </row>
    <row r="35" spans="1:43" x14ac:dyDescent="0.25">
      <c r="A35" s="44">
        <v>8</v>
      </c>
      <c r="B35" s="50">
        <v>0.27100000000000002</v>
      </c>
      <c r="C35" s="50">
        <v>0.27700000000000002</v>
      </c>
      <c r="D35" s="50">
        <v>0.28399999999999997</v>
      </c>
      <c r="E35" s="50">
        <v>0.28999999999999998</v>
      </c>
      <c r="F35" s="50">
        <v>0.29699999999999999</v>
      </c>
      <c r="G35" s="50">
        <v>0.30499999999999999</v>
      </c>
      <c r="H35" s="50">
        <v>0.312</v>
      </c>
      <c r="I35" s="50">
        <v>0.32</v>
      </c>
      <c r="J35" s="50">
        <v>0.32800000000000001</v>
      </c>
      <c r="K35" s="50">
        <v>0.33600000000000002</v>
      </c>
      <c r="L35" s="50">
        <v>0.34499999999999997</v>
      </c>
      <c r="M35" s="50">
        <v>0.35399999999999998</v>
      </c>
      <c r="N35" s="50">
        <v>0.36299999999999999</v>
      </c>
      <c r="O35" s="50">
        <v>0.373</v>
      </c>
      <c r="P35" s="50">
        <v>0.38300000000000001</v>
      </c>
      <c r="Q35" s="50">
        <v>0.39300000000000002</v>
      </c>
      <c r="R35" s="50">
        <v>0.40400000000000003</v>
      </c>
      <c r="S35" s="50">
        <v>0.41599999999999998</v>
      </c>
      <c r="T35" s="50">
        <v>0.42799999999999999</v>
      </c>
      <c r="U35" s="50">
        <v>0.44</v>
      </c>
      <c r="V35" s="50">
        <v>0.45300000000000001</v>
      </c>
      <c r="W35" s="50">
        <v>0.46700000000000003</v>
      </c>
      <c r="X35" s="50">
        <v>0.48099999999999998</v>
      </c>
      <c r="Y35" s="50">
        <v>0.497</v>
      </c>
      <c r="Z35" s="50">
        <v>0.51200000000000001</v>
      </c>
      <c r="AA35" s="50">
        <v>0.52900000000000003</v>
      </c>
      <c r="AB35" s="50">
        <v>0.54600000000000004</v>
      </c>
      <c r="AC35" s="50">
        <v>0.56499999999999995</v>
      </c>
      <c r="AD35" s="50">
        <v>0.58399999999999996</v>
      </c>
      <c r="AE35" s="50">
        <v>0.60499999999999998</v>
      </c>
      <c r="AF35" s="50">
        <v>0.627</v>
      </c>
      <c r="AG35" s="50">
        <v>0.65</v>
      </c>
      <c r="AH35" s="50">
        <v>0.67400000000000004</v>
      </c>
      <c r="AI35" s="50">
        <v>0.7</v>
      </c>
      <c r="AJ35" s="50">
        <v>0.72799999999999998</v>
      </c>
      <c r="AK35" s="50">
        <v>0.75700000000000001</v>
      </c>
      <c r="AL35" s="50">
        <v>0.78900000000000003</v>
      </c>
      <c r="AM35" s="50">
        <v>0.82299999999999995</v>
      </c>
      <c r="AN35" s="50">
        <v>0.85899999999999999</v>
      </c>
      <c r="AO35" s="50">
        <v>0.89800000000000002</v>
      </c>
      <c r="AP35" s="50">
        <v>0.93899999999999995</v>
      </c>
      <c r="AQ35" s="50">
        <v>0.98499999999999999</v>
      </c>
    </row>
    <row r="36" spans="1:43" x14ac:dyDescent="0.25">
      <c r="A36" s="44">
        <v>9</v>
      </c>
      <c r="B36" s="50">
        <v>0.27100000000000002</v>
      </c>
      <c r="C36" s="50">
        <v>0.27800000000000002</v>
      </c>
      <c r="D36" s="50">
        <v>0.28399999999999997</v>
      </c>
      <c r="E36" s="50">
        <v>0.29099999999999998</v>
      </c>
      <c r="F36" s="50">
        <v>0.29799999999999999</v>
      </c>
      <c r="G36" s="50">
        <v>0.30499999999999999</v>
      </c>
      <c r="H36" s="50">
        <v>0.313</v>
      </c>
      <c r="I36" s="50">
        <v>0.32</v>
      </c>
      <c r="J36" s="50">
        <v>0.32800000000000001</v>
      </c>
      <c r="K36" s="50">
        <v>0.33700000000000002</v>
      </c>
      <c r="L36" s="50">
        <v>0.34499999999999997</v>
      </c>
      <c r="M36" s="50">
        <v>0.35399999999999998</v>
      </c>
      <c r="N36" s="50">
        <v>0.36399999999999999</v>
      </c>
      <c r="O36" s="50">
        <v>0.374</v>
      </c>
      <c r="P36" s="50">
        <v>0.38400000000000001</v>
      </c>
      <c r="Q36" s="50">
        <v>0.39400000000000002</v>
      </c>
      <c r="R36" s="50">
        <v>0.40500000000000003</v>
      </c>
      <c r="S36" s="50">
        <v>0.41699999999999998</v>
      </c>
      <c r="T36" s="50">
        <v>0.42899999999999999</v>
      </c>
      <c r="U36" s="50">
        <v>0.441</v>
      </c>
      <c r="V36" s="50">
        <v>0.45500000000000002</v>
      </c>
      <c r="W36" s="50">
        <v>0.46800000000000003</v>
      </c>
      <c r="X36" s="50">
        <v>0.48299999999999998</v>
      </c>
      <c r="Y36" s="50">
        <v>0.498</v>
      </c>
      <c r="Z36" s="50">
        <v>0.51400000000000001</v>
      </c>
      <c r="AA36" s="50">
        <v>0.53</v>
      </c>
      <c r="AB36" s="50">
        <v>0.54800000000000004</v>
      </c>
      <c r="AC36" s="50">
        <v>0.56599999999999995</v>
      </c>
      <c r="AD36" s="50">
        <v>0.58599999999999997</v>
      </c>
      <c r="AE36" s="50">
        <v>0.60699999999999998</v>
      </c>
      <c r="AF36" s="50">
        <v>0.629</v>
      </c>
      <c r="AG36" s="50">
        <v>0.65200000000000002</v>
      </c>
      <c r="AH36" s="50">
        <v>0.67600000000000005</v>
      </c>
      <c r="AI36" s="50">
        <v>0.70199999999999996</v>
      </c>
      <c r="AJ36" s="50">
        <v>0.73</v>
      </c>
      <c r="AK36" s="50">
        <v>0.76</v>
      </c>
      <c r="AL36" s="50">
        <v>0.79200000000000004</v>
      </c>
      <c r="AM36" s="50">
        <v>0.82499999999999996</v>
      </c>
      <c r="AN36" s="50">
        <v>0.86199999999999999</v>
      </c>
      <c r="AO36" s="50">
        <v>0.90100000000000002</v>
      </c>
      <c r="AP36" s="50">
        <v>0.94299999999999995</v>
      </c>
      <c r="AQ36" s="50">
        <v>0.98799999999999999</v>
      </c>
    </row>
    <row r="37" spans="1:43" x14ac:dyDescent="0.25">
      <c r="A37" s="44">
        <v>10</v>
      </c>
      <c r="B37" s="50">
        <v>0.27200000000000002</v>
      </c>
      <c r="C37" s="50">
        <v>0.27800000000000002</v>
      </c>
      <c r="D37" s="50">
        <v>0.28499999999999998</v>
      </c>
      <c r="E37" s="50">
        <v>0.29199999999999998</v>
      </c>
      <c r="F37" s="50">
        <v>0.29899999999999999</v>
      </c>
      <c r="G37" s="50">
        <v>0.30599999999999999</v>
      </c>
      <c r="H37" s="50">
        <v>0.313</v>
      </c>
      <c r="I37" s="50">
        <v>0.32100000000000001</v>
      </c>
      <c r="J37" s="50">
        <v>0.32900000000000001</v>
      </c>
      <c r="K37" s="50">
        <v>0.33800000000000002</v>
      </c>
      <c r="L37" s="50">
        <v>0.34599999999999997</v>
      </c>
      <c r="M37" s="50">
        <v>0.35499999999999998</v>
      </c>
      <c r="N37" s="50">
        <v>0.36499999999999999</v>
      </c>
      <c r="O37" s="50">
        <v>0.374</v>
      </c>
      <c r="P37" s="50">
        <v>0.38500000000000001</v>
      </c>
      <c r="Q37" s="50">
        <v>0.39500000000000002</v>
      </c>
      <c r="R37" s="50">
        <v>0.40600000000000003</v>
      </c>
      <c r="S37" s="50">
        <v>0.41799999999999998</v>
      </c>
      <c r="T37" s="50">
        <v>0.43</v>
      </c>
      <c r="U37" s="50">
        <v>0.442</v>
      </c>
      <c r="V37" s="50">
        <v>0.45600000000000002</v>
      </c>
      <c r="W37" s="50">
        <v>0.46899999999999997</v>
      </c>
      <c r="X37" s="50">
        <v>0.48399999999999999</v>
      </c>
      <c r="Y37" s="50">
        <v>0.499</v>
      </c>
      <c r="Z37" s="50">
        <v>0.51500000000000001</v>
      </c>
      <c r="AA37" s="50">
        <v>0.53200000000000003</v>
      </c>
      <c r="AB37" s="50">
        <v>0.54900000000000004</v>
      </c>
      <c r="AC37" s="50">
        <v>0.56799999999999995</v>
      </c>
      <c r="AD37" s="50">
        <v>0.58799999999999997</v>
      </c>
      <c r="AE37" s="50">
        <v>0.60799999999999998</v>
      </c>
      <c r="AF37" s="50">
        <v>0.63</v>
      </c>
      <c r="AG37" s="50">
        <v>0.65400000000000003</v>
      </c>
      <c r="AH37" s="50">
        <v>0.67800000000000005</v>
      </c>
      <c r="AI37" s="50">
        <v>0.70499999999999996</v>
      </c>
      <c r="AJ37" s="50">
        <v>0.73299999999999998</v>
      </c>
      <c r="AK37" s="50">
        <v>0.76200000000000001</v>
      </c>
      <c r="AL37" s="50">
        <v>0.79400000000000004</v>
      </c>
      <c r="AM37" s="50">
        <v>0.82799999999999996</v>
      </c>
      <c r="AN37" s="50">
        <v>0.86499999999999999</v>
      </c>
      <c r="AO37" s="50">
        <v>0.90400000000000003</v>
      </c>
      <c r="AP37" s="50">
        <v>0.94699999999999995</v>
      </c>
      <c r="AQ37" s="50">
        <v>0.99199999999999999</v>
      </c>
    </row>
    <row r="38" spans="1:43" x14ac:dyDescent="0.25">
      <c r="A38" s="44">
        <v>11</v>
      </c>
      <c r="B38" s="50">
        <v>0.27200000000000002</v>
      </c>
      <c r="C38" s="50">
        <v>0.27900000000000003</v>
      </c>
      <c r="D38" s="50">
        <v>0.28499999999999998</v>
      </c>
      <c r="E38" s="50">
        <v>0.29199999999999998</v>
      </c>
      <c r="F38" s="50">
        <v>0.29899999999999999</v>
      </c>
      <c r="G38" s="50">
        <v>0.30599999999999999</v>
      </c>
      <c r="H38" s="50">
        <v>0.314</v>
      </c>
      <c r="I38" s="50">
        <v>0.32200000000000001</v>
      </c>
      <c r="J38" s="50">
        <v>0.33</v>
      </c>
      <c r="K38" s="50">
        <v>0.33800000000000002</v>
      </c>
      <c r="L38" s="50">
        <v>0.34699999999999998</v>
      </c>
      <c r="M38" s="50">
        <v>0.35599999999999998</v>
      </c>
      <c r="N38" s="50">
        <v>0.36499999999999999</v>
      </c>
      <c r="O38" s="50">
        <v>0.375</v>
      </c>
      <c r="P38" s="50">
        <v>0.38500000000000001</v>
      </c>
      <c r="Q38" s="50">
        <v>0.39600000000000002</v>
      </c>
      <c r="R38" s="50">
        <v>0.40699999999999997</v>
      </c>
      <c r="S38" s="50">
        <v>0.41899999999999998</v>
      </c>
      <c r="T38" s="50">
        <v>0.43099999999999999</v>
      </c>
      <c r="U38" s="50">
        <v>0.443</v>
      </c>
      <c r="V38" s="50">
        <v>0.45700000000000002</v>
      </c>
      <c r="W38" s="50">
        <v>0.47099999999999997</v>
      </c>
      <c r="X38" s="50">
        <v>0.48499999999999999</v>
      </c>
      <c r="Y38" s="50">
        <v>0.5</v>
      </c>
      <c r="Z38" s="50">
        <v>0.51600000000000001</v>
      </c>
      <c r="AA38" s="50">
        <v>0.53300000000000003</v>
      </c>
      <c r="AB38" s="50">
        <v>0.55100000000000005</v>
      </c>
      <c r="AC38" s="50">
        <v>0.56999999999999995</v>
      </c>
      <c r="AD38" s="50">
        <v>0.58899999999999997</v>
      </c>
      <c r="AE38" s="50">
        <v>0.61</v>
      </c>
      <c r="AF38" s="50">
        <v>0.63200000000000001</v>
      </c>
      <c r="AG38" s="50">
        <v>0.65600000000000003</v>
      </c>
      <c r="AH38" s="50">
        <v>0.68</v>
      </c>
      <c r="AI38" s="50">
        <v>0.70699999999999996</v>
      </c>
      <c r="AJ38" s="50">
        <v>0.73499999999999999</v>
      </c>
      <c r="AK38" s="50">
        <v>0.76500000000000001</v>
      </c>
      <c r="AL38" s="50">
        <v>0.79700000000000004</v>
      </c>
      <c r="AM38" s="50">
        <v>0.83099999999999996</v>
      </c>
      <c r="AN38" s="50">
        <v>0.86799999999999999</v>
      </c>
      <c r="AO38" s="50">
        <v>0.90800000000000003</v>
      </c>
      <c r="AP38" s="50">
        <v>0.95</v>
      </c>
      <c r="AQ38" s="50">
        <v>0.996</v>
      </c>
    </row>
  </sheetData>
  <sheetProtection algorithmName="SHA-512" hashValue="iwKm8WcJPFpzszZtm+hFkDPBLGNG08tDUgAlPucooqlrF9DdxF2SHDtUIvvZfNNzkyS00DoFvmJHEknzxDVsig==" saltValue="PIOSzS6cxbGWzJAE4Y8RAw==" spinCount="100000" sheet="1" objects="1" scenarios="1"/>
  <conditionalFormatting sqref="A6:A21">
    <cfRule type="expression" dxfId="143" priority="5" stopIfTrue="1">
      <formula>MOD(ROW(),2)=0</formula>
    </cfRule>
    <cfRule type="expression" dxfId="142" priority="6" stopIfTrue="1">
      <formula>MOD(ROW(),2)&lt;&gt;0</formula>
    </cfRule>
  </conditionalFormatting>
  <conditionalFormatting sqref="A26:A38">
    <cfRule type="expression" dxfId="141" priority="1" stopIfTrue="1">
      <formula>MOD(ROW(),2)=0</formula>
    </cfRule>
    <cfRule type="expression" dxfId="140" priority="2" stopIfTrue="1">
      <formula>MOD(ROW(),2)&lt;&gt;0</formula>
    </cfRule>
  </conditionalFormatting>
  <conditionalFormatting sqref="B6:AQ21">
    <cfRule type="expression" dxfId="139" priority="7" stopIfTrue="1">
      <formula>MOD(ROW(),2)=0</formula>
    </cfRule>
    <cfRule type="expression" dxfId="138" priority="8" stopIfTrue="1">
      <formula>MOD(ROW(),2)&lt;&gt;0</formula>
    </cfRule>
  </conditionalFormatting>
  <conditionalFormatting sqref="B26:AQ38">
    <cfRule type="expression" dxfId="137" priority="3" stopIfTrue="1">
      <formula>MOD(ROW(),2)=0</formula>
    </cfRule>
    <cfRule type="expression" dxfId="136" priority="4"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C4C16-A398-4888-9C1C-EDAFE56A18CE}">
  <sheetPr codeName="Sheet77"/>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Scheme pays AA - x-614</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2006</v>
      </c>
      <c r="C8" s="52"/>
      <c r="D8" s="52"/>
      <c r="E8" s="52"/>
      <c r="F8" s="52"/>
      <c r="G8" s="52"/>
      <c r="H8" s="52"/>
      <c r="I8" s="52"/>
      <c r="J8" s="52"/>
      <c r="K8" s="52"/>
    </row>
    <row r="9" spans="1:11" customFormat="1" x14ac:dyDescent="0.25">
      <c r="A9" s="46" t="s">
        <v>128</v>
      </c>
      <c r="B9" s="52" t="s">
        <v>304</v>
      </c>
      <c r="C9" s="52"/>
      <c r="D9" s="52"/>
      <c r="E9" s="52"/>
      <c r="F9" s="52"/>
      <c r="G9" s="52"/>
      <c r="H9" s="52"/>
      <c r="I9" s="52"/>
      <c r="J9" s="52"/>
      <c r="K9" s="52"/>
    </row>
    <row r="10" spans="1:11" customFormat="1" x14ac:dyDescent="0.25">
      <c r="A10" s="46" t="s">
        <v>6</v>
      </c>
      <c r="B10" s="52" t="s">
        <v>330</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331</v>
      </c>
      <c r="C12" s="52"/>
      <c r="D12" s="52"/>
      <c r="E12" s="52"/>
      <c r="F12" s="52"/>
      <c r="G12" s="52"/>
      <c r="H12" s="52"/>
      <c r="I12" s="52"/>
      <c r="J12" s="52"/>
      <c r="K12" s="52"/>
    </row>
    <row r="13" spans="1:11" customFormat="1" x14ac:dyDescent="0.25">
      <c r="A13" s="46" t="s">
        <v>387</v>
      </c>
      <c r="B13" s="52">
        <v>1</v>
      </c>
      <c r="C13" s="52"/>
      <c r="D13" s="52"/>
      <c r="E13" s="52"/>
      <c r="F13" s="52"/>
      <c r="G13" s="52"/>
      <c r="H13" s="52"/>
      <c r="I13" s="52"/>
      <c r="J13" s="52"/>
      <c r="K13" s="52"/>
    </row>
    <row r="14" spans="1:11" customFormat="1" x14ac:dyDescent="0.25">
      <c r="A14" s="46" t="s">
        <v>132</v>
      </c>
      <c r="B14" s="52">
        <v>614</v>
      </c>
      <c r="C14" s="52"/>
      <c r="D14" s="52"/>
      <c r="E14" s="52"/>
      <c r="F14" s="52"/>
      <c r="G14" s="52"/>
      <c r="H14" s="52"/>
      <c r="I14" s="52"/>
      <c r="J14" s="52"/>
      <c r="K14" s="52"/>
    </row>
    <row r="15" spans="1:11" customFormat="1" x14ac:dyDescent="0.25">
      <c r="A15" s="46" t="s">
        <v>388</v>
      </c>
      <c r="B15" s="52" t="s">
        <v>332</v>
      </c>
      <c r="C15" s="52"/>
      <c r="D15" s="52"/>
      <c r="E15" s="52"/>
      <c r="F15" s="52"/>
      <c r="G15" s="52"/>
      <c r="H15" s="52"/>
      <c r="I15" s="52"/>
      <c r="J15" s="52"/>
      <c r="K15" s="52"/>
    </row>
    <row r="16" spans="1:11" customFormat="1" x14ac:dyDescent="0.25">
      <c r="A16" s="46" t="s">
        <v>134</v>
      </c>
      <c r="B16" s="52" t="s">
        <v>158</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45135</v>
      </c>
      <c r="C18" s="53"/>
      <c r="D18" s="53"/>
      <c r="E18" s="53"/>
      <c r="F18" s="53"/>
      <c r="G18" s="53"/>
      <c r="H18" s="53"/>
      <c r="I18" s="53"/>
      <c r="J18" s="53"/>
      <c r="K18" s="53"/>
    </row>
    <row r="19" spans="1:11" customFormat="1" x14ac:dyDescent="0.25">
      <c r="A19" s="46" t="s">
        <v>137</v>
      </c>
      <c r="B19" s="53">
        <v>45135</v>
      </c>
      <c r="C19" s="53"/>
      <c r="D19" s="53"/>
      <c r="E19" s="53"/>
      <c r="F19" s="53"/>
      <c r="G19" s="53"/>
      <c r="H19" s="53"/>
      <c r="I19" s="53"/>
      <c r="J19" s="53"/>
      <c r="K19" s="53"/>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67</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55</v>
      </c>
      <c r="C26" s="60">
        <v>56</v>
      </c>
      <c r="D26" s="60">
        <v>57</v>
      </c>
      <c r="E26" s="60">
        <v>58</v>
      </c>
      <c r="F26" s="60">
        <v>59</v>
      </c>
      <c r="G26" s="60">
        <v>60</v>
      </c>
      <c r="H26" s="60">
        <v>61</v>
      </c>
      <c r="I26" s="60">
        <v>62</v>
      </c>
      <c r="J26" s="60">
        <v>63</v>
      </c>
      <c r="K26" s="60">
        <v>64</v>
      </c>
    </row>
    <row r="27" spans="1:11" x14ac:dyDescent="0.25">
      <c r="A27" s="44">
        <v>0</v>
      </c>
      <c r="B27" s="50">
        <v>0.62</v>
      </c>
      <c r="C27" s="50">
        <v>0.64600000000000002</v>
      </c>
      <c r="D27" s="50">
        <v>0.67400000000000004</v>
      </c>
      <c r="E27" s="50">
        <v>0.70499999999999996</v>
      </c>
      <c r="F27" s="50">
        <v>0.73699999999999999</v>
      </c>
      <c r="G27" s="50">
        <v>0.77200000000000002</v>
      </c>
      <c r="H27" s="50">
        <v>0.81100000000000005</v>
      </c>
      <c r="I27" s="50">
        <v>0.85199999999999998</v>
      </c>
      <c r="J27" s="50">
        <v>0.89700000000000002</v>
      </c>
      <c r="K27" s="50">
        <v>0.94599999999999995</v>
      </c>
    </row>
    <row r="28" spans="1:11" x14ac:dyDescent="0.25">
      <c r="A28" s="44">
        <v>1</v>
      </c>
      <c r="B28" s="50">
        <v>0.622</v>
      </c>
      <c r="C28" s="50">
        <v>0.64800000000000002</v>
      </c>
      <c r="D28" s="50">
        <v>0.67700000000000005</v>
      </c>
      <c r="E28" s="50">
        <v>0.70699999999999996</v>
      </c>
      <c r="F28" s="50">
        <v>0.74</v>
      </c>
      <c r="G28" s="50">
        <v>0.77600000000000002</v>
      </c>
      <c r="H28" s="50">
        <v>0.81399999999999995</v>
      </c>
      <c r="I28" s="50">
        <v>0.85599999999999998</v>
      </c>
      <c r="J28" s="50">
        <v>0.90100000000000002</v>
      </c>
      <c r="K28" s="50">
        <v>0.95099999999999996</v>
      </c>
    </row>
    <row r="29" spans="1:11" x14ac:dyDescent="0.25">
      <c r="A29" s="44">
        <v>2</v>
      </c>
      <c r="B29" s="50">
        <v>0.624</v>
      </c>
      <c r="C29" s="50">
        <v>0.65100000000000002</v>
      </c>
      <c r="D29" s="50">
        <v>0.67900000000000005</v>
      </c>
      <c r="E29" s="50">
        <v>0.71</v>
      </c>
      <c r="F29" s="50">
        <v>0.74299999999999999</v>
      </c>
      <c r="G29" s="50">
        <v>0.77900000000000003</v>
      </c>
      <c r="H29" s="50">
        <v>0.81699999999999995</v>
      </c>
      <c r="I29" s="50">
        <v>0.85899999999999999</v>
      </c>
      <c r="J29" s="50">
        <v>0.90500000000000003</v>
      </c>
      <c r="K29" s="50">
        <v>0.95499999999999996</v>
      </c>
    </row>
    <row r="30" spans="1:11" x14ac:dyDescent="0.25">
      <c r="A30" s="44">
        <v>3</v>
      </c>
      <c r="B30" s="50">
        <v>0.626</v>
      </c>
      <c r="C30" s="50">
        <v>0.65300000000000002</v>
      </c>
      <c r="D30" s="50">
        <v>0.68200000000000005</v>
      </c>
      <c r="E30" s="50">
        <v>0.71299999999999997</v>
      </c>
      <c r="F30" s="50">
        <v>0.746</v>
      </c>
      <c r="G30" s="50">
        <v>0.78200000000000003</v>
      </c>
      <c r="H30" s="50">
        <v>0.82099999999999995</v>
      </c>
      <c r="I30" s="50">
        <v>0.86299999999999999</v>
      </c>
      <c r="J30" s="50">
        <v>0.90900000000000003</v>
      </c>
      <c r="K30" s="50">
        <v>0.96</v>
      </c>
    </row>
    <row r="31" spans="1:11" x14ac:dyDescent="0.25">
      <c r="A31" s="44">
        <v>4</v>
      </c>
      <c r="B31" s="50">
        <v>0.629</v>
      </c>
      <c r="C31" s="50">
        <v>0.65600000000000003</v>
      </c>
      <c r="D31" s="50">
        <v>0.68400000000000005</v>
      </c>
      <c r="E31" s="50">
        <v>0.71499999999999997</v>
      </c>
      <c r="F31" s="50">
        <v>0.749</v>
      </c>
      <c r="G31" s="50">
        <v>0.78500000000000003</v>
      </c>
      <c r="H31" s="50">
        <v>0.82399999999999995</v>
      </c>
      <c r="I31" s="50">
        <v>0.86699999999999999</v>
      </c>
      <c r="J31" s="50">
        <v>0.91300000000000003</v>
      </c>
      <c r="K31" s="50">
        <v>0.96399999999999997</v>
      </c>
    </row>
    <row r="32" spans="1:11" x14ac:dyDescent="0.25">
      <c r="A32" s="44">
        <v>5</v>
      </c>
      <c r="B32" s="50">
        <v>0.63100000000000001</v>
      </c>
      <c r="C32" s="50">
        <v>0.65800000000000003</v>
      </c>
      <c r="D32" s="50">
        <v>0.68700000000000006</v>
      </c>
      <c r="E32" s="50">
        <v>0.71799999999999997</v>
      </c>
      <c r="F32" s="50">
        <v>0.752</v>
      </c>
      <c r="G32" s="50">
        <v>0.78800000000000003</v>
      </c>
      <c r="H32" s="50">
        <v>0.82799999999999996</v>
      </c>
      <c r="I32" s="50">
        <v>0.871</v>
      </c>
      <c r="J32" s="50">
        <v>0.91700000000000004</v>
      </c>
      <c r="K32" s="50">
        <v>0.96899999999999997</v>
      </c>
    </row>
    <row r="33" spans="1:11" x14ac:dyDescent="0.25">
      <c r="A33" s="44">
        <v>6</v>
      </c>
      <c r="B33" s="50">
        <v>0.63300000000000001</v>
      </c>
      <c r="C33" s="50">
        <v>0.66</v>
      </c>
      <c r="D33" s="50">
        <v>0.68899999999999995</v>
      </c>
      <c r="E33" s="50">
        <v>0.72099999999999997</v>
      </c>
      <c r="F33" s="50">
        <v>0.755</v>
      </c>
      <c r="G33" s="50">
        <v>0.79100000000000004</v>
      </c>
      <c r="H33" s="50">
        <v>0.83099999999999996</v>
      </c>
      <c r="I33" s="50">
        <v>0.874</v>
      </c>
      <c r="J33" s="50">
        <v>0.92200000000000004</v>
      </c>
      <c r="K33" s="50">
        <v>0.97299999999999998</v>
      </c>
    </row>
    <row r="34" spans="1:11" x14ac:dyDescent="0.25">
      <c r="A34" s="44">
        <v>7</v>
      </c>
      <c r="B34" s="50">
        <v>0.63500000000000001</v>
      </c>
      <c r="C34" s="50">
        <v>0.66300000000000003</v>
      </c>
      <c r="D34" s="50">
        <v>0.69199999999999995</v>
      </c>
      <c r="E34" s="50">
        <v>0.72399999999999998</v>
      </c>
      <c r="F34" s="50">
        <v>0.75800000000000001</v>
      </c>
      <c r="G34" s="50">
        <v>0.79500000000000004</v>
      </c>
      <c r="H34" s="50">
        <v>0.83499999999999996</v>
      </c>
      <c r="I34" s="50">
        <v>0.878</v>
      </c>
      <c r="J34" s="50">
        <v>0.92600000000000005</v>
      </c>
      <c r="K34" s="50">
        <v>0.97799999999999998</v>
      </c>
    </row>
    <row r="35" spans="1:11" x14ac:dyDescent="0.25">
      <c r="A35" s="44">
        <v>8</v>
      </c>
      <c r="B35" s="50">
        <v>0.63700000000000001</v>
      </c>
      <c r="C35" s="50">
        <v>0.66500000000000004</v>
      </c>
      <c r="D35" s="50">
        <v>0.69399999999999995</v>
      </c>
      <c r="E35" s="50">
        <v>0.72599999999999998</v>
      </c>
      <c r="F35" s="50">
        <v>0.76100000000000001</v>
      </c>
      <c r="G35" s="50">
        <v>0.79800000000000004</v>
      </c>
      <c r="H35" s="50">
        <v>0.83799999999999997</v>
      </c>
      <c r="I35" s="50">
        <v>0.88200000000000001</v>
      </c>
      <c r="J35" s="50">
        <v>0.93</v>
      </c>
      <c r="K35" s="50">
        <v>0.98199999999999998</v>
      </c>
    </row>
    <row r="36" spans="1:11" x14ac:dyDescent="0.25">
      <c r="A36" s="44">
        <v>9</v>
      </c>
      <c r="B36" s="50">
        <v>0.64</v>
      </c>
      <c r="C36" s="50">
        <v>0.66700000000000004</v>
      </c>
      <c r="D36" s="50">
        <v>0.69699999999999995</v>
      </c>
      <c r="E36" s="50">
        <v>0.72899999999999998</v>
      </c>
      <c r="F36" s="50">
        <v>0.76400000000000001</v>
      </c>
      <c r="G36" s="50">
        <v>0.80100000000000005</v>
      </c>
      <c r="H36" s="50">
        <v>0.84199999999999997</v>
      </c>
      <c r="I36" s="50">
        <v>0.88600000000000001</v>
      </c>
      <c r="J36" s="50">
        <v>0.93400000000000005</v>
      </c>
      <c r="K36" s="50">
        <v>0.98699999999999999</v>
      </c>
    </row>
    <row r="37" spans="1:11" x14ac:dyDescent="0.25">
      <c r="A37" s="44">
        <v>10</v>
      </c>
      <c r="B37" s="50">
        <v>0.64200000000000002</v>
      </c>
      <c r="C37" s="50">
        <v>0.67</v>
      </c>
      <c r="D37" s="50">
        <v>0.7</v>
      </c>
      <c r="E37" s="50">
        <v>0.73199999999999998</v>
      </c>
      <c r="F37" s="50">
        <v>0.76700000000000002</v>
      </c>
      <c r="G37" s="50">
        <v>0.80400000000000005</v>
      </c>
      <c r="H37" s="50">
        <v>0.84499999999999997</v>
      </c>
      <c r="I37" s="50">
        <v>0.88900000000000001</v>
      </c>
      <c r="J37" s="50">
        <v>0.93799999999999994</v>
      </c>
      <c r="K37" s="50">
        <v>0.99099999999999999</v>
      </c>
    </row>
    <row r="38" spans="1:11" x14ac:dyDescent="0.25">
      <c r="A38" s="44">
        <v>11</v>
      </c>
      <c r="B38" s="50">
        <v>0.64400000000000002</v>
      </c>
      <c r="C38" s="50">
        <v>0.67200000000000004</v>
      </c>
      <c r="D38" s="50">
        <v>0.70199999999999996</v>
      </c>
      <c r="E38" s="50">
        <v>0.73399999999999999</v>
      </c>
      <c r="F38" s="50">
        <v>0.76900000000000002</v>
      </c>
      <c r="G38" s="50">
        <v>0.80700000000000005</v>
      </c>
      <c r="H38" s="50">
        <v>0.84799999999999998</v>
      </c>
      <c r="I38" s="50">
        <v>0.89300000000000002</v>
      </c>
      <c r="J38" s="50">
        <v>0.94199999999999995</v>
      </c>
      <c r="K38" s="50">
        <v>0.996</v>
      </c>
    </row>
  </sheetData>
  <sheetProtection algorithmName="SHA-512" hashValue="hUA/87EpJFySN55KJ+rf7pC/sfk0EPAvZCqXPPEVGUaHnvTHbkylPgvrxBvl3nHayakcioD8IXXEKYOfSYb9cw==" saltValue="bkGPZ2vE17BNTBc2Wm4RdQ==" spinCount="100000" sheet="1" objects="1" scenarios="1"/>
  <conditionalFormatting sqref="A6:A21">
    <cfRule type="expression" dxfId="135" priority="5" stopIfTrue="1">
      <formula>MOD(ROW(),2)=0</formula>
    </cfRule>
    <cfRule type="expression" dxfId="134" priority="6" stopIfTrue="1">
      <formula>MOD(ROW(),2)&lt;&gt;0</formula>
    </cfRule>
  </conditionalFormatting>
  <conditionalFormatting sqref="A26:A38">
    <cfRule type="expression" dxfId="133" priority="1" stopIfTrue="1">
      <formula>MOD(ROW(),2)=0</formula>
    </cfRule>
    <cfRule type="expression" dxfId="132" priority="2" stopIfTrue="1">
      <formula>MOD(ROW(),2)&lt;&gt;0</formula>
    </cfRule>
  </conditionalFormatting>
  <conditionalFormatting sqref="B6:K21">
    <cfRule type="expression" dxfId="131" priority="7" stopIfTrue="1">
      <formula>MOD(ROW(),2)=0</formula>
    </cfRule>
    <cfRule type="expression" dxfId="130" priority="8" stopIfTrue="1">
      <formula>MOD(ROW(),2)&lt;&gt;0</formula>
    </cfRule>
  </conditionalFormatting>
  <conditionalFormatting sqref="B26:K38">
    <cfRule type="expression" dxfId="129" priority="3" stopIfTrue="1">
      <formula>MOD(ROW(),2)=0</formula>
    </cfRule>
    <cfRule type="expression" dxfId="128" priority="4"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1EEB-06A7-4981-A4D5-BB64B7136F36}">
  <sheetPr codeName="Sheet78"/>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Scheme pays AA - x-615</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2006</v>
      </c>
      <c r="C8" s="52"/>
      <c r="D8" s="52"/>
      <c r="E8" s="52"/>
      <c r="F8" s="52"/>
      <c r="G8" s="52"/>
      <c r="H8" s="52"/>
      <c r="I8" s="52"/>
      <c r="J8" s="52"/>
      <c r="K8" s="52"/>
    </row>
    <row r="9" spans="1:11" customFormat="1" x14ac:dyDescent="0.25">
      <c r="A9" s="46" t="s">
        <v>128</v>
      </c>
      <c r="B9" s="52" t="s">
        <v>304</v>
      </c>
      <c r="C9" s="52"/>
      <c r="D9" s="52"/>
      <c r="E9" s="52"/>
      <c r="F9" s="52"/>
      <c r="G9" s="52"/>
      <c r="H9" s="52"/>
      <c r="I9" s="52"/>
      <c r="J9" s="52"/>
      <c r="K9" s="52"/>
    </row>
    <row r="10" spans="1:11" customFormat="1" x14ac:dyDescent="0.25">
      <c r="A10" s="46" t="s">
        <v>6</v>
      </c>
      <c r="B10" s="52" t="s">
        <v>333</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331</v>
      </c>
      <c r="C12" s="52"/>
      <c r="D12" s="52"/>
      <c r="E12" s="52"/>
      <c r="F12" s="52"/>
      <c r="G12" s="52"/>
      <c r="H12" s="52"/>
      <c r="I12" s="52"/>
      <c r="J12" s="52"/>
      <c r="K12" s="52"/>
    </row>
    <row r="13" spans="1:11" customFormat="1" x14ac:dyDescent="0.25">
      <c r="A13" s="46" t="s">
        <v>387</v>
      </c>
      <c r="B13" s="52">
        <v>1</v>
      </c>
      <c r="C13" s="52"/>
      <c r="D13" s="52"/>
      <c r="E13" s="52"/>
      <c r="F13" s="52"/>
      <c r="G13" s="52"/>
      <c r="H13" s="52"/>
      <c r="I13" s="52"/>
      <c r="J13" s="52"/>
      <c r="K13" s="52"/>
    </row>
    <row r="14" spans="1:11" customFormat="1" x14ac:dyDescent="0.25">
      <c r="A14" s="46" t="s">
        <v>132</v>
      </c>
      <c r="B14" s="52">
        <v>615</v>
      </c>
      <c r="C14" s="52"/>
      <c r="D14" s="52"/>
      <c r="E14" s="52"/>
      <c r="F14" s="52"/>
      <c r="G14" s="52"/>
      <c r="H14" s="52"/>
      <c r="I14" s="52"/>
      <c r="J14" s="52"/>
      <c r="K14" s="52"/>
    </row>
    <row r="15" spans="1:11" customFormat="1" x14ac:dyDescent="0.25">
      <c r="A15" s="46" t="s">
        <v>388</v>
      </c>
      <c r="B15" s="52" t="s">
        <v>334</v>
      </c>
      <c r="C15" s="52"/>
      <c r="D15" s="52"/>
      <c r="E15" s="52"/>
      <c r="F15" s="52"/>
      <c r="G15" s="52"/>
      <c r="H15" s="52"/>
      <c r="I15" s="52"/>
      <c r="J15" s="52"/>
      <c r="K15" s="52"/>
    </row>
    <row r="16" spans="1:11" customFormat="1" x14ac:dyDescent="0.25">
      <c r="A16" s="46" t="s">
        <v>134</v>
      </c>
      <c r="B16" s="52" t="s">
        <v>160</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45135</v>
      </c>
      <c r="C18" s="53"/>
      <c r="D18" s="53"/>
      <c r="E18" s="53"/>
      <c r="F18" s="53"/>
      <c r="G18" s="53"/>
      <c r="H18" s="53"/>
      <c r="I18" s="53"/>
      <c r="J18" s="53"/>
      <c r="K18" s="53"/>
    </row>
    <row r="19" spans="1:11" customFormat="1" x14ac:dyDescent="0.25">
      <c r="A19" s="46" t="s">
        <v>137</v>
      </c>
      <c r="B19" s="53">
        <v>45135</v>
      </c>
      <c r="C19" s="53"/>
      <c r="D19" s="53"/>
      <c r="E19" s="53"/>
      <c r="F19" s="53"/>
      <c r="G19" s="53"/>
      <c r="H19" s="53"/>
      <c r="I19" s="53"/>
      <c r="J19" s="53"/>
      <c r="K19" s="53"/>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67</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65</v>
      </c>
      <c r="C26" s="60">
        <v>66</v>
      </c>
      <c r="D26" s="60">
        <v>67</v>
      </c>
      <c r="E26" s="60">
        <v>68</v>
      </c>
      <c r="F26" s="60">
        <v>69</v>
      </c>
      <c r="G26" s="60">
        <v>70</v>
      </c>
      <c r="H26" s="60">
        <v>71</v>
      </c>
      <c r="I26" s="60">
        <v>72</v>
      </c>
      <c r="J26" s="60">
        <v>73</v>
      </c>
      <c r="K26" s="60">
        <v>74</v>
      </c>
    </row>
    <row r="27" spans="1:11" x14ac:dyDescent="0.25">
      <c r="A27" s="44">
        <v>0</v>
      </c>
      <c r="B27" s="50">
        <v>1</v>
      </c>
      <c r="C27" s="50">
        <v>1.0589999999999999</v>
      </c>
      <c r="D27" s="50">
        <v>1.125</v>
      </c>
      <c r="E27" s="50">
        <v>1.1970000000000001</v>
      </c>
      <c r="F27" s="50">
        <v>1.276</v>
      </c>
      <c r="G27" s="50">
        <v>1.363</v>
      </c>
      <c r="H27" s="50">
        <v>1.46</v>
      </c>
      <c r="I27" s="50">
        <v>1.5669999999999999</v>
      </c>
      <c r="J27" s="50">
        <v>1.6859999999999999</v>
      </c>
      <c r="K27" s="50">
        <v>1.819</v>
      </c>
    </row>
    <row r="28" spans="1:11" x14ac:dyDescent="0.25">
      <c r="A28" s="44">
        <v>1</v>
      </c>
      <c r="B28" s="50">
        <v>1.0049999999999999</v>
      </c>
      <c r="C28" s="50">
        <v>1.0649999999999999</v>
      </c>
      <c r="D28" s="50">
        <v>1.131</v>
      </c>
      <c r="E28" s="50">
        <v>1.2030000000000001</v>
      </c>
      <c r="F28" s="50">
        <v>1.2829999999999999</v>
      </c>
      <c r="G28" s="50">
        <v>1.371</v>
      </c>
      <c r="H28" s="50">
        <v>1.4690000000000001</v>
      </c>
      <c r="I28" s="50">
        <v>1.577</v>
      </c>
      <c r="J28" s="50">
        <v>1.6970000000000001</v>
      </c>
      <c r="K28" s="50">
        <v>1.831</v>
      </c>
    </row>
    <row r="29" spans="1:11" x14ac:dyDescent="0.25">
      <c r="A29" s="44">
        <v>2</v>
      </c>
      <c r="B29" s="50">
        <v>1.01</v>
      </c>
      <c r="C29" s="50">
        <v>1.07</v>
      </c>
      <c r="D29" s="50">
        <v>1.137</v>
      </c>
      <c r="E29" s="50">
        <v>1.21</v>
      </c>
      <c r="F29" s="50">
        <v>1.29</v>
      </c>
      <c r="G29" s="50">
        <v>1.379</v>
      </c>
      <c r="H29" s="50">
        <v>1.478</v>
      </c>
      <c r="I29" s="50">
        <v>1.587</v>
      </c>
      <c r="J29" s="50">
        <v>1.708</v>
      </c>
      <c r="K29" s="50">
        <v>1.8440000000000001</v>
      </c>
    </row>
    <row r="30" spans="1:11" x14ac:dyDescent="0.25">
      <c r="A30" s="44">
        <v>3</v>
      </c>
      <c r="B30" s="50">
        <v>1.0149999999999999</v>
      </c>
      <c r="C30" s="50">
        <v>1.0760000000000001</v>
      </c>
      <c r="D30" s="50">
        <v>1.143</v>
      </c>
      <c r="E30" s="50">
        <v>1.2170000000000001</v>
      </c>
      <c r="F30" s="50">
        <v>1.298</v>
      </c>
      <c r="G30" s="50">
        <v>1.387</v>
      </c>
      <c r="H30" s="50">
        <v>1.4870000000000001</v>
      </c>
      <c r="I30" s="50">
        <v>1.597</v>
      </c>
      <c r="J30" s="50">
        <v>1.7190000000000001</v>
      </c>
      <c r="K30" s="50">
        <v>1.8560000000000001</v>
      </c>
    </row>
    <row r="31" spans="1:11" x14ac:dyDescent="0.25">
      <c r="A31" s="44">
        <v>4</v>
      </c>
      <c r="B31" s="50">
        <v>1.02</v>
      </c>
      <c r="C31" s="50">
        <v>1.081</v>
      </c>
      <c r="D31" s="50">
        <v>1.149</v>
      </c>
      <c r="E31" s="50">
        <v>1.2230000000000001</v>
      </c>
      <c r="F31" s="50">
        <v>1.3049999999999999</v>
      </c>
      <c r="G31" s="50">
        <v>1.3959999999999999</v>
      </c>
      <c r="H31" s="50">
        <v>1.496</v>
      </c>
      <c r="I31" s="50">
        <v>1.607</v>
      </c>
      <c r="J31" s="50">
        <v>1.73</v>
      </c>
      <c r="K31" s="50">
        <v>1.869</v>
      </c>
    </row>
    <row r="32" spans="1:11" x14ac:dyDescent="0.25">
      <c r="A32" s="44">
        <v>5</v>
      </c>
      <c r="B32" s="50">
        <v>1.0249999999999999</v>
      </c>
      <c r="C32" s="50">
        <v>1.087</v>
      </c>
      <c r="D32" s="50">
        <v>1.155</v>
      </c>
      <c r="E32" s="50">
        <v>1.23</v>
      </c>
      <c r="F32" s="50">
        <v>1.3120000000000001</v>
      </c>
      <c r="G32" s="50">
        <v>1.4039999999999999</v>
      </c>
      <c r="H32" s="50">
        <v>1.5049999999999999</v>
      </c>
      <c r="I32" s="50">
        <v>1.617</v>
      </c>
      <c r="J32" s="50">
        <v>1.742</v>
      </c>
      <c r="K32" s="50">
        <v>1.881</v>
      </c>
    </row>
    <row r="33" spans="1:11" x14ac:dyDescent="0.25">
      <c r="A33" s="44">
        <v>6</v>
      </c>
      <c r="B33" s="50">
        <v>1.03</v>
      </c>
      <c r="C33" s="50">
        <v>1.0920000000000001</v>
      </c>
      <c r="D33" s="50">
        <v>1.161</v>
      </c>
      <c r="E33" s="50">
        <v>1.236</v>
      </c>
      <c r="F33" s="50">
        <v>1.32</v>
      </c>
      <c r="G33" s="50">
        <v>1.4119999999999999</v>
      </c>
      <c r="H33" s="50">
        <v>1.5129999999999999</v>
      </c>
      <c r="I33" s="50">
        <v>1.627</v>
      </c>
      <c r="J33" s="50">
        <v>1.7529999999999999</v>
      </c>
      <c r="K33" s="50">
        <v>1.893</v>
      </c>
    </row>
    <row r="34" spans="1:11" x14ac:dyDescent="0.25">
      <c r="A34" s="44">
        <v>7</v>
      </c>
      <c r="B34" s="50">
        <v>1.0349999999999999</v>
      </c>
      <c r="C34" s="50">
        <v>1.0980000000000001</v>
      </c>
      <c r="D34" s="50">
        <v>1.167</v>
      </c>
      <c r="E34" s="50">
        <v>1.2430000000000001</v>
      </c>
      <c r="F34" s="50">
        <v>1.327</v>
      </c>
      <c r="G34" s="50">
        <v>1.42</v>
      </c>
      <c r="H34" s="50">
        <v>1.522</v>
      </c>
      <c r="I34" s="50">
        <v>1.637</v>
      </c>
      <c r="J34" s="50">
        <v>1.764</v>
      </c>
      <c r="K34" s="50">
        <v>1.9059999999999999</v>
      </c>
    </row>
    <row r="35" spans="1:11" x14ac:dyDescent="0.25">
      <c r="A35" s="44">
        <v>8</v>
      </c>
      <c r="B35" s="50">
        <v>1.04</v>
      </c>
      <c r="C35" s="50">
        <v>1.103</v>
      </c>
      <c r="D35" s="50">
        <v>1.173</v>
      </c>
      <c r="E35" s="50">
        <v>1.25</v>
      </c>
      <c r="F35" s="50">
        <v>1.3340000000000001</v>
      </c>
      <c r="G35" s="50">
        <v>1.4279999999999999</v>
      </c>
      <c r="H35" s="50">
        <v>1.5309999999999999</v>
      </c>
      <c r="I35" s="50">
        <v>1.6459999999999999</v>
      </c>
      <c r="J35" s="50">
        <v>1.7749999999999999</v>
      </c>
      <c r="K35" s="50">
        <v>1.9179999999999999</v>
      </c>
    </row>
    <row r="36" spans="1:11" x14ac:dyDescent="0.25">
      <c r="A36" s="44">
        <v>9</v>
      </c>
      <c r="B36" s="50">
        <v>1.0449999999999999</v>
      </c>
      <c r="C36" s="50">
        <v>1.1080000000000001</v>
      </c>
      <c r="D36" s="50">
        <v>1.179</v>
      </c>
      <c r="E36" s="50">
        <v>1.256</v>
      </c>
      <c r="F36" s="50">
        <v>1.341</v>
      </c>
      <c r="G36" s="50">
        <v>1.4359999999999999</v>
      </c>
      <c r="H36" s="50">
        <v>1.54</v>
      </c>
      <c r="I36" s="50">
        <v>1.6559999999999999</v>
      </c>
      <c r="J36" s="50">
        <v>1.786</v>
      </c>
      <c r="K36" s="50">
        <v>1.931</v>
      </c>
    </row>
    <row r="37" spans="1:11" x14ac:dyDescent="0.25">
      <c r="A37" s="44">
        <v>10</v>
      </c>
      <c r="B37" s="50">
        <v>1.05</v>
      </c>
      <c r="C37" s="50">
        <v>1.1140000000000001</v>
      </c>
      <c r="D37" s="50">
        <v>1.1850000000000001</v>
      </c>
      <c r="E37" s="50">
        <v>1.2629999999999999</v>
      </c>
      <c r="F37" s="50">
        <v>1.349</v>
      </c>
      <c r="G37" s="50">
        <v>1.444</v>
      </c>
      <c r="H37" s="50">
        <v>1.5489999999999999</v>
      </c>
      <c r="I37" s="50">
        <v>1.6659999999999999</v>
      </c>
      <c r="J37" s="50">
        <v>1.7969999999999999</v>
      </c>
      <c r="K37" s="50">
        <v>1.9430000000000001</v>
      </c>
    </row>
    <row r="38" spans="1:11" x14ac:dyDescent="0.25">
      <c r="A38" s="44">
        <v>11</v>
      </c>
      <c r="B38" s="50">
        <v>1.0549999999999999</v>
      </c>
      <c r="C38" s="50">
        <v>1.119</v>
      </c>
      <c r="D38" s="50">
        <v>1.1910000000000001</v>
      </c>
      <c r="E38" s="50">
        <v>1.2689999999999999</v>
      </c>
      <c r="F38" s="50">
        <v>1.3560000000000001</v>
      </c>
      <c r="G38" s="50">
        <v>1.452</v>
      </c>
      <c r="H38" s="50">
        <v>1.5580000000000001</v>
      </c>
      <c r="I38" s="50">
        <v>1.6759999999999999</v>
      </c>
      <c r="J38" s="50">
        <v>1.8080000000000001</v>
      </c>
      <c r="K38" s="50">
        <v>1.9550000000000001</v>
      </c>
    </row>
  </sheetData>
  <sheetProtection algorithmName="SHA-512" hashValue="jmfBlp9tRQrLkpz5KueKzlGZIfITFUICr+epDmSeDcnm4I03vrjvhXKf67HGkxK4A41JLV3eRevqqJocokbH2g==" saltValue="ReSQgJ3FFNsmAyIyIzdp5A==" spinCount="100000" sheet="1" objects="1" scenarios="1"/>
  <conditionalFormatting sqref="A6:A21">
    <cfRule type="expression" dxfId="127" priority="5" stopIfTrue="1">
      <formula>MOD(ROW(),2)=0</formula>
    </cfRule>
    <cfRule type="expression" dxfId="126" priority="6" stopIfTrue="1">
      <formula>MOD(ROW(),2)&lt;&gt;0</formula>
    </cfRule>
  </conditionalFormatting>
  <conditionalFormatting sqref="A26:A38">
    <cfRule type="expression" dxfId="125" priority="1" stopIfTrue="1">
      <formula>MOD(ROW(),2)=0</formula>
    </cfRule>
    <cfRule type="expression" dxfId="124" priority="2" stopIfTrue="1">
      <formula>MOD(ROW(),2)&lt;&gt;0</formula>
    </cfRule>
  </conditionalFormatting>
  <conditionalFormatting sqref="B6:K21">
    <cfRule type="expression" dxfId="123" priority="7" stopIfTrue="1">
      <formula>MOD(ROW(),2)=0</formula>
    </cfRule>
    <cfRule type="expression" dxfId="122" priority="8" stopIfTrue="1">
      <formula>MOD(ROW(),2)&lt;&gt;0</formula>
    </cfRule>
  </conditionalFormatting>
  <conditionalFormatting sqref="B26:K38">
    <cfRule type="expression" dxfId="121" priority="3" stopIfTrue="1">
      <formula>MOD(ROW(),2)=0</formula>
    </cfRule>
    <cfRule type="expression" dxfId="120" priority="4" stopIfTrue="1">
      <formula>MOD(ROW(),2)&lt;&gt;0</formula>
    </cfRule>
  </conditionalFormatting>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80F0-6A54-4EDF-AB99-9B0A08E6B5DD}">
  <sheetPr codeName="Sheet79"/>
  <dimension ref="A1:F38"/>
  <sheetViews>
    <sheetView showGridLines="0" workbookViewId="0">
      <selection activeCell="A6" sqref="A6"/>
    </sheetView>
  </sheetViews>
  <sheetFormatPr defaultColWidth="8.81640625" defaultRowHeight="12.5" x14ac:dyDescent="0.25"/>
  <cols>
    <col min="1" max="1" width="31.54296875" style="42" customWidth="1"/>
    <col min="2" max="6" width="22.54296875" style="42" customWidth="1"/>
    <col min="7" max="16384" width="8.81640625" style="42"/>
  </cols>
  <sheetData>
    <row r="1" spans="1:6" s="1" customFormat="1" ht="20" x14ac:dyDescent="0.4">
      <c r="A1" s="2" t="s">
        <v>0</v>
      </c>
    </row>
    <row r="2" spans="1:6" s="1" customFormat="1" ht="15.5" x14ac:dyDescent="0.35">
      <c r="A2" s="30" t="s">
        <v>1</v>
      </c>
      <c r="B2" s="3" t="str">
        <f>wb_title</f>
        <v>Fire_E - Consolidated Factor Spreadsheet</v>
      </c>
    </row>
    <row r="3" spans="1:6" s="1" customFormat="1" ht="15.5" x14ac:dyDescent="0.35">
      <c r="A3" s="30" t="s">
        <v>2</v>
      </c>
      <c r="B3" s="3" t="str">
        <f>TABLE_FACTOR_TYPE_1 &amp; " - x-" &amp; TABLE_SERIES_NUMBER_1</f>
        <v>Scheme pays AA - x-616</v>
      </c>
    </row>
    <row r="4" spans="1:6" customFormat="1" x14ac:dyDescent="0.25"/>
    <row r="5" spans="1:6" customFormat="1" x14ac:dyDescent="0.25"/>
    <row r="6" spans="1:6" customFormat="1" x14ac:dyDescent="0.25">
      <c r="A6" s="46" t="s">
        <v>384</v>
      </c>
      <c r="B6" s="52" t="s">
        <v>385</v>
      </c>
      <c r="C6" s="52"/>
      <c r="D6" s="52"/>
      <c r="E6" s="52"/>
      <c r="F6" s="52"/>
    </row>
    <row r="7" spans="1:6" customFormat="1" x14ac:dyDescent="0.25">
      <c r="A7" s="46" t="s">
        <v>386</v>
      </c>
      <c r="B7" s="52" t="s">
        <v>31</v>
      </c>
      <c r="C7" s="52"/>
      <c r="D7" s="52"/>
      <c r="E7" s="52"/>
      <c r="F7" s="52"/>
    </row>
    <row r="8" spans="1:6" customFormat="1" x14ac:dyDescent="0.25">
      <c r="A8" s="46" t="s">
        <v>127</v>
      </c>
      <c r="B8" s="52">
        <v>2006</v>
      </c>
      <c r="C8" s="52"/>
      <c r="D8" s="52"/>
      <c r="E8" s="52"/>
      <c r="F8" s="52"/>
    </row>
    <row r="9" spans="1:6" customFormat="1" x14ac:dyDescent="0.25">
      <c r="A9" s="46" t="s">
        <v>128</v>
      </c>
      <c r="B9" s="52" t="s">
        <v>304</v>
      </c>
      <c r="C9" s="52"/>
      <c r="D9" s="52"/>
      <c r="E9" s="52"/>
      <c r="F9" s="52"/>
    </row>
    <row r="10" spans="1:6" customFormat="1" ht="25" x14ac:dyDescent="0.25">
      <c r="A10" s="46" t="s">
        <v>6</v>
      </c>
      <c r="B10" s="52" t="s">
        <v>335</v>
      </c>
      <c r="C10" s="52"/>
      <c r="D10" s="52"/>
      <c r="E10" s="52"/>
      <c r="F10" s="52"/>
    </row>
    <row r="11" spans="1:6" customFormat="1" x14ac:dyDescent="0.25">
      <c r="A11" s="46" t="s">
        <v>129</v>
      </c>
      <c r="B11" s="52" t="s">
        <v>224</v>
      </c>
      <c r="C11" s="52"/>
      <c r="D11" s="52"/>
      <c r="E11" s="52"/>
      <c r="F11" s="52"/>
    </row>
    <row r="12" spans="1:6" customFormat="1" x14ac:dyDescent="0.25">
      <c r="A12" s="46" t="s">
        <v>130</v>
      </c>
      <c r="B12" s="52" t="s">
        <v>331</v>
      </c>
      <c r="C12" s="52"/>
      <c r="D12" s="52"/>
      <c r="E12" s="52"/>
      <c r="F12" s="52"/>
    </row>
    <row r="13" spans="1:6" customFormat="1" x14ac:dyDescent="0.25">
      <c r="A13" s="46" t="s">
        <v>387</v>
      </c>
      <c r="B13" s="52">
        <v>1</v>
      </c>
      <c r="C13" s="52"/>
      <c r="D13" s="52"/>
      <c r="E13" s="52"/>
      <c r="F13" s="52"/>
    </row>
    <row r="14" spans="1:6" customFormat="1" x14ac:dyDescent="0.25">
      <c r="A14" s="46" t="s">
        <v>132</v>
      </c>
      <c r="B14" s="52">
        <v>616</v>
      </c>
      <c r="C14" s="52"/>
      <c r="D14" s="52"/>
      <c r="E14" s="52"/>
      <c r="F14" s="52"/>
    </row>
    <row r="15" spans="1:6" customFormat="1" x14ac:dyDescent="0.25">
      <c r="A15" s="46" t="s">
        <v>388</v>
      </c>
      <c r="B15" s="52" t="s">
        <v>336</v>
      </c>
      <c r="C15" s="52"/>
      <c r="D15" s="52"/>
      <c r="E15" s="52"/>
      <c r="F15" s="52"/>
    </row>
    <row r="16" spans="1:6" customFormat="1" x14ac:dyDescent="0.25">
      <c r="A16" s="46" t="s">
        <v>134</v>
      </c>
      <c r="B16" s="52" t="s">
        <v>337</v>
      </c>
      <c r="C16" s="52"/>
      <c r="D16" s="52"/>
      <c r="E16" s="52"/>
      <c r="F16" s="52"/>
    </row>
    <row r="17" spans="1:6" customFormat="1" x14ac:dyDescent="0.25">
      <c r="A17" s="47" t="s">
        <v>389</v>
      </c>
      <c r="B17" s="52"/>
      <c r="C17" s="52"/>
      <c r="D17" s="52"/>
      <c r="E17" s="52"/>
      <c r="F17" s="52"/>
    </row>
    <row r="18" spans="1:6" customFormat="1" x14ac:dyDescent="0.25">
      <c r="A18" s="46" t="s">
        <v>136</v>
      </c>
      <c r="B18" s="53">
        <v>45135</v>
      </c>
      <c r="C18" s="53"/>
      <c r="D18" s="53"/>
      <c r="E18" s="53"/>
      <c r="F18" s="53"/>
    </row>
    <row r="19" spans="1:6" customFormat="1" x14ac:dyDescent="0.25">
      <c r="A19" s="46" t="s">
        <v>137</v>
      </c>
      <c r="B19" s="53">
        <v>45135</v>
      </c>
      <c r="C19" s="53"/>
      <c r="D19" s="53"/>
      <c r="E19" s="53"/>
      <c r="F19" s="53"/>
    </row>
    <row r="20" spans="1:6" customFormat="1" x14ac:dyDescent="0.25">
      <c r="A20" s="46" t="s">
        <v>138</v>
      </c>
      <c r="B20" s="52" t="s">
        <v>146</v>
      </c>
      <c r="C20" s="52"/>
      <c r="D20" s="52"/>
      <c r="E20" s="52"/>
      <c r="F20" s="52"/>
    </row>
    <row r="21" spans="1:6" customFormat="1" x14ac:dyDescent="0.25">
      <c r="A21" s="46" t="s">
        <v>390</v>
      </c>
      <c r="B21" s="52" t="s">
        <v>67</v>
      </c>
      <c r="C21" s="52"/>
      <c r="D21" s="52"/>
      <c r="E21" s="52"/>
      <c r="F21" s="52"/>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13" x14ac:dyDescent="0.25">
      <c r="A26" s="60" t="s">
        <v>416</v>
      </c>
      <c r="B26" s="60">
        <v>55</v>
      </c>
      <c r="C26" s="60">
        <v>56</v>
      </c>
      <c r="D26" s="60">
        <v>57</v>
      </c>
      <c r="E26" s="60">
        <v>58</v>
      </c>
      <c r="F26" s="60">
        <v>59</v>
      </c>
    </row>
    <row r="27" spans="1:6" x14ac:dyDescent="0.25">
      <c r="A27" s="44">
        <v>0</v>
      </c>
      <c r="B27" s="50">
        <v>0.8</v>
      </c>
      <c r="C27" s="50">
        <v>0.83399999999999996</v>
      </c>
      <c r="D27" s="50">
        <v>0.871</v>
      </c>
      <c r="E27" s="50">
        <v>0.91100000000000003</v>
      </c>
      <c r="F27" s="50">
        <v>0.95399999999999996</v>
      </c>
    </row>
    <row r="28" spans="1:6" x14ac:dyDescent="0.25">
      <c r="A28" s="44">
        <v>1</v>
      </c>
      <c r="B28" s="50">
        <v>0.80200000000000005</v>
      </c>
      <c r="C28" s="50">
        <v>0.83699999999999997</v>
      </c>
      <c r="D28" s="50">
        <v>0.874</v>
      </c>
      <c r="E28" s="50">
        <v>0.91400000000000003</v>
      </c>
      <c r="F28" s="50">
        <v>0.95799999999999996</v>
      </c>
    </row>
    <row r="29" spans="1:6" x14ac:dyDescent="0.25">
      <c r="A29" s="44">
        <v>2</v>
      </c>
      <c r="B29" s="50">
        <v>0.80500000000000005</v>
      </c>
      <c r="C29" s="50">
        <v>0.84</v>
      </c>
      <c r="D29" s="50">
        <v>0.878</v>
      </c>
      <c r="E29" s="50">
        <v>0.91800000000000004</v>
      </c>
      <c r="F29" s="50">
        <v>0.96099999999999997</v>
      </c>
    </row>
    <row r="30" spans="1:6" x14ac:dyDescent="0.25">
      <c r="A30" s="44">
        <v>3</v>
      </c>
      <c r="B30" s="50">
        <v>0.80800000000000005</v>
      </c>
      <c r="C30" s="50">
        <v>0.84299999999999997</v>
      </c>
      <c r="D30" s="50">
        <v>0.88100000000000001</v>
      </c>
      <c r="E30" s="50">
        <v>0.92200000000000004</v>
      </c>
      <c r="F30" s="50">
        <v>0.96499999999999997</v>
      </c>
    </row>
    <row r="31" spans="1:6" x14ac:dyDescent="0.25">
      <c r="A31" s="44">
        <v>4</v>
      </c>
      <c r="B31" s="50">
        <v>0.81100000000000005</v>
      </c>
      <c r="C31" s="50">
        <v>0.84599999999999997</v>
      </c>
      <c r="D31" s="50">
        <v>0.88400000000000001</v>
      </c>
      <c r="E31" s="50">
        <v>0.92500000000000004</v>
      </c>
      <c r="F31" s="50">
        <v>0.96899999999999997</v>
      </c>
    </row>
    <row r="32" spans="1:6" x14ac:dyDescent="0.25">
      <c r="A32" s="44">
        <v>5</v>
      </c>
      <c r="B32" s="50">
        <v>0.81399999999999995</v>
      </c>
      <c r="C32" s="50">
        <v>0.84899999999999998</v>
      </c>
      <c r="D32" s="50">
        <v>0.88800000000000001</v>
      </c>
      <c r="E32" s="50">
        <v>0.92900000000000005</v>
      </c>
      <c r="F32" s="50">
        <v>0.97299999999999998</v>
      </c>
    </row>
    <row r="33" spans="1:6" x14ac:dyDescent="0.25">
      <c r="A33" s="44">
        <v>6</v>
      </c>
      <c r="B33" s="50">
        <v>0.81699999999999995</v>
      </c>
      <c r="C33" s="50">
        <v>0.85299999999999998</v>
      </c>
      <c r="D33" s="50">
        <v>0.89100000000000001</v>
      </c>
      <c r="E33" s="50">
        <v>0.93200000000000005</v>
      </c>
      <c r="F33" s="50">
        <v>0.97699999999999998</v>
      </c>
    </row>
    <row r="34" spans="1:6" x14ac:dyDescent="0.25">
      <c r="A34" s="44">
        <v>7</v>
      </c>
      <c r="B34" s="50">
        <v>0.82</v>
      </c>
      <c r="C34" s="50">
        <v>0.85599999999999998</v>
      </c>
      <c r="D34" s="50">
        <v>0.89400000000000002</v>
      </c>
      <c r="E34" s="50">
        <v>0.93600000000000005</v>
      </c>
      <c r="F34" s="50">
        <v>0.98099999999999998</v>
      </c>
    </row>
    <row r="35" spans="1:6" x14ac:dyDescent="0.25">
      <c r="A35" s="44">
        <v>8</v>
      </c>
      <c r="B35" s="50">
        <v>0.82299999999999995</v>
      </c>
      <c r="C35" s="50">
        <v>0.85899999999999999</v>
      </c>
      <c r="D35" s="50">
        <v>0.89800000000000002</v>
      </c>
      <c r="E35" s="50">
        <v>0.93899999999999995</v>
      </c>
      <c r="F35" s="50">
        <v>0.98499999999999999</v>
      </c>
    </row>
    <row r="36" spans="1:6" x14ac:dyDescent="0.25">
      <c r="A36" s="44">
        <v>9</v>
      </c>
      <c r="B36" s="50">
        <v>0.82499999999999996</v>
      </c>
      <c r="C36" s="50">
        <v>0.86199999999999999</v>
      </c>
      <c r="D36" s="50">
        <v>0.90100000000000002</v>
      </c>
      <c r="E36" s="50">
        <v>0.94299999999999995</v>
      </c>
      <c r="F36" s="50">
        <v>0.98799999999999999</v>
      </c>
    </row>
    <row r="37" spans="1:6" x14ac:dyDescent="0.25">
      <c r="A37" s="44">
        <v>10</v>
      </c>
      <c r="B37" s="50">
        <v>0.82799999999999996</v>
      </c>
      <c r="C37" s="50">
        <v>0.86499999999999999</v>
      </c>
      <c r="D37" s="50">
        <v>0.90400000000000003</v>
      </c>
      <c r="E37" s="50">
        <v>0.94699999999999995</v>
      </c>
      <c r="F37" s="50">
        <v>0.99199999999999999</v>
      </c>
    </row>
    <row r="38" spans="1:6" x14ac:dyDescent="0.25">
      <c r="A38" s="44">
        <v>11</v>
      </c>
      <c r="B38" s="50">
        <v>0.83099999999999996</v>
      </c>
      <c r="C38" s="50">
        <v>0.86799999999999999</v>
      </c>
      <c r="D38" s="50">
        <v>0.90800000000000003</v>
      </c>
      <c r="E38" s="50">
        <v>0.95</v>
      </c>
      <c r="F38" s="50">
        <v>0.996</v>
      </c>
    </row>
  </sheetData>
  <sheetProtection algorithmName="SHA-512" hashValue="fkgFEshb/00g4l8dx3iLCF/f7zO01sR0RNAG6LhQX/Q6ekDAqnwsgib3IKsM0nvIKd0vwRfenCLJXe2w1r/sXg==" saltValue="riDcYKFxhnV2UVa6rFbbDA==" spinCount="100000" sheet="1" objects="1" scenarios="1"/>
  <conditionalFormatting sqref="A6:A21">
    <cfRule type="expression" dxfId="119" priority="5" stopIfTrue="1">
      <formula>MOD(ROW(),2)=0</formula>
    </cfRule>
    <cfRule type="expression" dxfId="118" priority="6" stopIfTrue="1">
      <formula>MOD(ROW(),2)&lt;&gt;0</formula>
    </cfRule>
  </conditionalFormatting>
  <conditionalFormatting sqref="A26:A38">
    <cfRule type="expression" dxfId="117" priority="1" stopIfTrue="1">
      <formula>MOD(ROW(),2)=0</formula>
    </cfRule>
    <cfRule type="expression" dxfId="116" priority="2" stopIfTrue="1">
      <formula>MOD(ROW(),2)&lt;&gt;0</formula>
    </cfRule>
  </conditionalFormatting>
  <conditionalFormatting sqref="B6:F21">
    <cfRule type="expression" dxfId="115" priority="7" stopIfTrue="1">
      <formula>MOD(ROW(),2)=0</formula>
    </cfRule>
    <cfRule type="expression" dxfId="114" priority="8" stopIfTrue="1">
      <formula>MOD(ROW(),2)&lt;&gt;0</formula>
    </cfRule>
  </conditionalFormatting>
  <conditionalFormatting sqref="B26:F38">
    <cfRule type="expression" dxfId="113" priority="3" stopIfTrue="1">
      <formula>MOD(ROW(),2)=0</formula>
    </cfRule>
    <cfRule type="expression" dxfId="112" priority="4" stopIfTrue="1">
      <formula>MOD(ROW(),2)&lt;&gt;0</formula>
    </cfRule>
  </conditionalFormatting>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11E67-5DE3-4CDF-B628-7DCCD9FA8155}">
  <sheetPr codeName="Sheet80"/>
  <dimension ref="A1:K38"/>
  <sheetViews>
    <sheetView showGridLines="0" workbookViewId="0">
      <selection activeCell="A6" sqref="A6"/>
    </sheetView>
  </sheetViews>
  <sheetFormatPr defaultColWidth="8.81640625" defaultRowHeight="12.5" x14ac:dyDescent="0.25"/>
  <cols>
    <col min="1" max="1" width="31.54296875" style="42" customWidth="1"/>
    <col min="2" max="11" width="22.54296875" style="42" customWidth="1"/>
    <col min="12"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Scheme pays AA - x-617</v>
      </c>
    </row>
    <row r="4" spans="1:11" customFormat="1" x14ac:dyDescent="0.25"/>
    <row r="5" spans="1:11" customFormat="1" x14ac:dyDescent="0.25"/>
    <row r="6" spans="1:11" customFormat="1" x14ac:dyDescent="0.25">
      <c r="A6" s="46" t="s">
        <v>384</v>
      </c>
      <c r="B6" s="52" t="s">
        <v>385</v>
      </c>
      <c r="C6" s="52"/>
      <c r="D6" s="52"/>
      <c r="E6" s="52"/>
      <c r="F6" s="52"/>
      <c r="G6" s="52"/>
      <c r="H6" s="52"/>
      <c r="I6" s="52"/>
      <c r="J6" s="52"/>
      <c r="K6" s="52"/>
    </row>
    <row r="7" spans="1:11" customFormat="1" x14ac:dyDescent="0.25">
      <c r="A7" s="46" t="s">
        <v>386</v>
      </c>
      <c r="B7" s="52" t="s">
        <v>31</v>
      </c>
      <c r="C7" s="52"/>
      <c r="D7" s="52"/>
      <c r="E7" s="52"/>
      <c r="F7" s="52"/>
      <c r="G7" s="52"/>
      <c r="H7" s="52"/>
      <c r="I7" s="52"/>
      <c r="J7" s="52"/>
      <c r="K7" s="52"/>
    </row>
    <row r="8" spans="1:11" customFormat="1" x14ac:dyDescent="0.25">
      <c r="A8" s="46" t="s">
        <v>127</v>
      </c>
      <c r="B8" s="52">
        <v>2006</v>
      </c>
      <c r="C8" s="52"/>
      <c r="D8" s="52"/>
      <c r="E8" s="52"/>
      <c r="F8" s="52"/>
      <c r="G8" s="52"/>
      <c r="H8" s="52"/>
      <c r="I8" s="52"/>
      <c r="J8" s="52"/>
      <c r="K8" s="52"/>
    </row>
    <row r="9" spans="1:11" customFormat="1" x14ac:dyDescent="0.25">
      <c r="A9" s="46" t="s">
        <v>128</v>
      </c>
      <c r="B9" s="52" t="s">
        <v>304</v>
      </c>
      <c r="C9" s="52"/>
      <c r="D9" s="52"/>
      <c r="E9" s="52"/>
      <c r="F9" s="52"/>
      <c r="G9" s="52"/>
      <c r="H9" s="52"/>
      <c r="I9" s="52"/>
      <c r="J9" s="52"/>
      <c r="K9" s="52"/>
    </row>
    <row r="10" spans="1:11" customFormat="1" x14ac:dyDescent="0.25">
      <c r="A10" s="46" t="s">
        <v>6</v>
      </c>
      <c r="B10" s="52" t="s">
        <v>338</v>
      </c>
      <c r="C10" s="52"/>
      <c r="D10" s="52"/>
      <c r="E10" s="52"/>
      <c r="F10" s="52"/>
      <c r="G10" s="52"/>
      <c r="H10" s="52"/>
      <c r="I10" s="52"/>
      <c r="J10" s="52"/>
      <c r="K10" s="52"/>
    </row>
    <row r="11" spans="1:11" customFormat="1" x14ac:dyDescent="0.25">
      <c r="A11" s="46" t="s">
        <v>129</v>
      </c>
      <c r="B11" s="52" t="s">
        <v>224</v>
      </c>
      <c r="C11" s="52"/>
      <c r="D11" s="52"/>
      <c r="E11" s="52"/>
      <c r="F11" s="52"/>
      <c r="G11" s="52"/>
      <c r="H11" s="52"/>
      <c r="I11" s="52"/>
      <c r="J11" s="52"/>
      <c r="K11" s="52"/>
    </row>
    <row r="12" spans="1:11" customFormat="1" x14ac:dyDescent="0.25">
      <c r="A12" s="46" t="s">
        <v>130</v>
      </c>
      <c r="B12" s="52" t="s">
        <v>331</v>
      </c>
      <c r="C12" s="52"/>
      <c r="D12" s="52"/>
      <c r="E12" s="52"/>
      <c r="F12" s="52"/>
      <c r="G12" s="52"/>
      <c r="H12" s="52"/>
      <c r="I12" s="52"/>
      <c r="J12" s="52"/>
      <c r="K12" s="52"/>
    </row>
    <row r="13" spans="1:11" customFormat="1" x14ac:dyDescent="0.25">
      <c r="A13" s="46" t="s">
        <v>387</v>
      </c>
      <c r="B13" s="52">
        <v>1</v>
      </c>
      <c r="C13" s="52"/>
      <c r="D13" s="52"/>
      <c r="E13" s="52"/>
      <c r="F13" s="52"/>
      <c r="G13" s="52"/>
      <c r="H13" s="52"/>
      <c r="I13" s="52"/>
      <c r="J13" s="52"/>
      <c r="K13" s="52"/>
    </row>
    <row r="14" spans="1:11" customFormat="1" x14ac:dyDescent="0.25">
      <c r="A14" s="46" t="s">
        <v>132</v>
      </c>
      <c r="B14" s="52">
        <v>617</v>
      </c>
      <c r="C14" s="52"/>
      <c r="D14" s="52"/>
      <c r="E14" s="52"/>
      <c r="F14" s="52"/>
      <c r="G14" s="52"/>
      <c r="H14" s="52"/>
      <c r="I14" s="52"/>
      <c r="J14" s="52"/>
      <c r="K14" s="52"/>
    </row>
    <row r="15" spans="1:11" customFormat="1" x14ac:dyDescent="0.25">
      <c r="A15" s="46" t="s">
        <v>388</v>
      </c>
      <c r="B15" s="52" t="s">
        <v>339</v>
      </c>
      <c r="C15" s="52"/>
      <c r="D15" s="52"/>
      <c r="E15" s="52"/>
      <c r="F15" s="52"/>
      <c r="G15" s="52"/>
      <c r="H15" s="52"/>
      <c r="I15" s="52"/>
      <c r="J15" s="52"/>
      <c r="K15" s="52"/>
    </row>
    <row r="16" spans="1:11" customFormat="1" x14ac:dyDescent="0.25">
      <c r="A16" s="46" t="s">
        <v>134</v>
      </c>
      <c r="B16" s="52" t="s">
        <v>340</v>
      </c>
      <c r="C16" s="52"/>
      <c r="D16" s="52"/>
      <c r="E16" s="52"/>
      <c r="F16" s="52"/>
      <c r="G16" s="52"/>
      <c r="H16" s="52"/>
      <c r="I16" s="52"/>
      <c r="J16" s="52"/>
      <c r="K16" s="52"/>
    </row>
    <row r="17" spans="1:11" customFormat="1" x14ac:dyDescent="0.25">
      <c r="A17" s="47" t="s">
        <v>389</v>
      </c>
      <c r="B17" s="52"/>
      <c r="C17" s="52"/>
      <c r="D17" s="52"/>
      <c r="E17" s="52"/>
      <c r="F17" s="52"/>
      <c r="G17" s="52"/>
      <c r="H17" s="52"/>
      <c r="I17" s="52"/>
      <c r="J17" s="52"/>
      <c r="K17" s="52"/>
    </row>
    <row r="18" spans="1:11" customFormat="1" x14ac:dyDescent="0.25">
      <c r="A18" s="46" t="s">
        <v>136</v>
      </c>
      <c r="B18" s="53">
        <v>45135</v>
      </c>
      <c r="C18" s="53"/>
      <c r="D18" s="53"/>
      <c r="E18" s="53"/>
      <c r="F18" s="53"/>
      <c r="G18" s="53"/>
      <c r="H18" s="53"/>
      <c r="I18" s="53"/>
      <c r="J18" s="53"/>
      <c r="K18" s="53"/>
    </row>
    <row r="19" spans="1:11" customFormat="1" x14ac:dyDescent="0.25">
      <c r="A19" s="46" t="s">
        <v>137</v>
      </c>
      <c r="B19" s="53">
        <v>45135</v>
      </c>
      <c r="C19" s="53"/>
      <c r="D19" s="53"/>
      <c r="E19" s="53"/>
      <c r="F19" s="53"/>
      <c r="G19" s="53"/>
      <c r="H19" s="53"/>
      <c r="I19" s="53"/>
      <c r="J19" s="53"/>
      <c r="K19" s="53"/>
    </row>
    <row r="20" spans="1:11" customFormat="1" x14ac:dyDescent="0.25">
      <c r="A20" s="46" t="s">
        <v>138</v>
      </c>
      <c r="B20" s="52" t="s">
        <v>146</v>
      </c>
      <c r="C20" s="52"/>
      <c r="D20" s="52"/>
      <c r="E20" s="52"/>
      <c r="F20" s="52"/>
      <c r="G20" s="52"/>
      <c r="H20" s="52"/>
      <c r="I20" s="52"/>
      <c r="J20" s="52"/>
      <c r="K20" s="52"/>
    </row>
    <row r="21" spans="1:11" customFormat="1" x14ac:dyDescent="0.25">
      <c r="A21" s="46" t="s">
        <v>390</v>
      </c>
      <c r="B21" s="52" t="s">
        <v>67</v>
      </c>
      <c r="C21" s="52"/>
      <c r="D21" s="52"/>
      <c r="E21" s="52"/>
      <c r="F21" s="52"/>
      <c r="G21" s="52"/>
      <c r="H21" s="52"/>
      <c r="I21" s="52"/>
      <c r="J21" s="52"/>
      <c r="K21" s="52"/>
    </row>
    <row r="22" spans="1:11" customFormat="1" x14ac:dyDescent="0.25"/>
    <row r="23" spans="1:11" customFormat="1" x14ac:dyDescent="0.25">
      <c r="A23" s="23" t="str">
        <f>HYPERLINK("#'Factor List'!A1", "Back to Factor List")</f>
        <v>Back to Factor List</v>
      </c>
      <c r="B23" s="23" t="str">
        <f>HYPERLINK("#'Assumptions'!A1", "Assumptions")</f>
        <v>Assumptions</v>
      </c>
    </row>
    <row r="26" spans="1:11" s="61" customFormat="1" ht="13" x14ac:dyDescent="0.25">
      <c r="A26" s="60" t="s">
        <v>416</v>
      </c>
      <c r="B26" s="60">
        <v>60</v>
      </c>
      <c r="C26" s="60">
        <v>61</v>
      </c>
      <c r="D26" s="60">
        <v>62</v>
      </c>
      <c r="E26" s="60">
        <v>63</v>
      </c>
      <c r="F26" s="60">
        <v>64</v>
      </c>
      <c r="G26" s="60">
        <v>65</v>
      </c>
      <c r="H26" s="60">
        <v>66</v>
      </c>
      <c r="I26" s="60">
        <v>67</v>
      </c>
      <c r="J26" s="60">
        <v>68</v>
      </c>
      <c r="K26" s="60">
        <v>69</v>
      </c>
    </row>
    <row r="27" spans="1:11" x14ac:dyDescent="0.25">
      <c r="A27" s="44">
        <v>0</v>
      </c>
      <c r="B27" s="50">
        <v>1</v>
      </c>
      <c r="C27" s="50">
        <v>1.05</v>
      </c>
      <c r="D27" s="50">
        <v>1.105</v>
      </c>
      <c r="E27" s="50">
        <v>1.1639999999999999</v>
      </c>
      <c r="F27" s="50">
        <v>1.228</v>
      </c>
      <c r="G27" s="50">
        <v>1.298</v>
      </c>
      <c r="H27" s="50">
        <v>1.3740000000000001</v>
      </c>
      <c r="I27" s="50">
        <v>1.4570000000000001</v>
      </c>
      <c r="J27" s="50">
        <v>1.548</v>
      </c>
      <c r="K27" s="50">
        <v>1.6479999999999999</v>
      </c>
    </row>
    <row r="28" spans="1:11" x14ac:dyDescent="0.25">
      <c r="A28" s="44">
        <v>1</v>
      </c>
      <c r="B28" s="50">
        <v>1.004</v>
      </c>
      <c r="C28" s="50">
        <v>1.0549999999999999</v>
      </c>
      <c r="D28" s="50">
        <v>1.1100000000000001</v>
      </c>
      <c r="E28" s="50">
        <v>1.169</v>
      </c>
      <c r="F28" s="50">
        <v>1.234</v>
      </c>
      <c r="G28" s="50">
        <v>1.304</v>
      </c>
      <c r="H28" s="50">
        <v>1.381</v>
      </c>
      <c r="I28" s="50">
        <v>1.4650000000000001</v>
      </c>
      <c r="J28" s="50">
        <v>1.5569999999999999</v>
      </c>
      <c r="K28" s="50">
        <v>1.6579999999999999</v>
      </c>
    </row>
    <row r="29" spans="1:11" x14ac:dyDescent="0.25">
      <c r="A29" s="44">
        <v>2</v>
      </c>
      <c r="B29" s="50">
        <v>1.008</v>
      </c>
      <c r="C29" s="50">
        <v>1.0589999999999999</v>
      </c>
      <c r="D29" s="50">
        <v>1.115</v>
      </c>
      <c r="E29" s="50">
        <v>1.175</v>
      </c>
      <c r="F29" s="50">
        <v>1.24</v>
      </c>
      <c r="G29" s="50">
        <v>1.3109999999999999</v>
      </c>
      <c r="H29" s="50">
        <v>1.3879999999999999</v>
      </c>
      <c r="I29" s="50">
        <v>1.472</v>
      </c>
      <c r="J29" s="50">
        <v>1.5649999999999999</v>
      </c>
      <c r="K29" s="50">
        <v>1.667</v>
      </c>
    </row>
    <row r="30" spans="1:11" x14ac:dyDescent="0.25">
      <c r="A30" s="44">
        <v>3</v>
      </c>
      <c r="B30" s="50">
        <v>1.0129999999999999</v>
      </c>
      <c r="C30" s="50">
        <v>1.0640000000000001</v>
      </c>
      <c r="D30" s="50">
        <v>1.1200000000000001</v>
      </c>
      <c r="E30" s="50">
        <v>1.18</v>
      </c>
      <c r="F30" s="50">
        <v>1.2450000000000001</v>
      </c>
      <c r="G30" s="50">
        <v>1.3169999999999999</v>
      </c>
      <c r="H30" s="50">
        <v>1.395</v>
      </c>
      <c r="I30" s="50">
        <v>1.48</v>
      </c>
      <c r="J30" s="50">
        <v>1.573</v>
      </c>
      <c r="K30" s="50">
        <v>1.6759999999999999</v>
      </c>
    </row>
    <row r="31" spans="1:11" x14ac:dyDescent="0.25">
      <c r="A31" s="44">
        <v>4</v>
      </c>
      <c r="B31" s="50">
        <v>1.0169999999999999</v>
      </c>
      <c r="C31" s="50">
        <v>1.0680000000000001</v>
      </c>
      <c r="D31" s="50">
        <v>1.1240000000000001</v>
      </c>
      <c r="E31" s="50">
        <v>1.1850000000000001</v>
      </c>
      <c r="F31" s="50">
        <v>1.2509999999999999</v>
      </c>
      <c r="G31" s="50">
        <v>1.323</v>
      </c>
      <c r="H31" s="50">
        <v>1.4019999999999999</v>
      </c>
      <c r="I31" s="50">
        <v>1.4870000000000001</v>
      </c>
      <c r="J31" s="50">
        <v>1.5820000000000001</v>
      </c>
      <c r="K31" s="50">
        <v>1.6850000000000001</v>
      </c>
    </row>
    <row r="32" spans="1:11" x14ac:dyDescent="0.25">
      <c r="A32" s="44">
        <v>5</v>
      </c>
      <c r="B32" s="50">
        <v>1.0209999999999999</v>
      </c>
      <c r="C32" s="50">
        <v>1.073</v>
      </c>
      <c r="D32" s="50">
        <v>1.129</v>
      </c>
      <c r="E32" s="50">
        <v>1.1910000000000001</v>
      </c>
      <c r="F32" s="50">
        <v>1.2569999999999999</v>
      </c>
      <c r="G32" s="50">
        <v>1.33</v>
      </c>
      <c r="H32" s="50">
        <v>1.409</v>
      </c>
      <c r="I32" s="50">
        <v>1.4950000000000001</v>
      </c>
      <c r="J32" s="50">
        <v>1.59</v>
      </c>
      <c r="K32" s="50">
        <v>1.694</v>
      </c>
    </row>
    <row r="33" spans="1:11" x14ac:dyDescent="0.25">
      <c r="A33" s="44">
        <v>6</v>
      </c>
      <c r="B33" s="50">
        <v>1.0249999999999999</v>
      </c>
      <c r="C33" s="50">
        <v>1.0780000000000001</v>
      </c>
      <c r="D33" s="50">
        <v>1.1339999999999999</v>
      </c>
      <c r="E33" s="50">
        <v>1.196</v>
      </c>
      <c r="F33" s="50">
        <v>1.2629999999999999</v>
      </c>
      <c r="G33" s="50">
        <v>1.3360000000000001</v>
      </c>
      <c r="H33" s="50">
        <v>1.4159999999999999</v>
      </c>
      <c r="I33" s="50">
        <v>1.5029999999999999</v>
      </c>
      <c r="J33" s="50">
        <v>1.5980000000000001</v>
      </c>
      <c r="K33" s="50">
        <v>1.7030000000000001</v>
      </c>
    </row>
    <row r="34" spans="1:11" x14ac:dyDescent="0.25">
      <c r="A34" s="44">
        <v>7</v>
      </c>
      <c r="B34" s="50">
        <v>1.0289999999999999</v>
      </c>
      <c r="C34" s="50">
        <v>1.0820000000000001</v>
      </c>
      <c r="D34" s="50">
        <v>1.139</v>
      </c>
      <c r="E34" s="50">
        <v>1.2010000000000001</v>
      </c>
      <c r="F34" s="50">
        <v>1.2689999999999999</v>
      </c>
      <c r="G34" s="50">
        <v>1.3420000000000001</v>
      </c>
      <c r="H34" s="50">
        <v>1.4219999999999999</v>
      </c>
      <c r="I34" s="50">
        <v>1.51</v>
      </c>
      <c r="J34" s="50">
        <v>1.607</v>
      </c>
      <c r="K34" s="50">
        <v>1.7130000000000001</v>
      </c>
    </row>
    <row r="35" spans="1:11" x14ac:dyDescent="0.25">
      <c r="A35" s="44">
        <v>8</v>
      </c>
      <c r="B35" s="50">
        <v>1.034</v>
      </c>
      <c r="C35" s="50">
        <v>1.087</v>
      </c>
      <c r="D35" s="50">
        <v>1.1439999999999999</v>
      </c>
      <c r="E35" s="50">
        <v>1.2070000000000001</v>
      </c>
      <c r="F35" s="50">
        <v>1.2749999999999999</v>
      </c>
      <c r="G35" s="50">
        <v>1.349</v>
      </c>
      <c r="H35" s="50">
        <v>1.429</v>
      </c>
      <c r="I35" s="50">
        <v>1.518</v>
      </c>
      <c r="J35" s="50">
        <v>1.615</v>
      </c>
      <c r="K35" s="50">
        <v>1.722</v>
      </c>
    </row>
    <row r="36" spans="1:11" x14ac:dyDescent="0.25">
      <c r="A36" s="44">
        <v>9</v>
      </c>
      <c r="B36" s="50">
        <v>1.038</v>
      </c>
      <c r="C36" s="50">
        <v>1.091</v>
      </c>
      <c r="D36" s="50">
        <v>1.149</v>
      </c>
      <c r="E36" s="50">
        <v>1.212</v>
      </c>
      <c r="F36" s="50">
        <v>1.28</v>
      </c>
      <c r="G36" s="50">
        <v>1.355</v>
      </c>
      <c r="H36" s="50">
        <v>1.4359999999999999</v>
      </c>
      <c r="I36" s="50">
        <v>1.5249999999999999</v>
      </c>
      <c r="J36" s="50">
        <v>1.623</v>
      </c>
      <c r="K36" s="50">
        <v>1.7310000000000001</v>
      </c>
    </row>
    <row r="37" spans="1:11" x14ac:dyDescent="0.25">
      <c r="A37" s="44">
        <v>10</v>
      </c>
      <c r="B37" s="50">
        <v>1.042</v>
      </c>
      <c r="C37" s="50">
        <v>1.0960000000000001</v>
      </c>
      <c r="D37" s="50">
        <v>1.1539999999999999</v>
      </c>
      <c r="E37" s="50">
        <v>1.2170000000000001</v>
      </c>
      <c r="F37" s="50">
        <v>1.286</v>
      </c>
      <c r="G37" s="50">
        <v>1.361</v>
      </c>
      <c r="H37" s="50">
        <v>1.4430000000000001</v>
      </c>
      <c r="I37" s="50">
        <v>1.5329999999999999</v>
      </c>
      <c r="J37" s="50">
        <v>1.6319999999999999</v>
      </c>
      <c r="K37" s="50">
        <v>1.74</v>
      </c>
    </row>
    <row r="38" spans="1:11" x14ac:dyDescent="0.25">
      <c r="A38" s="44">
        <v>11</v>
      </c>
      <c r="B38" s="50">
        <v>1.046</v>
      </c>
      <c r="C38" s="50">
        <v>1.1000000000000001</v>
      </c>
      <c r="D38" s="50">
        <v>1.159</v>
      </c>
      <c r="E38" s="50">
        <v>1.2230000000000001</v>
      </c>
      <c r="F38" s="50">
        <v>1.292</v>
      </c>
      <c r="G38" s="50">
        <v>1.3680000000000001</v>
      </c>
      <c r="H38" s="50">
        <v>1.45</v>
      </c>
      <c r="I38" s="50">
        <v>1.5409999999999999</v>
      </c>
      <c r="J38" s="50">
        <v>1.64</v>
      </c>
      <c r="K38" s="50">
        <v>1.7490000000000001</v>
      </c>
    </row>
  </sheetData>
  <sheetProtection algorithmName="SHA-512" hashValue="6a3JLfSJ2JAqNojbMTSs3W64Mxr2oh8Y3PGJjeD85pac9BKbGEffAA+WqmyhZivrEAVT9EE628XastwS21sc6g==" saltValue="V1BN4Vu8RYHuLw3w37I2UA==" spinCount="100000" sheet="1" objects="1" scenarios="1"/>
  <conditionalFormatting sqref="A6:A21">
    <cfRule type="expression" dxfId="111" priority="5" stopIfTrue="1">
      <formula>MOD(ROW(),2)=0</formula>
    </cfRule>
    <cfRule type="expression" dxfId="110" priority="6" stopIfTrue="1">
      <formula>MOD(ROW(),2)&lt;&gt;0</formula>
    </cfRule>
  </conditionalFormatting>
  <conditionalFormatting sqref="A26:A38">
    <cfRule type="expression" dxfId="109" priority="1" stopIfTrue="1">
      <formula>MOD(ROW(),2)=0</formula>
    </cfRule>
    <cfRule type="expression" dxfId="108" priority="2" stopIfTrue="1">
      <formula>MOD(ROW(),2)&lt;&gt;0</formula>
    </cfRule>
  </conditionalFormatting>
  <conditionalFormatting sqref="B6:K21">
    <cfRule type="expression" dxfId="107" priority="7" stopIfTrue="1">
      <formula>MOD(ROW(),2)=0</formula>
    </cfRule>
    <cfRule type="expression" dxfId="106" priority="8" stopIfTrue="1">
      <formula>MOD(ROW(),2)&lt;&gt;0</formula>
    </cfRule>
  </conditionalFormatting>
  <conditionalFormatting sqref="B26:K38">
    <cfRule type="expression" dxfId="105" priority="3" stopIfTrue="1">
      <formula>MOD(ROW(),2)=0</formula>
    </cfRule>
    <cfRule type="expression" dxfId="104" priority="4" stopIfTrue="1">
      <formula>MOD(ROW(),2)&lt;&gt;0</formula>
    </cfRule>
  </conditionalFormatting>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B6BEC-0779-4649-94B2-9DF5F5769178}">
  <sheetPr codeName="Sheet81"/>
  <dimension ref="A1:AV38"/>
  <sheetViews>
    <sheetView showGridLines="0" workbookViewId="0">
      <selection activeCell="A6" sqref="A6"/>
    </sheetView>
  </sheetViews>
  <sheetFormatPr defaultColWidth="8.81640625" defaultRowHeight="12.5" x14ac:dyDescent="0.25"/>
  <cols>
    <col min="1" max="1" width="31.54296875" style="42" customWidth="1"/>
    <col min="2" max="48" width="22.54296875" style="42" customWidth="1"/>
    <col min="49" max="16384" width="8.81640625" style="42"/>
  </cols>
  <sheetData>
    <row r="1" spans="1:48" s="1" customFormat="1" ht="20" x14ac:dyDescent="0.4">
      <c r="A1" s="2" t="s">
        <v>0</v>
      </c>
    </row>
    <row r="2" spans="1:48" s="1" customFormat="1" ht="15.5" x14ac:dyDescent="0.35">
      <c r="A2" s="30" t="s">
        <v>1</v>
      </c>
      <c r="B2" s="3" t="str">
        <f>wb_title</f>
        <v>Fire_E - Consolidated Factor Spreadsheet</v>
      </c>
    </row>
    <row r="3" spans="1:48" s="1" customFormat="1" ht="15.5" x14ac:dyDescent="0.35">
      <c r="A3" s="30" t="s">
        <v>2</v>
      </c>
      <c r="B3" s="3" t="str">
        <f>TABLE_FACTOR_TYPE_1 &amp; " - x-" &amp; TABLE_SERIES_NUMBER_1</f>
        <v>Scheme pays AA - x-618</v>
      </c>
    </row>
    <row r="4" spans="1:48" customFormat="1" x14ac:dyDescent="0.25"/>
    <row r="5" spans="1:48" customFormat="1" x14ac:dyDescent="0.25"/>
    <row r="6" spans="1:48" customFormat="1" x14ac:dyDescent="0.25">
      <c r="A6" s="46" t="s">
        <v>384</v>
      </c>
      <c r="B6" s="52" t="s">
        <v>385</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row>
    <row r="7" spans="1:48" customFormat="1" x14ac:dyDescent="0.25">
      <c r="A7" s="46" t="s">
        <v>386</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row>
    <row r="8" spans="1:48" customFormat="1" x14ac:dyDescent="0.25">
      <c r="A8" s="46" t="s">
        <v>127</v>
      </c>
      <c r="B8" s="52">
        <v>2006</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row>
    <row r="9" spans="1:48" customFormat="1" x14ac:dyDescent="0.25">
      <c r="A9" s="46" t="s">
        <v>128</v>
      </c>
      <c r="B9" s="52" t="s">
        <v>304</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row>
    <row r="10" spans="1:48" customFormat="1" x14ac:dyDescent="0.25">
      <c r="A10" s="46" t="s">
        <v>6</v>
      </c>
      <c r="B10" s="52" t="s">
        <v>341</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row>
    <row r="11" spans="1:48" customFormat="1" x14ac:dyDescent="0.25">
      <c r="A11" s="46" t="s">
        <v>129</v>
      </c>
      <c r="B11" s="52" t="s">
        <v>224</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row>
    <row r="12" spans="1:48" customFormat="1" x14ac:dyDescent="0.25">
      <c r="A12" s="46" t="s">
        <v>130</v>
      </c>
      <c r="B12" s="52" t="s">
        <v>331</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row>
    <row r="13" spans="1:48" customFormat="1" x14ac:dyDescent="0.25">
      <c r="A13" s="46" t="s">
        <v>387</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row>
    <row r="14" spans="1:48" customFormat="1" x14ac:dyDescent="0.25">
      <c r="A14" s="46" t="s">
        <v>132</v>
      </c>
      <c r="B14" s="52">
        <v>618</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row>
    <row r="15" spans="1:48" customFormat="1" x14ac:dyDescent="0.25">
      <c r="A15" s="46" t="s">
        <v>388</v>
      </c>
      <c r="B15" s="52" t="s">
        <v>342</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row>
    <row r="16" spans="1:48" customFormat="1" x14ac:dyDescent="0.25">
      <c r="A16" s="46" t="s">
        <v>134</v>
      </c>
      <c r="B16" s="52" t="s">
        <v>329</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row>
    <row r="17" spans="1:48" customFormat="1" x14ac:dyDescent="0.25">
      <c r="A17" s="47" t="s">
        <v>389</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row>
    <row r="18" spans="1:48" customFormat="1" x14ac:dyDescent="0.25">
      <c r="A18" s="46" t="s">
        <v>136</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row>
    <row r="19" spans="1:48" customFormat="1" x14ac:dyDescent="0.25">
      <c r="A19" s="46" t="s">
        <v>137</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row>
    <row r="20" spans="1:48" customFormat="1" x14ac:dyDescent="0.25">
      <c r="A20" s="46" t="s">
        <v>138</v>
      </c>
      <c r="B20" s="52" t="s">
        <v>146</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row>
    <row r="21" spans="1:48" customFormat="1" x14ac:dyDescent="0.25">
      <c r="A21" s="46" t="s">
        <v>390</v>
      </c>
      <c r="B21" s="52" t="s">
        <v>67</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row>
    <row r="22" spans="1:48" customFormat="1" x14ac:dyDescent="0.25"/>
    <row r="23" spans="1:48" customFormat="1" x14ac:dyDescent="0.25">
      <c r="A23" s="23" t="str">
        <f>HYPERLINK("#'Factor List'!A1", "Back to Factor List")</f>
        <v>Back to Factor List</v>
      </c>
      <c r="B23" s="23" t="str">
        <f>HYPERLINK("#'Assumptions'!A1", "Assumptions")</f>
        <v>Assumptions</v>
      </c>
    </row>
    <row r="26" spans="1:48" s="61" customFormat="1" ht="13" x14ac:dyDescent="0.25">
      <c r="A26" s="60" t="s">
        <v>416</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row>
    <row r="27" spans="1:48" x14ac:dyDescent="0.25">
      <c r="A27" s="44">
        <v>0</v>
      </c>
      <c r="B27" s="50">
        <v>0.21199999999999999</v>
      </c>
      <c r="C27" s="50">
        <v>0.216</v>
      </c>
      <c r="D27" s="50">
        <v>0.221</v>
      </c>
      <c r="E27" s="50">
        <v>0.22700000000000001</v>
      </c>
      <c r="F27" s="50">
        <v>0.23200000000000001</v>
      </c>
      <c r="G27" s="50">
        <v>0.23699999999999999</v>
      </c>
      <c r="H27" s="50">
        <v>0.24299999999999999</v>
      </c>
      <c r="I27" s="50">
        <v>0.249</v>
      </c>
      <c r="J27" s="50">
        <v>0.255</v>
      </c>
      <c r="K27" s="50">
        <v>0.26100000000000001</v>
      </c>
      <c r="L27" s="50">
        <v>0.26700000000000002</v>
      </c>
      <c r="M27" s="50">
        <v>0.27400000000000002</v>
      </c>
      <c r="N27" s="50">
        <v>0.28100000000000003</v>
      </c>
      <c r="O27" s="50">
        <v>0.28799999999999998</v>
      </c>
      <c r="P27" s="50">
        <v>0.29599999999999999</v>
      </c>
      <c r="Q27" s="50">
        <v>0.30399999999999999</v>
      </c>
      <c r="R27" s="50">
        <v>0.312</v>
      </c>
      <c r="S27" s="50">
        <v>0.32100000000000001</v>
      </c>
      <c r="T27" s="50">
        <v>0.33</v>
      </c>
      <c r="U27" s="50">
        <v>0.33900000000000002</v>
      </c>
      <c r="V27" s="50">
        <v>0.34899999999999998</v>
      </c>
      <c r="W27" s="50">
        <v>0.35899999999999999</v>
      </c>
      <c r="X27" s="50">
        <v>0.36899999999999999</v>
      </c>
      <c r="Y27" s="50">
        <v>0.38100000000000001</v>
      </c>
      <c r="Z27" s="50">
        <v>0.39200000000000002</v>
      </c>
      <c r="AA27" s="50">
        <v>0.40500000000000003</v>
      </c>
      <c r="AB27" s="50">
        <v>0.41799999999999998</v>
      </c>
      <c r="AC27" s="50">
        <v>0.43099999999999999</v>
      </c>
      <c r="AD27" s="50">
        <v>0.44600000000000001</v>
      </c>
      <c r="AE27" s="50">
        <v>0.46100000000000002</v>
      </c>
      <c r="AF27" s="50">
        <v>0.47699999999999998</v>
      </c>
      <c r="AG27" s="50">
        <v>0.49399999999999999</v>
      </c>
      <c r="AH27" s="50">
        <v>0.51200000000000001</v>
      </c>
      <c r="AI27" s="50">
        <v>0.53100000000000003</v>
      </c>
      <c r="AJ27" s="50">
        <v>0.55100000000000005</v>
      </c>
      <c r="AK27" s="50">
        <v>0.57199999999999995</v>
      </c>
      <c r="AL27" s="50">
        <v>0.59499999999999997</v>
      </c>
      <c r="AM27" s="50">
        <v>0.62</v>
      </c>
      <c r="AN27" s="50">
        <v>0.64600000000000002</v>
      </c>
      <c r="AO27" s="50">
        <v>0.67400000000000004</v>
      </c>
      <c r="AP27" s="50">
        <v>0.70499999999999996</v>
      </c>
      <c r="AQ27" s="50">
        <v>0.73699999999999999</v>
      </c>
      <c r="AR27" s="50">
        <v>0.77200000000000002</v>
      </c>
      <c r="AS27" s="50">
        <v>0.81100000000000005</v>
      </c>
      <c r="AT27" s="50">
        <v>0.85199999999999998</v>
      </c>
      <c r="AU27" s="50">
        <v>0.89700000000000002</v>
      </c>
      <c r="AV27" s="50">
        <v>0.94599999999999995</v>
      </c>
    </row>
    <row r="28" spans="1:48" x14ac:dyDescent="0.25">
      <c r="A28" s="44">
        <v>1</v>
      </c>
      <c r="B28" s="50">
        <v>0.21199999999999999</v>
      </c>
      <c r="C28" s="50">
        <v>0.217</v>
      </c>
      <c r="D28" s="50">
        <v>0.222</v>
      </c>
      <c r="E28" s="50">
        <v>0.22700000000000001</v>
      </c>
      <c r="F28" s="50">
        <v>0.23200000000000001</v>
      </c>
      <c r="G28" s="50">
        <v>0.23799999999999999</v>
      </c>
      <c r="H28" s="50">
        <v>0.24299999999999999</v>
      </c>
      <c r="I28" s="50">
        <v>0.249</v>
      </c>
      <c r="J28" s="50">
        <v>0.255</v>
      </c>
      <c r="K28" s="50">
        <v>0.26200000000000001</v>
      </c>
      <c r="L28" s="50">
        <v>0.26800000000000002</v>
      </c>
      <c r="M28" s="50">
        <v>0.27500000000000002</v>
      </c>
      <c r="N28" s="50">
        <v>0.28199999999999997</v>
      </c>
      <c r="O28" s="50">
        <v>0.28899999999999998</v>
      </c>
      <c r="P28" s="50">
        <v>0.29699999999999999</v>
      </c>
      <c r="Q28" s="50">
        <v>0.30499999999999999</v>
      </c>
      <c r="R28" s="50">
        <v>0.313</v>
      </c>
      <c r="S28" s="50">
        <v>0.32100000000000001</v>
      </c>
      <c r="T28" s="50">
        <v>0.33</v>
      </c>
      <c r="U28" s="50">
        <v>0.34</v>
      </c>
      <c r="V28" s="50">
        <v>0.35</v>
      </c>
      <c r="W28" s="50">
        <v>0.36</v>
      </c>
      <c r="X28" s="50">
        <v>0.37</v>
      </c>
      <c r="Y28" s="50">
        <v>0.38200000000000001</v>
      </c>
      <c r="Z28" s="50">
        <v>0.39300000000000002</v>
      </c>
      <c r="AA28" s="50">
        <v>0.40600000000000003</v>
      </c>
      <c r="AB28" s="50">
        <v>0.41899999999999998</v>
      </c>
      <c r="AC28" s="50">
        <v>0.432</v>
      </c>
      <c r="AD28" s="50">
        <v>0.44700000000000001</v>
      </c>
      <c r="AE28" s="50">
        <v>0.46200000000000002</v>
      </c>
      <c r="AF28" s="50">
        <v>0.47799999999999998</v>
      </c>
      <c r="AG28" s="50">
        <v>0.495</v>
      </c>
      <c r="AH28" s="50">
        <v>0.51300000000000001</v>
      </c>
      <c r="AI28" s="50">
        <v>0.53200000000000003</v>
      </c>
      <c r="AJ28" s="50">
        <v>0.55300000000000005</v>
      </c>
      <c r="AK28" s="50">
        <v>0.57399999999999995</v>
      </c>
      <c r="AL28" s="50">
        <v>0.59699999999999998</v>
      </c>
      <c r="AM28" s="50">
        <v>0.622</v>
      </c>
      <c r="AN28" s="50">
        <v>0.64800000000000002</v>
      </c>
      <c r="AO28" s="50">
        <v>0.67700000000000005</v>
      </c>
      <c r="AP28" s="50">
        <v>0.70699999999999996</v>
      </c>
      <c r="AQ28" s="50">
        <v>0.74</v>
      </c>
      <c r="AR28" s="50">
        <v>0.77600000000000002</v>
      </c>
      <c r="AS28" s="50">
        <v>0.81399999999999995</v>
      </c>
      <c r="AT28" s="50">
        <v>0.85599999999999998</v>
      </c>
      <c r="AU28" s="50">
        <v>0.90100000000000002</v>
      </c>
      <c r="AV28" s="50">
        <v>0.95099999999999996</v>
      </c>
    </row>
    <row r="29" spans="1:48" x14ac:dyDescent="0.25">
      <c r="A29" s="44">
        <v>2</v>
      </c>
      <c r="B29" s="50">
        <v>0.21299999999999999</v>
      </c>
      <c r="C29" s="50">
        <v>0.217</v>
      </c>
      <c r="D29" s="50">
        <v>0.222</v>
      </c>
      <c r="E29" s="50">
        <v>0.22700000000000001</v>
      </c>
      <c r="F29" s="50">
        <v>0.23300000000000001</v>
      </c>
      <c r="G29" s="50">
        <v>0.23799999999999999</v>
      </c>
      <c r="H29" s="50">
        <v>0.24399999999999999</v>
      </c>
      <c r="I29" s="50">
        <v>0.25</v>
      </c>
      <c r="J29" s="50">
        <v>0.25600000000000001</v>
      </c>
      <c r="K29" s="50">
        <v>0.26200000000000001</v>
      </c>
      <c r="L29" s="50">
        <v>0.26900000000000002</v>
      </c>
      <c r="M29" s="50">
        <v>0.27500000000000002</v>
      </c>
      <c r="N29" s="50">
        <v>0.28199999999999997</v>
      </c>
      <c r="O29" s="50">
        <v>0.28999999999999998</v>
      </c>
      <c r="P29" s="50">
        <v>0.29699999999999999</v>
      </c>
      <c r="Q29" s="50">
        <v>0.30499999999999999</v>
      </c>
      <c r="R29" s="50">
        <v>0.314</v>
      </c>
      <c r="S29" s="50">
        <v>0.32200000000000001</v>
      </c>
      <c r="T29" s="50">
        <v>0.33100000000000002</v>
      </c>
      <c r="U29" s="50">
        <v>0.34100000000000003</v>
      </c>
      <c r="V29" s="50">
        <v>0.35</v>
      </c>
      <c r="W29" s="50">
        <v>0.36099999999999999</v>
      </c>
      <c r="X29" s="50">
        <v>0.371</v>
      </c>
      <c r="Y29" s="50">
        <v>0.38300000000000001</v>
      </c>
      <c r="Z29" s="50">
        <v>0.39400000000000002</v>
      </c>
      <c r="AA29" s="50">
        <v>0.40699999999999997</v>
      </c>
      <c r="AB29" s="50">
        <v>0.42</v>
      </c>
      <c r="AC29" s="50">
        <v>0.434</v>
      </c>
      <c r="AD29" s="50">
        <v>0.44800000000000001</v>
      </c>
      <c r="AE29" s="50">
        <v>0.46300000000000002</v>
      </c>
      <c r="AF29" s="50">
        <v>0.48</v>
      </c>
      <c r="AG29" s="50">
        <v>0.497</v>
      </c>
      <c r="AH29" s="50">
        <v>0.51500000000000001</v>
      </c>
      <c r="AI29" s="50">
        <v>0.53400000000000003</v>
      </c>
      <c r="AJ29" s="50">
        <v>0.55400000000000005</v>
      </c>
      <c r="AK29" s="50">
        <v>0.57599999999999996</v>
      </c>
      <c r="AL29" s="50">
        <v>0.59899999999999998</v>
      </c>
      <c r="AM29" s="50">
        <v>0.624</v>
      </c>
      <c r="AN29" s="50">
        <v>0.65100000000000002</v>
      </c>
      <c r="AO29" s="50">
        <v>0.67900000000000005</v>
      </c>
      <c r="AP29" s="50">
        <v>0.71</v>
      </c>
      <c r="AQ29" s="50">
        <v>0.74299999999999999</v>
      </c>
      <c r="AR29" s="50">
        <v>0.77900000000000003</v>
      </c>
      <c r="AS29" s="50">
        <v>0.81699999999999995</v>
      </c>
      <c r="AT29" s="50">
        <v>0.85899999999999999</v>
      </c>
      <c r="AU29" s="50">
        <v>0.90500000000000003</v>
      </c>
      <c r="AV29" s="50">
        <v>0.95499999999999996</v>
      </c>
    </row>
    <row r="30" spans="1:48" x14ac:dyDescent="0.25">
      <c r="A30" s="44">
        <v>3</v>
      </c>
      <c r="B30" s="50">
        <v>0.21299999999999999</v>
      </c>
      <c r="C30" s="50">
        <v>0.218</v>
      </c>
      <c r="D30" s="50">
        <v>0.223</v>
      </c>
      <c r="E30" s="50">
        <v>0.22800000000000001</v>
      </c>
      <c r="F30" s="50">
        <v>0.23300000000000001</v>
      </c>
      <c r="G30" s="50">
        <v>0.23899999999999999</v>
      </c>
      <c r="H30" s="50">
        <v>0.24399999999999999</v>
      </c>
      <c r="I30" s="50">
        <v>0.25</v>
      </c>
      <c r="J30" s="50">
        <v>0.25600000000000001</v>
      </c>
      <c r="K30" s="50">
        <v>0.26300000000000001</v>
      </c>
      <c r="L30" s="50">
        <v>0.26900000000000002</v>
      </c>
      <c r="M30" s="50">
        <v>0.27600000000000002</v>
      </c>
      <c r="N30" s="50">
        <v>0.28299999999999997</v>
      </c>
      <c r="O30" s="50">
        <v>0.28999999999999998</v>
      </c>
      <c r="P30" s="50">
        <v>0.29799999999999999</v>
      </c>
      <c r="Q30" s="50">
        <v>0.30599999999999999</v>
      </c>
      <c r="R30" s="50">
        <v>0.314</v>
      </c>
      <c r="S30" s="50">
        <v>0.32300000000000001</v>
      </c>
      <c r="T30" s="50">
        <v>0.33200000000000002</v>
      </c>
      <c r="U30" s="50">
        <v>0.34100000000000003</v>
      </c>
      <c r="V30" s="50">
        <v>0.35099999999999998</v>
      </c>
      <c r="W30" s="50">
        <v>0.36199999999999999</v>
      </c>
      <c r="X30" s="50">
        <v>0.372</v>
      </c>
      <c r="Y30" s="50">
        <v>0.38400000000000001</v>
      </c>
      <c r="Z30" s="50">
        <v>0.39500000000000002</v>
      </c>
      <c r="AA30" s="50">
        <v>0.40799999999999997</v>
      </c>
      <c r="AB30" s="50">
        <v>0.42099999999999999</v>
      </c>
      <c r="AC30" s="50">
        <v>0.435</v>
      </c>
      <c r="AD30" s="50">
        <v>0.44900000000000001</v>
      </c>
      <c r="AE30" s="50">
        <v>0.46500000000000002</v>
      </c>
      <c r="AF30" s="50">
        <v>0.48099999999999998</v>
      </c>
      <c r="AG30" s="50">
        <v>0.498</v>
      </c>
      <c r="AH30" s="50">
        <v>0.51600000000000001</v>
      </c>
      <c r="AI30" s="50">
        <v>0.53600000000000003</v>
      </c>
      <c r="AJ30" s="50">
        <v>0.55600000000000005</v>
      </c>
      <c r="AK30" s="50">
        <v>0.57799999999999996</v>
      </c>
      <c r="AL30" s="50">
        <v>0.60099999999999998</v>
      </c>
      <c r="AM30" s="50">
        <v>0.626</v>
      </c>
      <c r="AN30" s="50">
        <v>0.65300000000000002</v>
      </c>
      <c r="AO30" s="50">
        <v>0.68200000000000005</v>
      </c>
      <c r="AP30" s="50">
        <v>0.71299999999999997</v>
      </c>
      <c r="AQ30" s="50">
        <v>0.746</v>
      </c>
      <c r="AR30" s="50">
        <v>0.78200000000000003</v>
      </c>
      <c r="AS30" s="50">
        <v>0.82099999999999995</v>
      </c>
      <c r="AT30" s="50">
        <v>0.86299999999999999</v>
      </c>
      <c r="AU30" s="50">
        <v>0.90900000000000003</v>
      </c>
      <c r="AV30" s="50">
        <v>0.96</v>
      </c>
    </row>
    <row r="31" spans="1:48" x14ac:dyDescent="0.25">
      <c r="A31" s="44">
        <v>4</v>
      </c>
      <c r="B31" s="50">
        <v>0.21299999999999999</v>
      </c>
      <c r="C31" s="50">
        <v>0.218</v>
      </c>
      <c r="D31" s="50">
        <v>0.223</v>
      </c>
      <c r="E31" s="50">
        <v>0.22800000000000001</v>
      </c>
      <c r="F31" s="50">
        <v>0.23400000000000001</v>
      </c>
      <c r="G31" s="50">
        <v>0.23899999999999999</v>
      </c>
      <c r="H31" s="50">
        <v>0.245</v>
      </c>
      <c r="I31" s="50">
        <v>0.251</v>
      </c>
      <c r="J31" s="50">
        <v>0.25700000000000001</v>
      </c>
      <c r="K31" s="50">
        <v>0.26300000000000001</v>
      </c>
      <c r="L31" s="50">
        <v>0.27</v>
      </c>
      <c r="M31" s="50">
        <v>0.27700000000000002</v>
      </c>
      <c r="N31" s="50">
        <v>0.28399999999999997</v>
      </c>
      <c r="O31" s="50">
        <v>0.29099999999999998</v>
      </c>
      <c r="P31" s="50">
        <v>0.29899999999999999</v>
      </c>
      <c r="Q31" s="50">
        <v>0.307</v>
      </c>
      <c r="R31" s="50">
        <v>0.315</v>
      </c>
      <c r="S31" s="50">
        <v>0.32400000000000001</v>
      </c>
      <c r="T31" s="50">
        <v>0.33300000000000002</v>
      </c>
      <c r="U31" s="50">
        <v>0.34200000000000003</v>
      </c>
      <c r="V31" s="50">
        <v>0.35199999999999998</v>
      </c>
      <c r="W31" s="50">
        <v>0.36199999999999999</v>
      </c>
      <c r="X31" s="50">
        <v>0.373</v>
      </c>
      <c r="Y31" s="50">
        <v>0.38500000000000001</v>
      </c>
      <c r="Z31" s="50">
        <v>0.39600000000000002</v>
      </c>
      <c r="AA31" s="50">
        <v>0.40899999999999997</v>
      </c>
      <c r="AB31" s="50">
        <v>0.42199999999999999</v>
      </c>
      <c r="AC31" s="50">
        <v>0.436</v>
      </c>
      <c r="AD31" s="50">
        <v>0.45100000000000001</v>
      </c>
      <c r="AE31" s="50">
        <v>0.46600000000000003</v>
      </c>
      <c r="AF31" s="50">
        <v>0.48199999999999998</v>
      </c>
      <c r="AG31" s="50">
        <v>0.5</v>
      </c>
      <c r="AH31" s="50">
        <v>0.51800000000000002</v>
      </c>
      <c r="AI31" s="50">
        <v>0.53700000000000003</v>
      </c>
      <c r="AJ31" s="50">
        <v>0.55800000000000005</v>
      </c>
      <c r="AK31" s="50">
        <v>0.57999999999999996</v>
      </c>
      <c r="AL31" s="50">
        <v>0.60299999999999998</v>
      </c>
      <c r="AM31" s="50">
        <v>0.629</v>
      </c>
      <c r="AN31" s="50">
        <v>0.65600000000000003</v>
      </c>
      <c r="AO31" s="50">
        <v>0.68400000000000005</v>
      </c>
      <c r="AP31" s="50">
        <v>0.71499999999999997</v>
      </c>
      <c r="AQ31" s="50">
        <v>0.749</v>
      </c>
      <c r="AR31" s="50">
        <v>0.78500000000000003</v>
      </c>
      <c r="AS31" s="50">
        <v>0.82399999999999995</v>
      </c>
      <c r="AT31" s="50">
        <v>0.86699999999999999</v>
      </c>
      <c r="AU31" s="50">
        <v>0.91300000000000003</v>
      </c>
      <c r="AV31" s="50">
        <v>0.96399999999999997</v>
      </c>
    </row>
    <row r="32" spans="1:48" x14ac:dyDescent="0.25">
      <c r="A32" s="44">
        <v>5</v>
      </c>
      <c r="B32" s="50">
        <v>0.214</v>
      </c>
      <c r="C32" s="50">
        <v>0.219</v>
      </c>
      <c r="D32" s="50">
        <v>0.224</v>
      </c>
      <c r="E32" s="50">
        <v>0.22900000000000001</v>
      </c>
      <c r="F32" s="50">
        <v>0.23400000000000001</v>
      </c>
      <c r="G32" s="50">
        <v>0.24</v>
      </c>
      <c r="H32" s="50">
        <v>0.245</v>
      </c>
      <c r="I32" s="50">
        <v>0.251</v>
      </c>
      <c r="J32" s="50">
        <v>0.25700000000000001</v>
      </c>
      <c r="K32" s="50">
        <v>0.26400000000000001</v>
      </c>
      <c r="L32" s="50">
        <v>0.27</v>
      </c>
      <c r="M32" s="50">
        <v>0.27700000000000002</v>
      </c>
      <c r="N32" s="50">
        <v>0.28399999999999997</v>
      </c>
      <c r="O32" s="50">
        <v>0.29199999999999998</v>
      </c>
      <c r="P32" s="50">
        <v>0.29899999999999999</v>
      </c>
      <c r="Q32" s="50">
        <v>0.307</v>
      </c>
      <c r="R32" s="50">
        <v>0.316</v>
      </c>
      <c r="S32" s="50">
        <v>0.32400000000000001</v>
      </c>
      <c r="T32" s="50">
        <v>0.33300000000000002</v>
      </c>
      <c r="U32" s="50">
        <v>0.34300000000000003</v>
      </c>
      <c r="V32" s="50">
        <v>0.35299999999999998</v>
      </c>
      <c r="W32" s="50">
        <v>0.36299999999999999</v>
      </c>
      <c r="X32" s="50">
        <v>0.374</v>
      </c>
      <c r="Y32" s="50">
        <v>0.38600000000000001</v>
      </c>
      <c r="Z32" s="50">
        <v>0.39800000000000002</v>
      </c>
      <c r="AA32" s="50">
        <v>0.41</v>
      </c>
      <c r="AB32" s="50">
        <v>0.42299999999999999</v>
      </c>
      <c r="AC32" s="50">
        <v>0.437</v>
      </c>
      <c r="AD32" s="50">
        <v>0.45200000000000001</v>
      </c>
      <c r="AE32" s="50">
        <v>0.46700000000000003</v>
      </c>
      <c r="AF32" s="50">
        <v>0.48399999999999999</v>
      </c>
      <c r="AG32" s="50">
        <v>0.501</v>
      </c>
      <c r="AH32" s="50">
        <v>0.52</v>
      </c>
      <c r="AI32" s="50">
        <v>0.53900000000000003</v>
      </c>
      <c r="AJ32" s="50">
        <v>0.56000000000000005</v>
      </c>
      <c r="AK32" s="50">
        <v>0.58199999999999996</v>
      </c>
      <c r="AL32" s="50">
        <v>0.60599999999999998</v>
      </c>
      <c r="AM32" s="50">
        <v>0.63100000000000001</v>
      </c>
      <c r="AN32" s="50">
        <v>0.65800000000000003</v>
      </c>
      <c r="AO32" s="50">
        <v>0.68700000000000006</v>
      </c>
      <c r="AP32" s="50">
        <v>0.71799999999999997</v>
      </c>
      <c r="AQ32" s="50">
        <v>0.752</v>
      </c>
      <c r="AR32" s="50">
        <v>0.78800000000000003</v>
      </c>
      <c r="AS32" s="50">
        <v>0.82799999999999996</v>
      </c>
      <c r="AT32" s="50">
        <v>0.871</v>
      </c>
      <c r="AU32" s="50">
        <v>0.91700000000000004</v>
      </c>
      <c r="AV32" s="50">
        <v>0.96899999999999997</v>
      </c>
    </row>
    <row r="33" spans="1:48" x14ac:dyDescent="0.25">
      <c r="A33" s="44">
        <v>6</v>
      </c>
      <c r="B33" s="50">
        <v>0.214</v>
      </c>
      <c r="C33" s="50">
        <v>0.219</v>
      </c>
      <c r="D33" s="50">
        <v>0.224</v>
      </c>
      <c r="E33" s="50">
        <v>0.22900000000000001</v>
      </c>
      <c r="F33" s="50">
        <v>0.23400000000000001</v>
      </c>
      <c r="G33" s="50">
        <v>0.24</v>
      </c>
      <c r="H33" s="50">
        <v>0.246</v>
      </c>
      <c r="I33" s="50">
        <v>0.252</v>
      </c>
      <c r="J33" s="50">
        <v>0.25800000000000001</v>
      </c>
      <c r="K33" s="50">
        <v>0.26400000000000001</v>
      </c>
      <c r="L33" s="50">
        <v>0.27100000000000002</v>
      </c>
      <c r="M33" s="50">
        <v>0.27800000000000002</v>
      </c>
      <c r="N33" s="50">
        <v>0.28499999999999998</v>
      </c>
      <c r="O33" s="50">
        <v>0.29199999999999998</v>
      </c>
      <c r="P33" s="50">
        <v>0.3</v>
      </c>
      <c r="Q33" s="50">
        <v>0.308</v>
      </c>
      <c r="R33" s="50">
        <v>0.316</v>
      </c>
      <c r="S33" s="50">
        <v>0.32500000000000001</v>
      </c>
      <c r="T33" s="50">
        <v>0.33400000000000002</v>
      </c>
      <c r="U33" s="50">
        <v>0.34399999999999997</v>
      </c>
      <c r="V33" s="50">
        <v>0.35399999999999998</v>
      </c>
      <c r="W33" s="50">
        <v>0.36399999999999999</v>
      </c>
      <c r="X33" s="50">
        <v>0.375</v>
      </c>
      <c r="Y33" s="50">
        <v>0.38700000000000001</v>
      </c>
      <c r="Z33" s="50">
        <v>0.39900000000000002</v>
      </c>
      <c r="AA33" s="50">
        <v>0.41099999999999998</v>
      </c>
      <c r="AB33" s="50">
        <v>0.42399999999999999</v>
      </c>
      <c r="AC33" s="50">
        <v>0.438</v>
      </c>
      <c r="AD33" s="50">
        <v>0.45300000000000001</v>
      </c>
      <c r="AE33" s="50">
        <v>0.46899999999999997</v>
      </c>
      <c r="AF33" s="50">
        <v>0.48499999999999999</v>
      </c>
      <c r="AG33" s="50">
        <v>0.503</v>
      </c>
      <c r="AH33" s="50">
        <v>0.52100000000000002</v>
      </c>
      <c r="AI33" s="50">
        <v>0.54100000000000004</v>
      </c>
      <c r="AJ33" s="50">
        <v>0.56200000000000006</v>
      </c>
      <c r="AK33" s="50">
        <v>0.58399999999999996</v>
      </c>
      <c r="AL33" s="50">
        <v>0.60799999999999998</v>
      </c>
      <c r="AM33" s="50">
        <v>0.63300000000000001</v>
      </c>
      <c r="AN33" s="50">
        <v>0.66</v>
      </c>
      <c r="AO33" s="50">
        <v>0.68899999999999995</v>
      </c>
      <c r="AP33" s="50">
        <v>0.72099999999999997</v>
      </c>
      <c r="AQ33" s="50">
        <v>0.755</v>
      </c>
      <c r="AR33" s="50">
        <v>0.79100000000000004</v>
      </c>
      <c r="AS33" s="50">
        <v>0.83099999999999996</v>
      </c>
      <c r="AT33" s="50">
        <v>0.874</v>
      </c>
      <c r="AU33" s="50">
        <v>0.92200000000000004</v>
      </c>
      <c r="AV33" s="50">
        <v>0.97299999999999998</v>
      </c>
    </row>
    <row r="34" spans="1:48" x14ac:dyDescent="0.25">
      <c r="A34" s="44">
        <v>7</v>
      </c>
      <c r="B34" s="50">
        <v>0.215</v>
      </c>
      <c r="C34" s="50">
        <v>0.219</v>
      </c>
      <c r="D34" s="50">
        <v>0.224</v>
      </c>
      <c r="E34" s="50">
        <v>0.23</v>
      </c>
      <c r="F34" s="50">
        <v>0.23499999999999999</v>
      </c>
      <c r="G34" s="50">
        <v>0.24</v>
      </c>
      <c r="H34" s="50">
        <v>0.246</v>
      </c>
      <c r="I34" s="50">
        <v>0.252</v>
      </c>
      <c r="J34" s="50">
        <v>0.25800000000000001</v>
      </c>
      <c r="K34" s="50">
        <v>0.26500000000000001</v>
      </c>
      <c r="L34" s="50">
        <v>0.27100000000000002</v>
      </c>
      <c r="M34" s="50">
        <v>0.27800000000000002</v>
      </c>
      <c r="N34" s="50">
        <v>0.28499999999999998</v>
      </c>
      <c r="O34" s="50">
        <v>0.29299999999999998</v>
      </c>
      <c r="P34" s="50">
        <v>0.30099999999999999</v>
      </c>
      <c r="Q34" s="50">
        <v>0.309</v>
      </c>
      <c r="R34" s="50">
        <v>0.317</v>
      </c>
      <c r="S34" s="50">
        <v>0.32600000000000001</v>
      </c>
      <c r="T34" s="50">
        <v>0.33500000000000002</v>
      </c>
      <c r="U34" s="50">
        <v>0.34499999999999997</v>
      </c>
      <c r="V34" s="50">
        <v>0.35499999999999998</v>
      </c>
      <c r="W34" s="50">
        <v>0.36499999999999999</v>
      </c>
      <c r="X34" s="50">
        <v>0.376</v>
      </c>
      <c r="Y34" s="50">
        <v>0.38800000000000001</v>
      </c>
      <c r="Z34" s="50">
        <v>0.4</v>
      </c>
      <c r="AA34" s="50">
        <v>0.41199999999999998</v>
      </c>
      <c r="AB34" s="50">
        <v>0.42599999999999999</v>
      </c>
      <c r="AC34" s="50">
        <v>0.44</v>
      </c>
      <c r="AD34" s="50">
        <v>0.45400000000000001</v>
      </c>
      <c r="AE34" s="50">
        <v>0.47</v>
      </c>
      <c r="AF34" s="50">
        <v>0.48699999999999999</v>
      </c>
      <c r="AG34" s="50">
        <v>0.504</v>
      </c>
      <c r="AH34" s="50">
        <v>0.52300000000000002</v>
      </c>
      <c r="AI34" s="50">
        <v>0.54200000000000004</v>
      </c>
      <c r="AJ34" s="50">
        <v>0.56299999999999994</v>
      </c>
      <c r="AK34" s="50">
        <v>0.58599999999999997</v>
      </c>
      <c r="AL34" s="50">
        <v>0.61</v>
      </c>
      <c r="AM34" s="50">
        <v>0.63500000000000001</v>
      </c>
      <c r="AN34" s="50">
        <v>0.66300000000000003</v>
      </c>
      <c r="AO34" s="50">
        <v>0.69199999999999995</v>
      </c>
      <c r="AP34" s="50">
        <v>0.72399999999999998</v>
      </c>
      <c r="AQ34" s="50">
        <v>0.75800000000000001</v>
      </c>
      <c r="AR34" s="50">
        <v>0.79500000000000004</v>
      </c>
      <c r="AS34" s="50">
        <v>0.83499999999999996</v>
      </c>
      <c r="AT34" s="50">
        <v>0.878</v>
      </c>
      <c r="AU34" s="50">
        <v>0.92600000000000005</v>
      </c>
      <c r="AV34" s="50">
        <v>0.97799999999999998</v>
      </c>
    </row>
    <row r="35" spans="1:48" x14ac:dyDescent="0.25">
      <c r="A35" s="44">
        <v>8</v>
      </c>
      <c r="B35" s="50">
        <v>0.215</v>
      </c>
      <c r="C35" s="50">
        <v>0.22</v>
      </c>
      <c r="D35" s="50">
        <v>0.22500000000000001</v>
      </c>
      <c r="E35" s="50">
        <v>0.23</v>
      </c>
      <c r="F35" s="50">
        <v>0.23499999999999999</v>
      </c>
      <c r="G35" s="50">
        <v>0.24099999999999999</v>
      </c>
      <c r="H35" s="50">
        <v>0.247</v>
      </c>
      <c r="I35" s="50">
        <v>0.253</v>
      </c>
      <c r="J35" s="50">
        <v>0.25900000000000001</v>
      </c>
      <c r="K35" s="50">
        <v>0.26500000000000001</v>
      </c>
      <c r="L35" s="50">
        <v>0.27200000000000002</v>
      </c>
      <c r="M35" s="50">
        <v>0.27900000000000003</v>
      </c>
      <c r="N35" s="50">
        <v>0.28599999999999998</v>
      </c>
      <c r="O35" s="50">
        <v>0.29399999999999998</v>
      </c>
      <c r="P35" s="50">
        <v>0.30099999999999999</v>
      </c>
      <c r="Q35" s="50">
        <v>0.309</v>
      </c>
      <c r="R35" s="50">
        <v>0.318</v>
      </c>
      <c r="S35" s="50">
        <v>0.32700000000000001</v>
      </c>
      <c r="T35" s="50">
        <v>0.33600000000000002</v>
      </c>
      <c r="U35" s="50">
        <v>0.34499999999999997</v>
      </c>
      <c r="V35" s="50">
        <v>0.35499999999999998</v>
      </c>
      <c r="W35" s="50">
        <v>0.36599999999999999</v>
      </c>
      <c r="X35" s="50">
        <v>0.377</v>
      </c>
      <c r="Y35" s="50">
        <v>0.38800000000000001</v>
      </c>
      <c r="Z35" s="50">
        <v>0.40100000000000002</v>
      </c>
      <c r="AA35" s="50">
        <v>0.41299999999999998</v>
      </c>
      <c r="AB35" s="50">
        <v>0.42699999999999999</v>
      </c>
      <c r="AC35" s="50">
        <v>0.441</v>
      </c>
      <c r="AD35" s="50">
        <v>0.45600000000000002</v>
      </c>
      <c r="AE35" s="50">
        <v>0.47099999999999997</v>
      </c>
      <c r="AF35" s="50">
        <v>0.48799999999999999</v>
      </c>
      <c r="AG35" s="50">
        <v>0.50600000000000001</v>
      </c>
      <c r="AH35" s="50">
        <v>0.52400000000000002</v>
      </c>
      <c r="AI35" s="50">
        <v>0.54400000000000004</v>
      </c>
      <c r="AJ35" s="50">
        <v>0.56499999999999995</v>
      </c>
      <c r="AK35" s="50">
        <v>0.58799999999999997</v>
      </c>
      <c r="AL35" s="50">
        <v>0.61199999999999999</v>
      </c>
      <c r="AM35" s="50">
        <v>0.63700000000000001</v>
      </c>
      <c r="AN35" s="50">
        <v>0.66500000000000004</v>
      </c>
      <c r="AO35" s="50">
        <v>0.69399999999999995</v>
      </c>
      <c r="AP35" s="50">
        <v>0.72599999999999998</v>
      </c>
      <c r="AQ35" s="50">
        <v>0.76100000000000001</v>
      </c>
      <c r="AR35" s="50">
        <v>0.79800000000000004</v>
      </c>
      <c r="AS35" s="50">
        <v>0.83799999999999997</v>
      </c>
      <c r="AT35" s="50">
        <v>0.88200000000000001</v>
      </c>
      <c r="AU35" s="50">
        <v>0.93</v>
      </c>
      <c r="AV35" s="50">
        <v>0.98199999999999998</v>
      </c>
    </row>
    <row r="36" spans="1:48" x14ac:dyDescent="0.25">
      <c r="A36" s="44">
        <v>9</v>
      </c>
      <c r="B36" s="50">
        <v>0.215</v>
      </c>
      <c r="C36" s="50">
        <v>0.22</v>
      </c>
      <c r="D36" s="50">
        <v>0.22500000000000001</v>
      </c>
      <c r="E36" s="50">
        <v>0.23</v>
      </c>
      <c r="F36" s="50">
        <v>0.23599999999999999</v>
      </c>
      <c r="G36" s="50">
        <v>0.24099999999999999</v>
      </c>
      <c r="H36" s="50">
        <v>0.247</v>
      </c>
      <c r="I36" s="50">
        <v>0.253</v>
      </c>
      <c r="J36" s="50">
        <v>0.25900000000000001</v>
      </c>
      <c r="K36" s="50">
        <v>0.26600000000000001</v>
      </c>
      <c r="L36" s="50">
        <v>0.27300000000000002</v>
      </c>
      <c r="M36" s="50">
        <v>0.27900000000000003</v>
      </c>
      <c r="N36" s="50">
        <v>0.28699999999999998</v>
      </c>
      <c r="O36" s="50">
        <v>0.29399999999999998</v>
      </c>
      <c r="P36" s="50">
        <v>0.30199999999999999</v>
      </c>
      <c r="Q36" s="50">
        <v>0.31</v>
      </c>
      <c r="R36" s="50">
        <v>0.31900000000000001</v>
      </c>
      <c r="S36" s="50">
        <v>0.32700000000000001</v>
      </c>
      <c r="T36" s="50">
        <v>0.33700000000000002</v>
      </c>
      <c r="U36" s="50">
        <v>0.34599999999999997</v>
      </c>
      <c r="V36" s="50">
        <v>0.35599999999999998</v>
      </c>
      <c r="W36" s="50">
        <v>0.36699999999999999</v>
      </c>
      <c r="X36" s="50">
        <v>0.378</v>
      </c>
      <c r="Y36" s="50">
        <v>0.38900000000000001</v>
      </c>
      <c r="Z36" s="50">
        <v>0.40200000000000002</v>
      </c>
      <c r="AA36" s="50">
        <v>0.41399999999999998</v>
      </c>
      <c r="AB36" s="50">
        <v>0.42799999999999999</v>
      </c>
      <c r="AC36" s="50">
        <v>0.442</v>
      </c>
      <c r="AD36" s="50">
        <v>0.45700000000000002</v>
      </c>
      <c r="AE36" s="50">
        <v>0.47299999999999998</v>
      </c>
      <c r="AF36" s="50">
        <v>0.48899999999999999</v>
      </c>
      <c r="AG36" s="50">
        <v>0.50700000000000001</v>
      </c>
      <c r="AH36" s="50">
        <v>0.52600000000000002</v>
      </c>
      <c r="AI36" s="50">
        <v>0.54600000000000004</v>
      </c>
      <c r="AJ36" s="50">
        <v>0.56699999999999995</v>
      </c>
      <c r="AK36" s="50">
        <v>0.59</v>
      </c>
      <c r="AL36" s="50">
        <v>0.61399999999999999</v>
      </c>
      <c r="AM36" s="50">
        <v>0.64</v>
      </c>
      <c r="AN36" s="50">
        <v>0.66700000000000004</v>
      </c>
      <c r="AO36" s="50">
        <v>0.69699999999999995</v>
      </c>
      <c r="AP36" s="50">
        <v>0.72899999999999998</v>
      </c>
      <c r="AQ36" s="50">
        <v>0.76400000000000001</v>
      </c>
      <c r="AR36" s="50">
        <v>0.80100000000000005</v>
      </c>
      <c r="AS36" s="50">
        <v>0.84199999999999997</v>
      </c>
      <c r="AT36" s="50">
        <v>0.88600000000000001</v>
      </c>
      <c r="AU36" s="50">
        <v>0.93400000000000005</v>
      </c>
      <c r="AV36" s="50">
        <v>0.98699999999999999</v>
      </c>
    </row>
    <row r="37" spans="1:48" x14ac:dyDescent="0.25">
      <c r="A37" s="44">
        <v>10</v>
      </c>
      <c r="B37" s="50">
        <v>0.216</v>
      </c>
      <c r="C37" s="50">
        <v>0.221</v>
      </c>
      <c r="D37" s="50">
        <v>0.22600000000000001</v>
      </c>
      <c r="E37" s="50">
        <v>0.23100000000000001</v>
      </c>
      <c r="F37" s="50">
        <v>0.23599999999999999</v>
      </c>
      <c r="G37" s="50">
        <v>0.24199999999999999</v>
      </c>
      <c r="H37" s="50">
        <v>0.248</v>
      </c>
      <c r="I37" s="50">
        <v>0.254</v>
      </c>
      <c r="J37" s="50">
        <v>0.26</v>
      </c>
      <c r="K37" s="50">
        <v>0.26600000000000001</v>
      </c>
      <c r="L37" s="50">
        <v>0.27300000000000002</v>
      </c>
      <c r="M37" s="50">
        <v>0.28000000000000003</v>
      </c>
      <c r="N37" s="50">
        <v>0.28699999999999998</v>
      </c>
      <c r="O37" s="50">
        <v>0.29499999999999998</v>
      </c>
      <c r="P37" s="50">
        <v>0.30299999999999999</v>
      </c>
      <c r="Q37" s="50">
        <v>0.311</v>
      </c>
      <c r="R37" s="50">
        <v>0.31900000000000001</v>
      </c>
      <c r="S37" s="50">
        <v>0.32800000000000001</v>
      </c>
      <c r="T37" s="50">
        <v>0.33700000000000002</v>
      </c>
      <c r="U37" s="50">
        <v>0.34699999999999998</v>
      </c>
      <c r="V37" s="50">
        <v>0.35699999999999998</v>
      </c>
      <c r="W37" s="50">
        <v>0.36799999999999999</v>
      </c>
      <c r="X37" s="50">
        <v>0.379</v>
      </c>
      <c r="Y37" s="50">
        <v>0.39</v>
      </c>
      <c r="Z37" s="50">
        <v>0.40300000000000002</v>
      </c>
      <c r="AA37" s="50">
        <v>0.41499999999999998</v>
      </c>
      <c r="AB37" s="50">
        <v>0.42899999999999999</v>
      </c>
      <c r="AC37" s="50">
        <v>0.443</v>
      </c>
      <c r="AD37" s="50">
        <v>0.45800000000000002</v>
      </c>
      <c r="AE37" s="50">
        <v>0.47399999999999998</v>
      </c>
      <c r="AF37" s="50">
        <v>0.49099999999999999</v>
      </c>
      <c r="AG37" s="50">
        <v>0.50900000000000001</v>
      </c>
      <c r="AH37" s="50">
        <v>0.52700000000000002</v>
      </c>
      <c r="AI37" s="50">
        <v>0.54700000000000004</v>
      </c>
      <c r="AJ37" s="50">
        <v>0.56899999999999995</v>
      </c>
      <c r="AK37" s="50">
        <v>0.59099999999999997</v>
      </c>
      <c r="AL37" s="50">
        <v>0.61599999999999999</v>
      </c>
      <c r="AM37" s="50">
        <v>0.64200000000000002</v>
      </c>
      <c r="AN37" s="50">
        <v>0.67</v>
      </c>
      <c r="AO37" s="50">
        <v>0.7</v>
      </c>
      <c r="AP37" s="50">
        <v>0.73199999999999998</v>
      </c>
      <c r="AQ37" s="50">
        <v>0.76700000000000002</v>
      </c>
      <c r="AR37" s="50">
        <v>0.80400000000000005</v>
      </c>
      <c r="AS37" s="50">
        <v>0.84499999999999997</v>
      </c>
      <c r="AT37" s="50">
        <v>0.88900000000000001</v>
      </c>
      <c r="AU37" s="50">
        <v>0.93799999999999994</v>
      </c>
      <c r="AV37" s="50">
        <v>0.99099999999999999</v>
      </c>
    </row>
    <row r="38" spans="1:48" x14ac:dyDescent="0.25">
      <c r="A38" s="44">
        <v>11</v>
      </c>
      <c r="B38" s="50">
        <v>0.216</v>
      </c>
      <c r="C38" s="50">
        <v>0.221</v>
      </c>
      <c r="D38" s="50">
        <v>0.22600000000000001</v>
      </c>
      <c r="E38" s="50">
        <v>0.23100000000000001</v>
      </c>
      <c r="F38" s="50">
        <v>0.23699999999999999</v>
      </c>
      <c r="G38" s="50">
        <v>0.24199999999999999</v>
      </c>
      <c r="H38" s="50">
        <v>0.248</v>
      </c>
      <c r="I38" s="50">
        <v>0.254</v>
      </c>
      <c r="J38" s="50">
        <v>0.26</v>
      </c>
      <c r="K38" s="50">
        <v>0.26700000000000002</v>
      </c>
      <c r="L38" s="50">
        <v>0.27400000000000002</v>
      </c>
      <c r="M38" s="50">
        <v>0.28100000000000003</v>
      </c>
      <c r="N38" s="50">
        <v>0.28799999999999998</v>
      </c>
      <c r="O38" s="50">
        <v>0.29499999999999998</v>
      </c>
      <c r="P38" s="50">
        <v>0.30299999999999999</v>
      </c>
      <c r="Q38" s="50">
        <v>0.311</v>
      </c>
      <c r="R38" s="50">
        <v>0.32</v>
      </c>
      <c r="S38" s="50">
        <v>0.32900000000000001</v>
      </c>
      <c r="T38" s="50">
        <v>0.33800000000000002</v>
      </c>
      <c r="U38" s="50">
        <v>0.34799999999999998</v>
      </c>
      <c r="V38" s="50">
        <v>0.35799999999999998</v>
      </c>
      <c r="W38" s="50">
        <v>0.36899999999999999</v>
      </c>
      <c r="X38" s="50">
        <v>0.38</v>
      </c>
      <c r="Y38" s="50">
        <v>0.39100000000000001</v>
      </c>
      <c r="Z38" s="50">
        <v>0.40400000000000003</v>
      </c>
      <c r="AA38" s="50">
        <v>0.41699999999999998</v>
      </c>
      <c r="AB38" s="50">
        <v>0.43</v>
      </c>
      <c r="AC38" s="50">
        <v>0.44400000000000001</v>
      </c>
      <c r="AD38" s="50">
        <v>0.45900000000000002</v>
      </c>
      <c r="AE38" s="50">
        <v>0.47499999999999998</v>
      </c>
      <c r="AF38" s="50">
        <v>0.49199999999999999</v>
      </c>
      <c r="AG38" s="50">
        <v>0.51</v>
      </c>
      <c r="AH38" s="50">
        <v>0.52900000000000003</v>
      </c>
      <c r="AI38" s="50">
        <v>0.54900000000000004</v>
      </c>
      <c r="AJ38" s="50">
        <v>0.57099999999999995</v>
      </c>
      <c r="AK38" s="50">
        <v>0.59299999999999997</v>
      </c>
      <c r="AL38" s="50">
        <v>0.61799999999999999</v>
      </c>
      <c r="AM38" s="50">
        <v>0.64400000000000002</v>
      </c>
      <c r="AN38" s="50">
        <v>0.67200000000000004</v>
      </c>
      <c r="AO38" s="50">
        <v>0.70199999999999996</v>
      </c>
      <c r="AP38" s="50">
        <v>0.73399999999999999</v>
      </c>
      <c r="AQ38" s="50">
        <v>0.76900000000000002</v>
      </c>
      <c r="AR38" s="50">
        <v>0.80700000000000005</v>
      </c>
      <c r="AS38" s="50">
        <v>0.84799999999999998</v>
      </c>
      <c r="AT38" s="50">
        <v>0.89300000000000002</v>
      </c>
      <c r="AU38" s="50">
        <v>0.94199999999999995</v>
      </c>
      <c r="AV38" s="50">
        <v>0.996</v>
      </c>
    </row>
  </sheetData>
  <sheetProtection algorithmName="SHA-512" hashValue="CM0eHFUa6jI2DEZ5wZMIK17xVsZBvTsemsfwGpQ6jORtX7CCiuI6mvLoA4IHRo5CjErKGSEdNIC6Lbs7lRP4TQ==" saltValue="8BkddLqAFnCrUZ0j3mxHMQ==" spinCount="100000" sheet="1" objects="1" scenarios="1"/>
  <conditionalFormatting sqref="A6:A21">
    <cfRule type="expression" dxfId="103" priority="5" stopIfTrue="1">
      <formula>MOD(ROW(),2)=0</formula>
    </cfRule>
    <cfRule type="expression" dxfId="102" priority="6" stopIfTrue="1">
      <formula>MOD(ROW(),2)&lt;&gt;0</formula>
    </cfRule>
  </conditionalFormatting>
  <conditionalFormatting sqref="A26:A38">
    <cfRule type="expression" dxfId="101" priority="1" stopIfTrue="1">
      <formula>MOD(ROW(),2)=0</formula>
    </cfRule>
    <cfRule type="expression" dxfId="100" priority="2" stopIfTrue="1">
      <formula>MOD(ROW(),2)&lt;&gt;0</formula>
    </cfRule>
  </conditionalFormatting>
  <conditionalFormatting sqref="B6:AV21">
    <cfRule type="expression" dxfId="99" priority="7" stopIfTrue="1">
      <formula>MOD(ROW(),2)=0</formula>
    </cfRule>
    <cfRule type="expression" dxfId="98" priority="8" stopIfTrue="1">
      <formula>MOD(ROW(),2)&lt;&gt;0</formula>
    </cfRule>
  </conditionalFormatting>
  <conditionalFormatting sqref="B26:AV38">
    <cfRule type="expression" dxfId="97" priority="3" stopIfTrue="1">
      <formula>MOD(ROW(),2)=0</formula>
    </cfRule>
    <cfRule type="expression" dxfId="96" priority="4"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66EB-F9B7-4B1C-9374-1EC0DEBDA44F}">
  <sheetPr codeName="Sheet10"/>
  <dimension ref="A1:C73"/>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x-203</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2006</v>
      </c>
      <c r="C8" s="52"/>
    </row>
    <row r="9" spans="1:3" customFormat="1" x14ac:dyDescent="0.25">
      <c r="A9" s="46" t="s">
        <v>128</v>
      </c>
      <c r="B9" s="52" t="s">
        <v>140</v>
      </c>
      <c r="C9" s="52"/>
    </row>
    <row r="10" spans="1:3" customFormat="1" ht="25" x14ac:dyDescent="0.25">
      <c r="A10" s="46" t="s">
        <v>6</v>
      </c>
      <c r="B10" s="52" t="s">
        <v>150</v>
      </c>
      <c r="C10" s="52"/>
    </row>
    <row r="11" spans="1:3" customFormat="1" x14ac:dyDescent="0.25">
      <c r="A11" s="46" t="s">
        <v>129</v>
      </c>
      <c r="B11" s="52" t="s">
        <v>142</v>
      </c>
      <c r="C11" s="52"/>
    </row>
    <row r="12" spans="1:3" customFormat="1" x14ac:dyDescent="0.25">
      <c r="A12" s="46" t="s">
        <v>130</v>
      </c>
      <c r="B12" s="52" t="s">
        <v>143</v>
      </c>
      <c r="C12" s="52"/>
    </row>
    <row r="13" spans="1:3" customFormat="1" x14ac:dyDescent="0.25">
      <c r="A13" s="46" t="s">
        <v>387</v>
      </c>
      <c r="B13" s="52">
        <v>1</v>
      </c>
      <c r="C13" s="52"/>
    </row>
    <row r="14" spans="1:3" customFormat="1" x14ac:dyDescent="0.25">
      <c r="A14" s="46" t="s">
        <v>132</v>
      </c>
      <c r="B14" s="52">
        <v>203</v>
      </c>
      <c r="C14" s="52"/>
    </row>
    <row r="15" spans="1:3" customFormat="1" x14ac:dyDescent="0.25">
      <c r="A15" s="46" t="s">
        <v>388</v>
      </c>
      <c r="B15" s="52" t="s">
        <v>151</v>
      </c>
      <c r="C15" s="52"/>
    </row>
    <row r="16" spans="1:3" customFormat="1" x14ac:dyDescent="0.25">
      <c r="A16" s="46" t="s">
        <v>134</v>
      </c>
      <c r="B16" s="52" t="s">
        <v>145</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392</v>
      </c>
      <c r="C26" s="60" t="s">
        <v>395</v>
      </c>
    </row>
    <row r="27" spans="1:3" x14ac:dyDescent="0.25">
      <c r="A27" s="44">
        <v>18</v>
      </c>
      <c r="B27" s="45">
        <v>7.2</v>
      </c>
      <c r="C27" s="45">
        <v>2.15</v>
      </c>
    </row>
    <row r="28" spans="1:3" x14ac:dyDescent="0.25">
      <c r="A28" s="44">
        <v>19</v>
      </c>
      <c r="B28" s="45">
        <v>7.33</v>
      </c>
      <c r="C28" s="45">
        <v>2.25</v>
      </c>
    </row>
    <row r="29" spans="1:3" x14ac:dyDescent="0.25">
      <c r="A29" s="44">
        <v>20</v>
      </c>
      <c r="B29" s="45">
        <v>7.46</v>
      </c>
      <c r="C29" s="45">
        <v>2.29</v>
      </c>
    </row>
    <row r="30" spans="1:3" x14ac:dyDescent="0.25">
      <c r="A30" s="44">
        <v>21</v>
      </c>
      <c r="B30" s="45">
        <v>7.59</v>
      </c>
      <c r="C30" s="45">
        <v>2.33</v>
      </c>
    </row>
    <row r="31" spans="1:3" x14ac:dyDescent="0.25">
      <c r="A31" s="44">
        <v>22</v>
      </c>
      <c r="B31" s="45">
        <v>7.72</v>
      </c>
      <c r="C31" s="45">
        <v>2.37</v>
      </c>
    </row>
    <row r="32" spans="1:3" x14ac:dyDescent="0.25">
      <c r="A32" s="44">
        <v>23</v>
      </c>
      <c r="B32" s="45">
        <v>7.85</v>
      </c>
      <c r="C32" s="45">
        <v>2.42</v>
      </c>
    </row>
    <row r="33" spans="1:3" x14ac:dyDescent="0.25">
      <c r="A33" s="44">
        <v>24</v>
      </c>
      <c r="B33" s="45">
        <v>7.99</v>
      </c>
      <c r="C33" s="45">
        <v>2.46</v>
      </c>
    </row>
    <row r="34" spans="1:3" x14ac:dyDescent="0.25">
      <c r="A34" s="44">
        <v>25</v>
      </c>
      <c r="B34" s="45">
        <v>8.1300000000000008</v>
      </c>
      <c r="C34" s="45">
        <v>2.5</v>
      </c>
    </row>
    <row r="35" spans="1:3" x14ac:dyDescent="0.25">
      <c r="A35" s="44">
        <v>26</v>
      </c>
      <c r="B35" s="45">
        <v>8.27</v>
      </c>
      <c r="C35" s="45">
        <v>2.5499999999999998</v>
      </c>
    </row>
    <row r="36" spans="1:3" x14ac:dyDescent="0.25">
      <c r="A36" s="44">
        <v>27</v>
      </c>
      <c r="B36" s="45">
        <v>8.42</v>
      </c>
      <c r="C36" s="45">
        <v>2.59</v>
      </c>
    </row>
    <row r="37" spans="1:3" x14ac:dyDescent="0.25">
      <c r="A37" s="44">
        <v>28</v>
      </c>
      <c r="B37" s="45">
        <v>8.56</v>
      </c>
      <c r="C37" s="45">
        <v>2.63</v>
      </c>
    </row>
    <row r="38" spans="1:3" x14ac:dyDescent="0.25">
      <c r="A38" s="44">
        <v>29</v>
      </c>
      <c r="B38" s="45">
        <v>8.7100000000000009</v>
      </c>
      <c r="C38" s="45">
        <v>2.68</v>
      </c>
    </row>
    <row r="39" spans="1:3" x14ac:dyDescent="0.25">
      <c r="A39" s="44">
        <v>30</v>
      </c>
      <c r="B39" s="45">
        <v>8.8699999999999992</v>
      </c>
      <c r="C39" s="45">
        <v>2.73</v>
      </c>
    </row>
    <row r="40" spans="1:3" x14ac:dyDescent="0.25">
      <c r="A40" s="44">
        <v>31</v>
      </c>
      <c r="B40" s="45">
        <v>9.02</v>
      </c>
      <c r="C40" s="45">
        <v>2.78</v>
      </c>
    </row>
    <row r="41" spans="1:3" x14ac:dyDescent="0.25">
      <c r="A41" s="44">
        <v>32</v>
      </c>
      <c r="B41" s="45">
        <v>9.18</v>
      </c>
      <c r="C41" s="45">
        <v>2.82</v>
      </c>
    </row>
    <row r="42" spans="1:3" x14ac:dyDescent="0.25">
      <c r="A42" s="44">
        <v>33</v>
      </c>
      <c r="B42" s="45">
        <v>9.34</v>
      </c>
      <c r="C42" s="45">
        <v>2.87</v>
      </c>
    </row>
    <row r="43" spans="1:3" x14ac:dyDescent="0.25">
      <c r="A43" s="44">
        <v>34</v>
      </c>
      <c r="B43" s="45">
        <v>9.5</v>
      </c>
      <c r="C43" s="45">
        <v>2.92</v>
      </c>
    </row>
    <row r="44" spans="1:3" x14ac:dyDescent="0.25">
      <c r="A44" s="44">
        <v>35</v>
      </c>
      <c r="B44" s="45">
        <v>9.67</v>
      </c>
      <c r="C44" s="45">
        <v>2.97</v>
      </c>
    </row>
    <row r="45" spans="1:3" x14ac:dyDescent="0.25">
      <c r="A45" s="44">
        <v>36</v>
      </c>
      <c r="B45" s="45">
        <v>9.84</v>
      </c>
      <c r="C45" s="45">
        <v>3.03</v>
      </c>
    </row>
    <row r="46" spans="1:3" x14ac:dyDescent="0.25">
      <c r="A46" s="44">
        <v>37</v>
      </c>
      <c r="B46" s="45">
        <v>10.01</v>
      </c>
      <c r="C46" s="45">
        <v>3.08</v>
      </c>
    </row>
    <row r="47" spans="1:3" x14ac:dyDescent="0.25">
      <c r="A47" s="44">
        <v>38</v>
      </c>
      <c r="B47" s="45">
        <v>10.19</v>
      </c>
      <c r="C47" s="45">
        <v>3.13</v>
      </c>
    </row>
    <row r="48" spans="1:3" x14ac:dyDescent="0.25">
      <c r="A48" s="44">
        <v>39</v>
      </c>
      <c r="B48" s="45">
        <v>10.36</v>
      </c>
      <c r="C48" s="45">
        <v>3.18</v>
      </c>
    </row>
    <row r="49" spans="1:3" x14ac:dyDescent="0.25">
      <c r="A49" s="44">
        <v>40</v>
      </c>
      <c r="B49" s="45">
        <v>10.55</v>
      </c>
      <c r="C49" s="45">
        <v>3.23</v>
      </c>
    </row>
    <row r="50" spans="1:3" x14ac:dyDescent="0.25">
      <c r="A50" s="44">
        <v>41</v>
      </c>
      <c r="B50" s="45">
        <v>10.74</v>
      </c>
      <c r="C50" s="45">
        <v>3.28</v>
      </c>
    </row>
    <row r="51" spans="1:3" x14ac:dyDescent="0.25">
      <c r="A51" s="44">
        <v>42</v>
      </c>
      <c r="B51" s="45">
        <v>10.93</v>
      </c>
      <c r="C51" s="45">
        <v>3.34</v>
      </c>
    </row>
    <row r="52" spans="1:3" x14ac:dyDescent="0.25">
      <c r="A52" s="44">
        <v>43</v>
      </c>
      <c r="B52" s="45">
        <v>11.12</v>
      </c>
      <c r="C52" s="45">
        <v>3.39</v>
      </c>
    </row>
    <row r="53" spans="1:3" x14ac:dyDescent="0.25">
      <c r="A53" s="44">
        <v>44</v>
      </c>
      <c r="B53" s="45">
        <v>11.32</v>
      </c>
      <c r="C53" s="45">
        <v>3.44</v>
      </c>
    </row>
    <row r="54" spans="1:3" x14ac:dyDescent="0.25">
      <c r="A54" s="44">
        <v>45</v>
      </c>
      <c r="B54" s="45">
        <v>11.52</v>
      </c>
      <c r="C54" s="45">
        <v>3.49</v>
      </c>
    </row>
    <row r="55" spans="1:3" x14ac:dyDescent="0.25">
      <c r="A55" s="44">
        <v>46</v>
      </c>
      <c r="B55" s="45">
        <v>11.73</v>
      </c>
      <c r="C55" s="45">
        <v>3.54</v>
      </c>
    </row>
    <row r="56" spans="1:3" x14ac:dyDescent="0.25">
      <c r="A56" s="44">
        <v>47</v>
      </c>
      <c r="B56" s="45">
        <v>11.95</v>
      </c>
      <c r="C56" s="45">
        <v>3.58</v>
      </c>
    </row>
    <row r="57" spans="1:3" x14ac:dyDescent="0.25">
      <c r="A57" s="44">
        <v>48</v>
      </c>
      <c r="B57" s="45">
        <v>12.17</v>
      </c>
      <c r="C57" s="45">
        <v>3.63</v>
      </c>
    </row>
    <row r="58" spans="1:3" x14ac:dyDescent="0.25">
      <c r="A58" s="44">
        <v>49</v>
      </c>
      <c r="B58" s="45">
        <v>12.4</v>
      </c>
      <c r="C58" s="45">
        <v>3.67</v>
      </c>
    </row>
    <row r="59" spans="1:3" x14ac:dyDescent="0.25">
      <c r="A59" s="44">
        <v>50</v>
      </c>
      <c r="B59" s="45">
        <v>12.63</v>
      </c>
      <c r="C59" s="45">
        <v>3.71</v>
      </c>
    </row>
    <row r="60" spans="1:3" x14ac:dyDescent="0.25">
      <c r="A60" s="44">
        <v>51</v>
      </c>
      <c r="B60" s="45">
        <v>12.87</v>
      </c>
      <c r="C60" s="45">
        <v>3.76</v>
      </c>
    </row>
    <row r="61" spans="1:3" x14ac:dyDescent="0.25">
      <c r="A61" s="44">
        <v>52</v>
      </c>
      <c r="B61" s="45">
        <v>13.11</v>
      </c>
      <c r="C61" s="45">
        <v>3.8</v>
      </c>
    </row>
    <row r="62" spans="1:3" x14ac:dyDescent="0.25">
      <c r="A62" s="44">
        <v>53</v>
      </c>
      <c r="B62" s="45">
        <v>13.37</v>
      </c>
      <c r="C62" s="45">
        <v>3.83</v>
      </c>
    </row>
    <row r="63" spans="1:3" x14ac:dyDescent="0.25">
      <c r="A63" s="44">
        <v>54</v>
      </c>
      <c r="B63" s="45">
        <v>13.63</v>
      </c>
      <c r="C63" s="45">
        <v>3.87</v>
      </c>
    </row>
    <row r="64" spans="1:3" x14ac:dyDescent="0.25">
      <c r="A64" s="44">
        <v>55</v>
      </c>
      <c r="B64" s="45">
        <v>13.91</v>
      </c>
      <c r="C64" s="45">
        <v>3.89</v>
      </c>
    </row>
    <row r="65" spans="1:3" x14ac:dyDescent="0.25">
      <c r="A65" s="44">
        <v>56</v>
      </c>
      <c r="B65" s="45">
        <v>14.19</v>
      </c>
      <c r="C65" s="45">
        <v>3.92</v>
      </c>
    </row>
    <row r="66" spans="1:3" x14ac:dyDescent="0.25">
      <c r="A66" s="44">
        <v>57</v>
      </c>
      <c r="B66" s="45">
        <v>14.49</v>
      </c>
      <c r="C66" s="45">
        <v>3.94</v>
      </c>
    </row>
    <row r="67" spans="1:3" x14ac:dyDescent="0.25">
      <c r="A67" s="44">
        <v>58</v>
      </c>
      <c r="B67" s="45">
        <v>14.8</v>
      </c>
      <c r="C67" s="45">
        <v>3.95</v>
      </c>
    </row>
    <row r="68" spans="1:3" x14ac:dyDescent="0.25">
      <c r="A68" s="44">
        <v>59</v>
      </c>
      <c r="B68" s="45">
        <v>15.12</v>
      </c>
      <c r="C68" s="45">
        <v>3.97</v>
      </c>
    </row>
    <row r="69" spans="1:3" x14ac:dyDescent="0.25">
      <c r="A69" s="44">
        <v>60</v>
      </c>
      <c r="B69" s="45">
        <v>15.46</v>
      </c>
      <c r="C69" s="45">
        <v>3.98</v>
      </c>
    </row>
    <row r="70" spans="1:3" x14ac:dyDescent="0.25">
      <c r="A70" s="44">
        <v>61</v>
      </c>
      <c r="B70" s="45">
        <v>15.81</v>
      </c>
      <c r="C70" s="45">
        <v>3.98</v>
      </c>
    </row>
    <row r="71" spans="1:3" x14ac:dyDescent="0.25">
      <c r="A71" s="44">
        <v>62</v>
      </c>
      <c r="B71" s="45">
        <v>16.18</v>
      </c>
      <c r="C71" s="45">
        <v>3.99</v>
      </c>
    </row>
    <row r="72" spans="1:3" x14ac:dyDescent="0.25">
      <c r="A72" s="44">
        <v>63</v>
      </c>
      <c r="B72" s="45">
        <v>16.57</v>
      </c>
      <c r="C72" s="45">
        <v>3.98</v>
      </c>
    </row>
    <row r="73" spans="1:3" x14ac:dyDescent="0.25">
      <c r="A73" s="44">
        <v>64</v>
      </c>
      <c r="B73" s="45">
        <v>16.98</v>
      </c>
      <c r="C73" s="45">
        <v>3.98</v>
      </c>
    </row>
  </sheetData>
  <sheetProtection algorithmName="SHA-512" hashValue="vlJWLRO/0HBUa5Et7YzPI/MUaEwqPVxHEy2MxLhbaDEtqZiEsMsVFl5SCwQ5BGp8ubQ0sffHmkxULzkqsOXlmg==" saltValue="QKZTtSyx5A6yjuM5Dv86zQ==" spinCount="100000" sheet="1" objects="1" scenarios="1"/>
  <conditionalFormatting sqref="A6:A21">
    <cfRule type="expression" dxfId="675" priority="5" stopIfTrue="1">
      <formula>MOD(ROW(),2)=0</formula>
    </cfRule>
    <cfRule type="expression" dxfId="674" priority="6" stopIfTrue="1">
      <formula>MOD(ROW(),2)&lt;&gt;0</formula>
    </cfRule>
  </conditionalFormatting>
  <conditionalFormatting sqref="A26:A73">
    <cfRule type="expression" dxfId="673" priority="1" stopIfTrue="1">
      <formula>MOD(ROW(),2)=0</formula>
    </cfRule>
    <cfRule type="expression" dxfId="672" priority="2" stopIfTrue="1">
      <formula>MOD(ROW(),2)&lt;&gt;0</formula>
    </cfRule>
  </conditionalFormatting>
  <conditionalFormatting sqref="B6:C21">
    <cfRule type="expression" dxfId="671" priority="7" stopIfTrue="1">
      <formula>MOD(ROW(),2)=0</formula>
    </cfRule>
    <cfRule type="expression" dxfId="670" priority="8" stopIfTrue="1">
      <formula>MOD(ROW(),2)&lt;&gt;0</formula>
    </cfRule>
  </conditionalFormatting>
  <conditionalFormatting sqref="B26:C73">
    <cfRule type="expression" dxfId="669" priority="3" stopIfTrue="1">
      <formula>MOD(ROW(),2)=0</formula>
    </cfRule>
    <cfRule type="expression" dxfId="668" priority="4" stopIfTrue="1">
      <formula>MOD(ROW(),2)&lt;&gt;0</formula>
    </cfRule>
  </conditionalFormatting>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2770-E339-4CC2-80BA-29D84D722106}">
  <sheetPr codeName="Sheet82"/>
  <dimension ref="A1:AQ38"/>
  <sheetViews>
    <sheetView showGridLines="0" workbookViewId="0">
      <selection activeCell="A6" sqref="A6"/>
    </sheetView>
  </sheetViews>
  <sheetFormatPr defaultColWidth="8.81640625" defaultRowHeight="12.5" x14ac:dyDescent="0.25"/>
  <cols>
    <col min="1" max="1" width="31.54296875" style="42" customWidth="1"/>
    <col min="2" max="43" width="22.54296875" style="42" customWidth="1"/>
    <col min="44" max="16384" width="8.81640625" style="42"/>
  </cols>
  <sheetData>
    <row r="1" spans="1:43" s="1" customFormat="1" ht="20" x14ac:dyDescent="0.4">
      <c r="A1" s="2" t="s">
        <v>0</v>
      </c>
    </row>
    <row r="2" spans="1:43" s="1" customFormat="1" ht="15.5" x14ac:dyDescent="0.35">
      <c r="A2" s="30" t="s">
        <v>1</v>
      </c>
      <c r="B2" s="3" t="str">
        <f>wb_title</f>
        <v>Fire_E - Consolidated Factor Spreadsheet</v>
      </c>
    </row>
    <row r="3" spans="1:43" s="1" customFormat="1" ht="15.5" x14ac:dyDescent="0.35">
      <c r="A3" s="30" t="s">
        <v>2</v>
      </c>
      <c r="B3" s="3" t="str">
        <f>TABLE_FACTOR_TYPE_1 &amp; " - x-" &amp; TABLE_SERIES_NUMBER_1</f>
        <v>Scheme pays AA - x-619</v>
      </c>
    </row>
    <row r="4" spans="1:43" customFormat="1" x14ac:dyDescent="0.25"/>
    <row r="5" spans="1:43" customFormat="1" x14ac:dyDescent="0.25"/>
    <row r="6" spans="1:43" customFormat="1" x14ac:dyDescent="0.25">
      <c r="A6" s="46" t="s">
        <v>384</v>
      </c>
      <c r="B6" s="52" t="s">
        <v>385</v>
      </c>
      <c r="C6" s="52"/>
      <c r="D6" s="52"/>
      <c r="E6" s="52"/>
      <c r="F6" s="52"/>
      <c r="G6" s="52"/>
      <c r="H6" s="52"/>
      <c r="I6" s="52"/>
      <c r="J6" s="52"/>
      <c r="K6" s="52"/>
      <c r="L6" s="52"/>
      <c r="M6" s="52"/>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row>
    <row r="7" spans="1:43" customFormat="1" x14ac:dyDescent="0.25">
      <c r="A7" s="46" t="s">
        <v>386</v>
      </c>
      <c r="B7" s="52" t="s">
        <v>31</v>
      </c>
      <c r="C7" s="52"/>
      <c r="D7" s="52"/>
      <c r="E7" s="52"/>
      <c r="F7" s="52"/>
      <c r="G7" s="52"/>
      <c r="H7" s="52"/>
      <c r="I7" s="52"/>
      <c r="J7" s="52"/>
      <c r="K7" s="52"/>
      <c r="L7" s="52"/>
      <c r="M7" s="52"/>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row>
    <row r="8" spans="1:43" customFormat="1" x14ac:dyDescent="0.25">
      <c r="A8" s="46" t="s">
        <v>127</v>
      </c>
      <c r="B8" s="52">
        <v>2006</v>
      </c>
      <c r="C8" s="52"/>
      <c r="D8" s="52"/>
      <c r="E8" s="52"/>
      <c r="F8" s="52"/>
      <c r="G8" s="52"/>
      <c r="H8" s="52"/>
      <c r="I8" s="52"/>
      <c r="J8" s="52"/>
      <c r="K8" s="52"/>
      <c r="L8" s="52"/>
      <c r="M8" s="52"/>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row>
    <row r="9" spans="1:43" customFormat="1" x14ac:dyDescent="0.25">
      <c r="A9" s="46" t="s">
        <v>128</v>
      </c>
      <c r="B9" s="52" t="s">
        <v>304</v>
      </c>
      <c r="C9" s="52"/>
      <c r="D9" s="52"/>
      <c r="E9" s="52"/>
      <c r="F9" s="52"/>
      <c r="G9" s="52"/>
      <c r="H9" s="52"/>
      <c r="I9" s="52"/>
      <c r="J9" s="52"/>
      <c r="K9" s="52"/>
      <c r="L9" s="52"/>
      <c r="M9" s="52"/>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row>
    <row r="10" spans="1:43" customFormat="1" x14ac:dyDescent="0.25">
      <c r="A10" s="46" t="s">
        <v>6</v>
      </c>
      <c r="B10" s="52" t="s">
        <v>343</v>
      </c>
      <c r="C10" s="52"/>
      <c r="D10" s="52"/>
      <c r="E10" s="52"/>
      <c r="F10" s="52"/>
      <c r="G10" s="52"/>
      <c r="H10" s="52"/>
      <c r="I10" s="52"/>
      <c r="J10" s="52"/>
      <c r="K10" s="52"/>
      <c r="L10" s="52"/>
      <c r="M10" s="52"/>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row>
    <row r="11" spans="1:43" customFormat="1" x14ac:dyDescent="0.25">
      <c r="A11" s="46" t="s">
        <v>129</v>
      </c>
      <c r="B11" s="52" t="s">
        <v>224</v>
      </c>
      <c r="C11" s="52"/>
      <c r="D11" s="52"/>
      <c r="E11" s="52"/>
      <c r="F11" s="52"/>
      <c r="G11" s="52"/>
      <c r="H11" s="52"/>
      <c r="I11" s="52"/>
      <c r="J11" s="52"/>
      <c r="K11" s="52"/>
      <c r="L11" s="52"/>
      <c r="M11" s="52"/>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row>
    <row r="12" spans="1:43" customFormat="1" x14ac:dyDescent="0.25">
      <c r="A12" s="46" t="s">
        <v>130</v>
      </c>
      <c r="B12" s="52" t="s">
        <v>331</v>
      </c>
      <c r="C12" s="52"/>
      <c r="D12" s="52"/>
      <c r="E12" s="52"/>
      <c r="F12" s="52"/>
      <c r="G12" s="52"/>
      <c r="H12" s="52"/>
      <c r="I12" s="52"/>
      <c r="J12" s="52"/>
      <c r="K12" s="52"/>
      <c r="L12" s="52"/>
      <c r="M12" s="52"/>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row>
    <row r="13" spans="1:43" customFormat="1" x14ac:dyDescent="0.25">
      <c r="A13" s="46" t="s">
        <v>387</v>
      </c>
      <c r="B13" s="52">
        <v>1</v>
      </c>
      <c r="C13" s="52"/>
      <c r="D13" s="52"/>
      <c r="E13" s="52"/>
      <c r="F13" s="52"/>
      <c r="G13" s="52"/>
      <c r="H13" s="52"/>
      <c r="I13" s="52"/>
      <c r="J13" s="52"/>
      <c r="K13" s="52"/>
      <c r="L13" s="52"/>
      <c r="M13" s="52"/>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row>
    <row r="14" spans="1:43" customFormat="1" x14ac:dyDescent="0.25">
      <c r="A14" s="46" t="s">
        <v>132</v>
      </c>
      <c r="B14" s="52">
        <v>619</v>
      </c>
      <c r="C14" s="52"/>
      <c r="D14" s="52"/>
      <c r="E14" s="52"/>
      <c r="F14" s="52"/>
      <c r="G14" s="52"/>
      <c r="H14" s="52"/>
      <c r="I14" s="52"/>
      <c r="J14" s="52"/>
      <c r="K14" s="52"/>
      <c r="L14" s="52"/>
      <c r="M14" s="52"/>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row>
    <row r="15" spans="1:43" customFormat="1" x14ac:dyDescent="0.25">
      <c r="A15" s="46" t="s">
        <v>388</v>
      </c>
      <c r="B15" s="52" t="s">
        <v>344</v>
      </c>
      <c r="C15" s="52"/>
      <c r="D15" s="52"/>
      <c r="E15" s="52"/>
      <c r="F15" s="52"/>
      <c r="G15" s="52"/>
      <c r="H15" s="52"/>
      <c r="I15" s="52"/>
      <c r="J15" s="52"/>
      <c r="K15" s="52"/>
      <c r="L15" s="52"/>
      <c r="M15" s="52"/>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row>
    <row r="16" spans="1:43" customFormat="1" x14ac:dyDescent="0.25">
      <c r="A16" s="46" t="s">
        <v>134</v>
      </c>
      <c r="B16" s="52" t="s">
        <v>345</v>
      </c>
      <c r="C16" s="52"/>
      <c r="D16" s="52"/>
      <c r="E16" s="52"/>
      <c r="F16" s="52"/>
      <c r="G16" s="52"/>
      <c r="H16" s="52"/>
      <c r="I16" s="52"/>
      <c r="J16" s="52"/>
      <c r="K16" s="52"/>
      <c r="L16" s="52"/>
      <c r="M16" s="52"/>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row>
    <row r="17" spans="1:43" customFormat="1" x14ac:dyDescent="0.25">
      <c r="A17" s="47" t="s">
        <v>389</v>
      </c>
      <c r="B17" s="52"/>
      <c r="C17" s="52"/>
      <c r="D17" s="52"/>
      <c r="E17" s="52"/>
      <c r="F17" s="52"/>
      <c r="G17" s="52"/>
      <c r="H17" s="52"/>
      <c r="I17" s="52"/>
      <c r="J17" s="52"/>
      <c r="K17" s="52"/>
      <c r="L17" s="52"/>
      <c r="M17" s="52"/>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row>
    <row r="18" spans="1:43" customFormat="1" x14ac:dyDescent="0.25">
      <c r="A18" s="46" t="s">
        <v>136</v>
      </c>
      <c r="B18" s="53">
        <v>45135</v>
      </c>
      <c r="C18" s="53"/>
      <c r="D18" s="53"/>
      <c r="E18" s="53"/>
      <c r="F18" s="53"/>
      <c r="G18" s="53"/>
      <c r="H18" s="53"/>
      <c r="I18" s="53"/>
      <c r="J18" s="53"/>
      <c r="K18" s="53"/>
      <c r="L18" s="53"/>
      <c r="M18" s="53"/>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row>
    <row r="19" spans="1:43" customFormat="1" x14ac:dyDescent="0.25">
      <c r="A19" s="46" t="s">
        <v>137</v>
      </c>
      <c r="B19" s="53">
        <v>45135</v>
      </c>
      <c r="C19" s="53"/>
      <c r="D19" s="53"/>
      <c r="E19" s="53"/>
      <c r="F19" s="53"/>
      <c r="G19" s="53"/>
      <c r="H19" s="53"/>
      <c r="I19" s="53"/>
      <c r="J19" s="53"/>
      <c r="K19" s="53"/>
      <c r="L19" s="53"/>
      <c r="M19" s="53"/>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row>
    <row r="20" spans="1:43" customFormat="1" x14ac:dyDescent="0.25">
      <c r="A20" s="46" t="s">
        <v>138</v>
      </c>
      <c r="B20" s="52" t="s">
        <v>146</v>
      </c>
      <c r="C20" s="52"/>
      <c r="D20" s="52"/>
      <c r="E20" s="52"/>
      <c r="F20" s="52"/>
      <c r="G20" s="52"/>
      <c r="H20" s="52"/>
      <c r="I20" s="52"/>
      <c r="J20" s="52"/>
      <c r="K20" s="52"/>
      <c r="L20" s="52"/>
      <c r="M20" s="52"/>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row>
    <row r="21" spans="1:43" customFormat="1" x14ac:dyDescent="0.25">
      <c r="A21" s="46" t="s">
        <v>390</v>
      </c>
      <c r="B21" s="52" t="s">
        <v>67</v>
      </c>
      <c r="C21" s="52"/>
      <c r="D21" s="52"/>
      <c r="E21" s="52"/>
      <c r="F21" s="52"/>
      <c r="G21" s="52"/>
      <c r="H21" s="52"/>
      <c r="I21" s="52"/>
      <c r="J21" s="52"/>
      <c r="K21" s="52"/>
      <c r="L21" s="52"/>
      <c r="M21" s="52"/>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row>
    <row r="22" spans="1:43" customFormat="1" x14ac:dyDescent="0.25"/>
    <row r="23" spans="1:43" customFormat="1" x14ac:dyDescent="0.25">
      <c r="A23" s="23" t="str">
        <f>HYPERLINK("#'Factor List'!A1", "Back to Factor List")</f>
        <v>Back to Factor List</v>
      </c>
      <c r="B23" s="23" t="str">
        <f>HYPERLINK("#'Assumptions'!A1", "Assumptions")</f>
        <v>Assumptions</v>
      </c>
    </row>
    <row r="26" spans="1:43" s="61" customFormat="1" ht="13" x14ac:dyDescent="0.25">
      <c r="A26" s="60" t="s">
        <v>416</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row>
    <row r="27" spans="1:43" x14ac:dyDescent="0.25">
      <c r="A27" s="44">
        <v>0</v>
      </c>
      <c r="B27" s="50">
        <v>0.26700000000000002</v>
      </c>
      <c r="C27" s="50">
        <v>0.27300000000000002</v>
      </c>
      <c r="D27" s="50">
        <v>0.27900000000000003</v>
      </c>
      <c r="E27" s="50">
        <v>0.28599999999999998</v>
      </c>
      <c r="F27" s="50">
        <v>0.29299999999999998</v>
      </c>
      <c r="G27" s="50">
        <v>0.3</v>
      </c>
      <c r="H27" s="50">
        <v>0.307</v>
      </c>
      <c r="I27" s="50">
        <v>0.315</v>
      </c>
      <c r="J27" s="50">
        <v>0.32200000000000001</v>
      </c>
      <c r="K27" s="50">
        <v>0.33</v>
      </c>
      <c r="L27" s="50">
        <v>0.33900000000000002</v>
      </c>
      <c r="M27" s="50">
        <v>0.34799999999999998</v>
      </c>
      <c r="N27" s="50">
        <v>0.35699999999999998</v>
      </c>
      <c r="O27" s="50">
        <v>0.36599999999999999</v>
      </c>
      <c r="P27" s="50">
        <v>0.376</v>
      </c>
      <c r="Q27" s="50">
        <v>0.38600000000000001</v>
      </c>
      <c r="R27" s="50">
        <v>0.39700000000000002</v>
      </c>
      <c r="S27" s="50">
        <v>0.40799999999999997</v>
      </c>
      <c r="T27" s="50">
        <v>0.42</v>
      </c>
      <c r="U27" s="50">
        <v>0.432</v>
      </c>
      <c r="V27" s="50">
        <v>0.44500000000000001</v>
      </c>
      <c r="W27" s="50">
        <v>0.45800000000000002</v>
      </c>
      <c r="X27" s="50">
        <v>0.47199999999999998</v>
      </c>
      <c r="Y27" s="50">
        <v>0.48599999999999999</v>
      </c>
      <c r="Z27" s="50">
        <v>0.502</v>
      </c>
      <c r="AA27" s="50">
        <v>0.51800000000000002</v>
      </c>
      <c r="AB27" s="50">
        <v>0.53500000000000003</v>
      </c>
      <c r="AC27" s="50">
        <v>0.55200000000000005</v>
      </c>
      <c r="AD27" s="50">
        <v>0.57099999999999995</v>
      </c>
      <c r="AE27" s="50">
        <v>0.59099999999999997</v>
      </c>
      <c r="AF27" s="50">
        <v>0.61199999999999999</v>
      </c>
      <c r="AG27" s="50">
        <v>0.63400000000000001</v>
      </c>
      <c r="AH27" s="50">
        <v>0.65800000000000003</v>
      </c>
      <c r="AI27" s="50">
        <v>0.68300000000000005</v>
      </c>
      <c r="AJ27" s="50">
        <v>0.70899999999999996</v>
      </c>
      <c r="AK27" s="50">
        <v>0.73699999999999999</v>
      </c>
      <c r="AL27" s="50">
        <v>0.76700000000000002</v>
      </c>
      <c r="AM27" s="50">
        <v>0.8</v>
      </c>
      <c r="AN27" s="50">
        <v>0.83399999999999996</v>
      </c>
      <c r="AO27" s="50">
        <v>0.871</v>
      </c>
      <c r="AP27" s="50">
        <v>0.91100000000000003</v>
      </c>
      <c r="AQ27" s="50">
        <v>0.95399999999999996</v>
      </c>
    </row>
    <row r="28" spans="1:43" x14ac:dyDescent="0.25">
      <c r="A28" s="44">
        <v>1</v>
      </c>
      <c r="B28" s="50">
        <v>0.26700000000000002</v>
      </c>
      <c r="C28" s="50">
        <v>0.27300000000000002</v>
      </c>
      <c r="D28" s="50">
        <v>0.28000000000000003</v>
      </c>
      <c r="E28" s="50">
        <v>0.28599999999999998</v>
      </c>
      <c r="F28" s="50">
        <v>0.29299999999999998</v>
      </c>
      <c r="G28" s="50">
        <v>0.3</v>
      </c>
      <c r="H28" s="50">
        <v>0.308</v>
      </c>
      <c r="I28" s="50">
        <v>0.315</v>
      </c>
      <c r="J28" s="50">
        <v>0.32300000000000001</v>
      </c>
      <c r="K28" s="50">
        <v>0.33100000000000002</v>
      </c>
      <c r="L28" s="50">
        <v>0.34</v>
      </c>
      <c r="M28" s="50">
        <v>0.34799999999999998</v>
      </c>
      <c r="N28" s="50">
        <v>0.35799999999999998</v>
      </c>
      <c r="O28" s="50">
        <v>0.36699999999999999</v>
      </c>
      <c r="P28" s="50">
        <v>0.377</v>
      </c>
      <c r="Q28" s="50">
        <v>0.38700000000000001</v>
      </c>
      <c r="R28" s="50">
        <v>0.39800000000000002</v>
      </c>
      <c r="S28" s="50">
        <v>0.40899999999999997</v>
      </c>
      <c r="T28" s="50">
        <v>0.42099999999999999</v>
      </c>
      <c r="U28" s="50">
        <v>0.433</v>
      </c>
      <c r="V28" s="50">
        <v>0.44600000000000001</v>
      </c>
      <c r="W28" s="50">
        <v>0.45900000000000002</v>
      </c>
      <c r="X28" s="50">
        <v>0.47299999999999998</v>
      </c>
      <c r="Y28" s="50">
        <v>0.48799999999999999</v>
      </c>
      <c r="Z28" s="50">
        <v>0.503</v>
      </c>
      <c r="AA28" s="50">
        <v>0.51900000000000002</v>
      </c>
      <c r="AB28" s="50">
        <v>0.53600000000000003</v>
      </c>
      <c r="AC28" s="50">
        <v>0.55400000000000005</v>
      </c>
      <c r="AD28" s="50">
        <v>0.57299999999999995</v>
      </c>
      <c r="AE28" s="50">
        <v>0.59299999999999997</v>
      </c>
      <c r="AF28" s="50">
        <v>0.61399999999999999</v>
      </c>
      <c r="AG28" s="50">
        <v>0.63600000000000001</v>
      </c>
      <c r="AH28" s="50">
        <v>0.66</v>
      </c>
      <c r="AI28" s="50">
        <v>0.68500000000000005</v>
      </c>
      <c r="AJ28" s="50">
        <v>0.71099999999999997</v>
      </c>
      <c r="AK28" s="50">
        <v>0.74</v>
      </c>
      <c r="AL28" s="50">
        <v>0.77</v>
      </c>
      <c r="AM28" s="50">
        <v>0.80200000000000005</v>
      </c>
      <c r="AN28" s="50">
        <v>0.83699999999999997</v>
      </c>
      <c r="AO28" s="50">
        <v>0.874</v>
      </c>
      <c r="AP28" s="50">
        <v>0.91400000000000003</v>
      </c>
      <c r="AQ28" s="50">
        <v>0.95799999999999996</v>
      </c>
    </row>
    <row r="29" spans="1:43" x14ac:dyDescent="0.25">
      <c r="A29" s="44">
        <v>2</v>
      </c>
      <c r="B29" s="50">
        <v>0.26800000000000002</v>
      </c>
      <c r="C29" s="50">
        <v>0.27400000000000002</v>
      </c>
      <c r="D29" s="50">
        <v>0.28000000000000003</v>
      </c>
      <c r="E29" s="50">
        <v>0.28699999999999998</v>
      </c>
      <c r="F29" s="50">
        <v>0.29399999999999998</v>
      </c>
      <c r="G29" s="50">
        <v>0.30099999999999999</v>
      </c>
      <c r="H29" s="50">
        <v>0.308</v>
      </c>
      <c r="I29" s="50">
        <v>0.316</v>
      </c>
      <c r="J29" s="50">
        <v>0.32400000000000001</v>
      </c>
      <c r="K29" s="50">
        <v>0.33200000000000002</v>
      </c>
      <c r="L29" s="50">
        <v>0.34</v>
      </c>
      <c r="M29" s="50">
        <v>0.34899999999999998</v>
      </c>
      <c r="N29" s="50">
        <v>0.35799999999999998</v>
      </c>
      <c r="O29" s="50">
        <v>0.36799999999999999</v>
      </c>
      <c r="P29" s="50">
        <v>0.378</v>
      </c>
      <c r="Q29" s="50">
        <v>0.38800000000000001</v>
      </c>
      <c r="R29" s="50">
        <v>0.39900000000000002</v>
      </c>
      <c r="S29" s="50">
        <v>0.41</v>
      </c>
      <c r="T29" s="50">
        <v>0.42199999999999999</v>
      </c>
      <c r="U29" s="50">
        <v>0.434</v>
      </c>
      <c r="V29" s="50">
        <v>0.44700000000000001</v>
      </c>
      <c r="W29" s="50">
        <v>0.46</v>
      </c>
      <c r="X29" s="50">
        <v>0.47399999999999998</v>
      </c>
      <c r="Y29" s="50">
        <v>0.48899999999999999</v>
      </c>
      <c r="Z29" s="50">
        <v>0.504</v>
      </c>
      <c r="AA29" s="50">
        <v>0.52100000000000002</v>
      </c>
      <c r="AB29" s="50">
        <v>0.53800000000000003</v>
      </c>
      <c r="AC29" s="50">
        <v>0.55600000000000005</v>
      </c>
      <c r="AD29" s="50">
        <v>0.57399999999999995</v>
      </c>
      <c r="AE29" s="50">
        <v>0.59399999999999997</v>
      </c>
      <c r="AF29" s="50">
        <v>0.61599999999999999</v>
      </c>
      <c r="AG29" s="50">
        <v>0.63800000000000001</v>
      </c>
      <c r="AH29" s="50">
        <v>0.66200000000000003</v>
      </c>
      <c r="AI29" s="50">
        <v>0.68700000000000006</v>
      </c>
      <c r="AJ29" s="50">
        <v>0.71399999999999997</v>
      </c>
      <c r="AK29" s="50">
        <v>0.74199999999999999</v>
      </c>
      <c r="AL29" s="50">
        <v>0.77300000000000002</v>
      </c>
      <c r="AM29" s="50">
        <v>0.80500000000000005</v>
      </c>
      <c r="AN29" s="50">
        <v>0.84</v>
      </c>
      <c r="AO29" s="50">
        <v>0.878</v>
      </c>
      <c r="AP29" s="50">
        <v>0.91800000000000004</v>
      </c>
      <c r="AQ29" s="50">
        <v>0.96099999999999997</v>
      </c>
    </row>
    <row r="30" spans="1:43" x14ac:dyDescent="0.25">
      <c r="A30" s="44">
        <v>3</v>
      </c>
      <c r="B30" s="50">
        <v>0.26800000000000002</v>
      </c>
      <c r="C30" s="50">
        <v>0.27500000000000002</v>
      </c>
      <c r="D30" s="50">
        <v>0.28100000000000003</v>
      </c>
      <c r="E30" s="50">
        <v>0.28799999999999998</v>
      </c>
      <c r="F30" s="50">
        <v>0.29399999999999998</v>
      </c>
      <c r="G30" s="50">
        <v>0.30199999999999999</v>
      </c>
      <c r="H30" s="50">
        <v>0.309</v>
      </c>
      <c r="I30" s="50">
        <v>0.316</v>
      </c>
      <c r="J30" s="50">
        <v>0.32400000000000001</v>
      </c>
      <c r="K30" s="50">
        <v>0.33300000000000002</v>
      </c>
      <c r="L30" s="50">
        <v>0.34100000000000003</v>
      </c>
      <c r="M30" s="50">
        <v>0.35</v>
      </c>
      <c r="N30" s="50">
        <v>0.35899999999999999</v>
      </c>
      <c r="O30" s="50">
        <v>0.36899999999999999</v>
      </c>
      <c r="P30" s="50">
        <v>0.379</v>
      </c>
      <c r="Q30" s="50">
        <v>0.38900000000000001</v>
      </c>
      <c r="R30" s="50">
        <v>0.4</v>
      </c>
      <c r="S30" s="50">
        <v>0.41099999999999998</v>
      </c>
      <c r="T30" s="50">
        <v>0.42299999999999999</v>
      </c>
      <c r="U30" s="50">
        <v>0.435</v>
      </c>
      <c r="V30" s="50">
        <v>0.44800000000000001</v>
      </c>
      <c r="W30" s="50">
        <v>0.46100000000000002</v>
      </c>
      <c r="X30" s="50">
        <v>0.47499999999999998</v>
      </c>
      <c r="Y30" s="50">
        <v>0.49</v>
      </c>
      <c r="Z30" s="50">
        <v>0.50600000000000001</v>
      </c>
      <c r="AA30" s="50">
        <v>0.52200000000000002</v>
      </c>
      <c r="AB30" s="50">
        <v>0.53900000000000003</v>
      </c>
      <c r="AC30" s="50">
        <v>0.55700000000000005</v>
      </c>
      <c r="AD30" s="50">
        <v>0.57599999999999996</v>
      </c>
      <c r="AE30" s="50">
        <v>0.59599999999999997</v>
      </c>
      <c r="AF30" s="50">
        <v>0.61699999999999999</v>
      </c>
      <c r="AG30" s="50">
        <v>0.64</v>
      </c>
      <c r="AH30" s="50">
        <v>0.66400000000000003</v>
      </c>
      <c r="AI30" s="50">
        <v>0.68899999999999995</v>
      </c>
      <c r="AJ30" s="50">
        <v>0.71599999999999997</v>
      </c>
      <c r="AK30" s="50">
        <v>0.745</v>
      </c>
      <c r="AL30" s="50">
        <v>0.77500000000000002</v>
      </c>
      <c r="AM30" s="50">
        <v>0.80800000000000005</v>
      </c>
      <c r="AN30" s="50">
        <v>0.84299999999999997</v>
      </c>
      <c r="AO30" s="50">
        <v>0.88100000000000001</v>
      </c>
      <c r="AP30" s="50">
        <v>0.92200000000000004</v>
      </c>
      <c r="AQ30" s="50">
        <v>0.96499999999999997</v>
      </c>
    </row>
    <row r="31" spans="1:43" x14ac:dyDescent="0.25">
      <c r="A31" s="44">
        <v>4</v>
      </c>
      <c r="B31" s="50">
        <v>0.26900000000000002</v>
      </c>
      <c r="C31" s="50">
        <v>0.27500000000000002</v>
      </c>
      <c r="D31" s="50">
        <v>0.28100000000000003</v>
      </c>
      <c r="E31" s="50">
        <v>0.28799999999999998</v>
      </c>
      <c r="F31" s="50">
        <v>0.29499999999999998</v>
      </c>
      <c r="G31" s="50">
        <v>0.30199999999999999</v>
      </c>
      <c r="H31" s="50">
        <v>0.31</v>
      </c>
      <c r="I31" s="50">
        <v>0.317</v>
      </c>
      <c r="J31" s="50">
        <v>0.32500000000000001</v>
      </c>
      <c r="K31" s="50">
        <v>0.33300000000000002</v>
      </c>
      <c r="L31" s="50">
        <v>0.34200000000000003</v>
      </c>
      <c r="M31" s="50">
        <v>0.35099999999999998</v>
      </c>
      <c r="N31" s="50">
        <v>0.36</v>
      </c>
      <c r="O31" s="50">
        <v>0.36899999999999999</v>
      </c>
      <c r="P31" s="50">
        <v>0.379</v>
      </c>
      <c r="Q31" s="50">
        <v>0.39</v>
      </c>
      <c r="R31" s="50">
        <v>0.40100000000000002</v>
      </c>
      <c r="S31" s="50">
        <v>0.41199999999999998</v>
      </c>
      <c r="T31" s="50">
        <v>0.42399999999999999</v>
      </c>
      <c r="U31" s="50">
        <v>0.436</v>
      </c>
      <c r="V31" s="50">
        <v>0.44900000000000001</v>
      </c>
      <c r="W31" s="50">
        <v>0.46200000000000002</v>
      </c>
      <c r="X31" s="50">
        <v>0.47699999999999998</v>
      </c>
      <c r="Y31" s="50">
        <v>0.49099999999999999</v>
      </c>
      <c r="Z31" s="50">
        <v>0.50700000000000001</v>
      </c>
      <c r="AA31" s="50">
        <v>0.52300000000000002</v>
      </c>
      <c r="AB31" s="50">
        <v>0.54100000000000004</v>
      </c>
      <c r="AC31" s="50">
        <v>0.55900000000000005</v>
      </c>
      <c r="AD31" s="50">
        <v>0.57799999999999996</v>
      </c>
      <c r="AE31" s="50">
        <v>0.59799999999999998</v>
      </c>
      <c r="AF31" s="50">
        <v>0.61899999999999999</v>
      </c>
      <c r="AG31" s="50">
        <v>0.64200000000000002</v>
      </c>
      <c r="AH31" s="50">
        <v>0.66600000000000004</v>
      </c>
      <c r="AI31" s="50">
        <v>0.69099999999999995</v>
      </c>
      <c r="AJ31" s="50">
        <v>0.71799999999999997</v>
      </c>
      <c r="AK31" s="50">
        <v>0.747</v>
      </c>
      <c r="AL31" s="50">
        <v>0.77800000000000002</v>
      </c>
      <c r="AM31" s="50">
        <v>0.81100000000000005</v>
      </c>
      <c r="AN31" s="50">
        <v>0.84599999999999997</v>
      </c>
      <c r="AO31" s="50">
        <v>0.88400000000000001</v>
      </c>
      <c r="AP31" s="50">
        <v>0.92500000000000004</v>
      </c>
      <c r="AQ31" s="50">
        <v>0.96899999999999997</v>
      </c>
    </row>
    <row r="32" spans="1:43" x14ac:dyDescent="0.25">
      <c r="A32" s="44">
        <v>5</v>
      </c>
      <c r="B32" s="50">
        <v>0.26900000000000002</v>
      </c>
      <c r="C32" s="50">
        <v>0.27600000000000002</v>
      </c>
      <c r="D32" s="50">
        <v>0.28199999999999997</v>
      </c>
      <c r="E32" s="50">
        <v>0.28899999999999998</v>
      </c>
      <c r="F32" s="50">
        <v>0.29599999999999999</v>
      </c>
      <c r="G32" s="50">
        <v>0.30299999999999999</v>
      </c>
      <c r="H32" s="50">
        <v>0.31</v>
      </c>
      <c r="I32" s="50">
        <v>0.318</v>
      </c>
      <c r="J32" s="50">
        <v>0.32600000000000001</v>
      </c>
      <c r="K32" s="50">
        <v>0.33400000000000002</v>
      </c>
      <c r="L32" s="50">
        <v>0.34300000000000003</v>
      </c>
      <c r="M32" s="50">
        <v>0.35099999999999998</v>
      </c>
      <c r="N32" s="50">
        <v>0.36099999999999999</v>
      </c>
      <c r="O32" s="50">
        <v>0.37</v>
      </c>
      <c r="P32" s="50">
        <v>0.38</v>
      </c>
      <c r="Q32" s="50">
        <v>0.39100000000000001</v>
      </c>
      <c r="R32" s="50">
        <v>0.40200000000000002</v>
      </c>
      <c r="S32" s="50">
        <v>0.41299999999999998</v>
      </c>
      <c r="T32" s="50">
        <v>0.42499999999999999</v>
      </c>
      <c r="U32" s="50">
        <v>0.437</v>
      </c>
      <c r="V32" s="50">
        <v>0.45</v>
      </c>
      <c r="W32" s="50">
        <v>0.46400000000000002</v>
      </c>
      <c r="X32" s="50">
        <v>0.47799999999999998</v>
      </c>
      <c r="Y32" s="50">
        <v>0.49299999999999999</v>
      </c>
      <c r="Z32" s="50">
        <v>0.50800000000000001</v>
      </c>
      <c r="AA32" s="50">
        <v>0.52500000000000002</v>
      </c>
      <c r="AB32" s="50">
        <v>0.54200000000000004</v>
      </c>
      <c r="AC32" s="50">
        <v>0.56000000000000005</v>
      </c>
      <c r="AD32" s="50">
        <v>0.57899999999999996</v>
      </c>
      <c r="AE32" s="50">
        <v>0.6</v>
      </c>
      <c r="AF32" s="50">
        <v>0.621</v>
      </c>
      <c r="AG32" s="50">
        <v>0.64400000000000002</v>
      </c>
      <c r="AH32" s="50">
        <v>0.66800000000000004</v>
      </c>
      <c r="AI32" s="50">
        <v>0.69399999999999995</v>
      </c>
      <c r="AJ32" s="50">
        <v>0.72099999999999997</v>
      </c>
      <c r="AK32" s="50">
        <v>0.75</v>
      </c>
      <c r="AL32" s="50">
        <v>0.78100000000000003</v>
      </c>
      <c r="AM32" s="50">
        <v>0.81399999999999995</v>
      </c>
      <c r="AN32" s="50">
        <v>0.84899999999999998</v>
      </c>
      <c r="AO32" s="50">
        <v>0.88800000000000001</v>
      </c>
      <c r="AP32" s="50">
        <v>0.92900000000000005</v>
      </c>
      <c r="AQ32" s="50">
        <v>0.97299999999999998</v>
      </c>
    </row>
    <row r="33" spans="1:43" x14ac:dyDescent="0.25">
      <c r="A33" s="44">
        <v>6</v>
      </c>
      <c r="B33" s="50">
        <v>0.27</v>
      </c>
      <c r="C33" s="50">
        <v>0.27600000000000002</v>
      </c>
      <c r="D33" s="50">
        <v>0.28299999999999997</v>
      </c>
      <c r="E33" s="50">
        <v>0.28899999999999998</v>
      </c>
      <c r="F33" s="50">
        <v>0.29599999999999999</v>
      </c>
      <c r="G33" s="50">
        <v>0.30299999999999999</v>
      </c>
      <c r="H33" s="50">
        <v>0.311</v>
      </c>
      <c r="I33" s="50">
        <v>0.318</v>
      </c>
      <c r="J33" s="50">
        <v>0.32600000000000001</v>
      </c>
      <c r="K33" s="50">
        <v>0.33500000000000002</v>
      </c>
      <c r="L33" s="50">
        <v>0.34300000000000003</v>
      </c>
      <c r="M33" s="50">
        <v>0.35199999999999998</v>
      </c>
      <c r="N33" s="50">
        <v>0.36099999999999999</v>
      </c>
      <c r="O33" s="50">
        <v>0.371</v>
      </c>
      <c r="P33" s="50">
        <v>0.38100000000000001</v>
      </c>
      <c r="Q33" s="50">
        <v>0.39200000000000002</v>
      </c>
      <c r="R33" s="50">
        <v>0.40300000000000002</v>
      </c>
      <c r="S33" s="50">
        <v>0.41399999999999998</v>
      </c>
      <c r="T33" s="50">
        <v>0.42599999999999999</v>
      </c>
      <c r="U33" s="50">
        <v>0.438</v>
      </c>
      <c r="V33" s="50">
        <v>0.45100000000000001</v>
      </c>
      <c r="W33" s="50">
        <v>0.46500000000000002</v>
      </c>
      <c r="X33" s="50">
        <v>0.47899999999999998</v>
      </c>
      <c r="Y33" s="50">
        <v>0.49399999999999999</v>
      </c>
      <c r="Z33" s="50">
        <v>0.51</v>
      </c>
      <c r="AA33" s="50">
        <v>0.52600000000000002</v>
      </c>
      <c r="AB33" s="50">
        <v>0.54400000000000004</v>
      </c>
      <c r="AC33" s="50">
        <v>0.56200000000000006</v>
      </c>
      <c r="AD33" s="50">
        <v>0.58099999999999996</v>
      </c>
      <c r="AE33" s="50">
        <v>0.60099999999999998</v>
      </c>
      <c r="AF33" s="50">
        <v>0.623</v>
      </c>
      <c r="AG33" s="50">
        <v>0.64600000000000002</v>
      </c>
      <c r="AH33" s="50">
        <v>0.67</v>
      </c>
      <c r="AI33" s="50">
        <v>0.69599999999999995</v>
      </c>
      <c r="AJ33" s="50">
        <v>0.72299999999999998</v>
      </c>
      <c r="AK33" s="50">
        <v>0.752</v>
      </c>
      <c r="AL33" s="50">
        <v>0.78300000000000003</v>
      </c>
      <c r="AM33" s="50">
        <v>0.81699999999999995</v>
      </c>
      <c r="AN33" s="50">
        <v>0.85299999999999998</v>
      </c>
      <c r="AO33" s="50">
        <v>0.89100000000000001</v>
      </c>
      <c r="AP33" s="50">
        <v>0.93200000000000005</v>
      </c>
      <c r="AQ33" s="50">
        <v>0.97699999999999998</v>
      </c>
    </row>
    <row r="34" spans="1:43" x14ac:dyDescent="0.25">
      <c r="A34" s="44">
        <v>7</v>
      </c>
      <c r="B34" s="50">
        <v>0.27</v>
      </c>
      <c r="C34" s="50">
        <v>0.27700000000000002</v>
      </c>
      <c r="D34" s="50">
        <v>0.28299999999999997</v>
      </c>
      <c r="E34" s="50">
        <v>0.28999999999999998</v>
      </c>
      <c r="F34" s="50">
        <v>0.29699999999999999</v>
      </c>
      <c r="G34" s="50">
        <v>0.30399999999999999</v>
      </c>
      <c r="H34" s="50">
        <v>0.311</v>
      </c>
      <c r="I34" s="50">
        <v>0.31900000000000001</v>
      </c>
      <c r="J34" s="50">
        <v>0.32700000000000001</v>
      </c>
      <c r="K34" s="50">
        <v>0.33500000000000002</v>
      </c>
      <c r="L34" s="50">
        <v>0.34399999999999997</v>
      </c>
      <c r="M34" s="50">
        <v>0.35299999999999998</v>
      </c>
      <c r="N34" s="50">
        <v>0.36199999999999999</v>
      </c>
      <c r="O34" s="50">
        <v>0.372</v>
      </c>
      <c r="P34" s="50">
        <v>0.38200000000000001</v>
      </c>
      <c r="Q34" s="50">
        <v>0.39300000000000002</v>
      </c>
      <c r="R34" s="50">
        <v>0.40300000000000002</v>
      </c>
      <c r="S34" s="50">
        <v>0.41499999999999998</v>
      </c>
      <c r="T34" s="50">
        <v>0.42699999999999999</v>
      </c>
      <c r="U34" s="50">
        <v>0.439</v>
      </c>
      <c r="V34" s="50">
        <v>0.45200000000000001</v>
      </c>
      <c r="W34" s="50">
        <v>0.46600000000000003</v>
      </c>
      <c r="X34" s="50">
        <v>0.48</v>
      </c>
      <c r="Y34" s="50">
        <v>0.495</v>
      </c>
      <c r="Z34" s="50">
        <v>0.51100000000000001</v>
      </c>
      <c r="AA34" s="50">
        <v>0.52800000000000002</v>
      </c>
      <c r="AB34" s="50">
        <v>0.54500000000000004</v>
      </c>
      <c r="AC34" s="50">
        <v>0.56299999999999994</v>
      </c>
      <c r="AD34" s="50">
        <v>0.58299999999999996</v>
      </c>
      <c r="AE34" s="50">
        <v>0.60299999999999998</v>
      </c>
      <c r="AF34" s="50">
        <v>0.625</v>
      </c>
      <c r="AG34" s="50">
        <v>0.64800000000000002</v>
      </c>
      <c r="AH34" s="50">
        <v>0.67200000000000004</v>
      </c>
      <c r="AI34" s="50">
        <v>0.69799999999999995</v>
      </c>
      <c r="AJ34" s="50">
        <v>0.72499999999999998</v>
      </c>
      <c r="AK34" s="50">
        <v>0.755</v>
      </c>
      <c r="AL34" s="50">
        <v>0.78600000000000003</v>
      </c>
      <c r="AM34" s="50">
        <v>0.82</v>
      </c>
      <c r="AN34" s="50">
        <v>0.85599999999999998</v>
      </c>
      <c r="AO34" s="50">
        <v>0.89400000000000002</v>
      </c>
      <c r="AP34" s="50">
        <v>0.93600000000000005</v>
      </c>
      <c r="AQ34" s="50">
        <v>0.98099999999999998</v>
      </c>
    </row>
    <row r="35" spans="1:43" x14ac:dyDescent="0.25">
      <c r="A35" s="44">
        <v>8</v>
      </c>
      <c r="B35" s="50">
        <v>0.27100000000000002</v>
      </c>
      <c r="C35" s="50">
        <v>0.27700000000000002</v>
      </c>
      <c r="D35" s="50">
        <v>0.28399999999999997</v>
      </c>
      <c r="E35" s="50">
        <v>0.28999999999999998</v>
      </c>
      <c r="F35" s="50">
        <v>0.29699999999999999</v>
      </c>
      <c r="G35" s="50">
        <v>0.30499999999999999</v>
      </c>
      <c r="H35" s="50">
        <v>0.312</v>
      </c>
      <c r="I35" s="50">
        <v>0.32</v>
      </c>
      <c r="J35" s="50">
        <v>0.32800000000000001</v>
      </c>
      <c r="K35" s="50">
        <v>0.33600000000000002</v>
      </c>
      <c r="L35" s="50">
        <v>0.34499999999999997</v>
      </c>
      <c r="M35" s="50">
        <v>0.35399999999999998</v>
      </c>
      <c r="N35" s="50">
        <v>0.36299999999999999</v>
      </c>
      <c r="O35" s="50">
        <v>0.373</v>
      </c>
      <c r="P35" s="50">
        <v>0.38300000000000001</v>
      </c>
      <c r="Q35" s="50">
        <v>0.39300000000000002</v>
      </c>
      <c r="R35" s="50">
        <v>0.40400000000000003</v>
      </c>
      <c r="S35" s="50">
        <v>0.41599999999999998</v>
      </c>
      <c r="T35" s="50">
        <v>0.42799999999999999</v>
      </c>
      <c r="U35" s="50">
        <v>0.44</v>
      </c>
      <c r="V35" s="50">
        <v>0.45300000000000001</v>
      </c>
      <c r="W35" s="50">
        <v>0.46700000000000003</v>
      </c>
      <c r="X35" s="50">
        <v>0.48099999999999998</v>
      </c>
      <c r="Y35" s="50">
        <v>0.497</v>
      </c>
      <c r="Z35" s="50">
        <v>0.51200000000000001</v>
      </c>
      <c r="AA35" s="50">
        <v>0.52900000000000003</v>
      </c>
      <c r="AB35" s="50">
        <v>0.54600000000000004</v>
      </c>
      <c r="AC35" s="50">
        <v>0.56499999999999995</v>
      </c>
      <c r="AD35" s="50">
        <v>0.58399999999999996</v>
      </c>
      <c r="AE35" s="50">
        <v>0.60499999999999998</v>
      </c>
      <c r="AF35" s="50">
        <v>0.627</v>
      </c>
      <c r="AG35" s="50">
        <v>0.65</v>
      </c>
      <c r="AH35" s="50">
        <v>0.67400000000000004</v>
      </c>
      <c r="AI35" s="50">
        <v>0.7</v>
      </c>
      <c r="AJ35" s="50">
        <v>0.72799999999999998</v>
      </c>
      <c r="AK35" s="50">
        <v>0.75700000000000001</v>
      </c>
      <c r="AL35" s="50">
        <v>0.78900000000000003</v>
      </c>
      <c r="AM35" s="50">
        <v>0.82299999999999995</v>
      </c>
      <c r="AN35" s="50">
        <v>0.85899999999999999</v>
      </c>
      <c r="AO35" s="50">
        <v>0.89800000000000002</v>
      </c>
      <c r="AP35" s="50">
        <v>0.93899999999999995</v>
      </c>
      <c r="AQ35" s="50">
        <v>0.98499999999999999</v>
      </c>
    </row>
    <row r="36" spans="1:43" x14ac:dyDescent="0.25">
      <c r="A36" s="44">
        <v>9</v>
      </c>
      <c r="B36" s="50">
        <v>0.27100000000000002</v>
      </c>
      <c r="C36" s="50">
        <v>0.27800000000000002</v>
      </c>
      <c r="D36" s="50">
        <v>0.28399999999999997</v>
      </c>
      <c r="E36" s="50">
        <v>0.29099999999999998</v>
      </c>
      <c r="F36" s="50">
        <v>0.29799999999999999</v>
      </c>
      <c r="G36" s="50">
        <v>0.30499999999999999</v>
      </c>
      <c r="H36" s="50">
        <v>0.313</v>
      </c>
      <c r="I36" s="50">
        <v>0.32</v>
      </c>
      <c r="J36" s="50">
        <v>0.32800000000000001</v>
      </c>
      <c r="K36" s="50">
        <v>0.33700000000000002</v>
      </c>
      <c r="L36" s="50">
        <v>0.34499999999999997</v>
      </c>
      <c r="M36" s="50">
        <v>0.35399999999999998</v>
      </c>
      <c r="N36" s="50">
        <v>0.36399999999999999</v>
      </c>
      <c r="O36" s="50">
        <v>0.374</v>
      </c>
      <c r="P36" s="50">
        <v>0.38400000000000001</v>
      </c>
      <c r="Q36" s="50">
        <v>0.39400000000000002</v>
      </c>
      <c r="R36" s="50">
        <v>0.40500000000000003</v>
      </c>
      <c r="S36" s="50">
        <v>0.41699999999999998</v>
      </c>
      <c r="T36" s="50">
        <v>0.42899999999999999</v>
      </c>
      <c r="U36" s="50">
        <v>0.441</v>
      </c>
      <c r="V36" s="50">
        <v>0.45500000000000002</v>
      </c>
      <c r="W36" s="50">
        <v>0.46800000000000003</v>
      </c>
      <c r="X36" s="50">
        <v>0.48299999999999998</v>
      </c>
      <c r="Y36" s="50">
        <v>0.498</v>
      </c>
      <c r="Z36" s="50">
        <v>0.51400000000000001</v>
      </c>
      <c r="AA36" s="50">
        <v>0.53</v>
      </c>
      <c r="AB36" s="50">
        <v>0.54800000000000004</v>
      </c>
      <c r="AC36" s="50">
        <v>0.56599999999999995</v>
      </c>
      <c r="AD36" s="50">
        <v>0.58599999999999997</v>
      </c>
      <c r="AE36" s="50">
        <v>0.60699999999999998</v>
      </c>
      <c r="AF36" s="50">
        <v>0.629</v>
      </c>
      <c r="AG36" s="50">
        <v>0.65200000000000002</v>
      </c>
      <c r="AH36" s="50">
        <v>0.67600000000000005</v>
      </c>
      <c r="AI36" s="50">
        <v>0.70199999999999996</v>
      </c>
      <c r="AJ36" s="50">
        <v>0.73</v>
      </c>
      <c r="AK36" s="50">
        <v>0.76</v>
      </c>
      <c r="AL36" s="50">
        <v>0.79200000000000004</v>
      </c>
      <c r="AM36" s="50">
        <v>0.82499999999999996</v>
      </c>
      <c r="AN36" s="50">
        <v>0.86199999999999999</v>
      </c>
      <c r="AO36" s="50">
        <v>0.90100000000000002</v>
      </c>
      <c r="AP36" s="50">
        <v>0.94299999999999995</v>
      </c>
      <c r="AQ36" s="50">
        <v>0.98799999999999999</v>
      </c>
    </row>
    <row r="37" spans="1:43" x14ac:dyDescent="0.25">
      <c r="A37" s="44">
        <v>10</v>
      </c>
      <c r="B37" s="50">
        <v>0.27200000000000002</v>
      </c>
      <c r="C37" s="50">
        <v>0.27800000000000002</v>
      </c>
      <c r="D37" s="50">
        <v>0.28499999999999998</v>
      </c>
      <c r="E37" s="50">
        <v>0.29199999999999998</v>
      </c>
      <c r="F37" s="50">
        <v>0.29899999999999999</v>
      </c>
      <c r="G37" s="50">
        <v>0.30599999999999999</v>
      </c>
      <c r="H37" s="50">
        <v>0.313</v>
      </c>
      <c r="I37" s="50">
        <v>0.32100000000000001</v>
      </c>
      <c r="J37" s="50">
        <v>0.32900000000000001</v>
      </c>
      <c r="K37" s="50">
        <v>0.33800000000000002</v>
      </c>
      <c r="L37" s="50">
        <v>0.34599999999999997</v>
      </c>
      <c r="M37" s="50">
        <v>0.35499999999999998</v>
      </c>
      <c r="N37" s="50">
        <v>0.36499999999999999</v>
      </c>
      <c r="O37" s="50">
        <v>0.374</v>
      </c>
      <c r="P37" s="50">
        <v>0.38500000000000001</v>
      </c>
      <c r="Q37" s="50">
        <v>0.39500000000000002</v>
      </c>
      <c r="R37" s="50">
        <v>0.40600000000000003</v>
      </c>
      <c r="S37" s="50">
        <v>0.41799999999999998</v>
      </c>
      <c r="T37" s="50">
        <v>0.43</v>
      </c>
      <c r="U37" s="50">
        <v>0.442</v>
      </c>
      <c r="V37" s="50">
        <v>0.45600000000000002</v>
      </c>
      <c r="W37" s="50">
        <v>0.46899999999999997</v>
      </c>
      <c r="X37" s="50">
        <v>0.48399999999999999</v>
      </c>
      <c r="Y37" s="50">
        <v>0.499</v>
      </c>
      <c r="Z37" s="50">
        <v>0.51500000000000001</v>
      </c>
      <c r="AA37" s="50">
        <v>0.53200000000000003</v>
      </c>
      <c r="AB37" s="50">
        <v>0.54900000000000004</v>
      </c>
      <c r="AC37" s="50">
        <v>0.56799999999999995</v>
      </c>
      <c r="AD37" s="50">
        <v>0.58799999999999997</v>
      </c>
      <c r="AE37" s="50">
        <v>0.60799999999999998</v>
      </c>
      <c r="AF37" s="50">
        <v>0.63</v>
      </c>
      <c r="AG37" s="50">
        <v>0.65400000000000003</v>
      </c>
      <c r="AH37" s="50">
        <v>0.67800000000000005</v>
      </c>
      <c r="AI37" s="50">
        <v>0.70499999999999996</v>
      </c>
      <c r="AJ37" s="50">
        <v>0.73299999999999998</v>
      </c>
      <c r="AK37" s="50">
        <v>0.76200000000000001</v>
      </c>
      <c r="AL37" s="50">
        <v>0.79400000000000004</v>
      </c>
      <c r="AM37" s="50">
        <v>0.82799999999999996</v>
      </c>
      <c r="AN37" s="50">
        <v>0.86499999999999999</v>
      </c>
      <c r="AO37" s="50">
        <v>0.90400000000000003</v>
      </c>
      <c r="AP37" s="50">
        <v>0.94699999999999995</v>
      </c>
      <c r="AQ37" s="50">
        <v>0.99199999999999999</v>
      </c>
    </row>
    <row r="38" spans="1:43" x14ac:dyDescent="0.25">
      <c r="A38" s="44">
        <v>11</v>
      </c>
      <c r="B38" s="50">
        <v>0.27200000000000002</v>
      </c>
      <c r="C38" s="50">
        <v>0.27900000000000003</v>
      </c>
      <c r="D38" s="50">
        <v>0.28499999999999998</v>
      </c>
      <c r="E38" s="50">
        <v>0.29199999999999998</v>
      </c>
      <c r="F38" s="50">
        <v>0.29899999999999999</v>
      </c>
      <c r="G38" s="50">
        <v>0.30599999999999999</v>
      </c>
      <c r="H38" s="50">
        <v>0.314</v>
      </c>
      <c r="I38" s="50">
        <v>0.32200000000000001</v>
      </c>
      <c r="J38" s="50">
        <v>0.33</v>
      </c>
      <c r="K38" s="50">
        <v>0.33800000000000002</v>
      </c>
      <c r="L38" s="50">
        <v>0.34699999999999998</v>
      </c>
      <c r="M38" s="50">
        <v>0.35599999999999998</v>
      </c>
      <c r="N38" s="50">
        <v>0.36499999999999999</v>
      </c>
      <c r="O38" s="50">
        <v>0.375</v>
      </c>
      <c r="P38" s="50">
        <v>0.38500000000000001</v>
      </c>
      <c r="Q38" s="50">
        <v>0.39600000000000002</v>
      </c>
      <c r="R38" s="50">
        <v>0.40699999999999997</v>
      </c>
      <c r="S38" s="50">
        <v>0.41899999999999998</v>
      </c>
      <c r="T38" s="50">
        <v>0.43099999999999999</v>
      </c>
      <c r="U38" s="50">
        <v>0.443</v>
      </c>
      <c r="V38" s="50">
        <v>0.45700000000000002</v>
      </c>
      <c r="W38" s="50">
        <v>0.47099999999999997</v>
      </c>
      <c r="X38" s="50">
        <v>0.48499999999999999</v>
      </c>
      <c r="Y38" s="50">
        <v>0.5</v>
      </c>
      <c r="Z38" s="50">
        <v>0.51600000000000001</v>
      </c>
      <c r="AA38" s="50">
        <v>0.53300000000000003</v>
      </c>
      <c r="AB38" s="50">
        <v>0.55100000000000005</v>
      </c>
      <c r="AC38" s="50">
        <v>0.56999999999999995</v>
      </c>
      <c r="AD38" s="50">
        <v>0.58899999999999997</v>
      </c>
      <c r="AE38" s="50">
        <v>0.61</v>
      </c>
      <c r="AF38" s="50">
        <v>0.63200000000000001</v>
      </c>
      <c r="AG38" s="50">
        <v>0.65600000000000003</v>
      </c>
      <c r="AH38" s="50">
        <v>0.68</v>
      </c>
      <c r="AI38" s="50">
        <v>0.70699999999999996</v>
      </c>
      <c r="AJ38" s="50">
        <v>0.73499999999999999</v>
      </c>
      <c r="AK38" s="50">
        <v>0.76500000000000001</v>
      </c>
      <c r="AL38" s="50">
        <v>0.79700000000000004</v>
      </c>
      <c r="AM38" s="50">
        <v>0.83099999999999996</v>
      </c>
      <c r="AN38" s="50">
        <v>0.86799999999999999</v>
      </c>
      <c r="AO38" s="50">
        <v>0.90800000000000003</v>
      </c>
      <c r="AP38" s="50">
        <v>0.95</v>
      </c>
      <c r="AQ38" s="50">
        <v>0.996</v>
      </c>
    </row>
  </sheetData>
  <sheetProtection algorithmName="SHA-512" hashValue="X/s6inkbaiP72T0GY5P6xrHwWDNj/THHg+rh56tx3r7sQpNSCCGBGSZzOcn1GmR5BVkOm4u3KCqTQ1/D7gjGGg==" saltValue="ZdphWw5QD7lmBtTlrA0ZRw==" spinCount="100000" sheet="1" objects="1" scenarios="1"/>
  <conditionalFormatting sqref="A6:A21">
    <cfRule type="expression" dxfId="95" priority="5" stopIfTrue="1">
      <formula>MOD(ROW(),2)=0</formula>
    </cfRule>
    <cfRule type="expression" dxfId="94" priority="6" stopIfTrue="1">
      <formula>MOD(ROW(),2)&lt;&gt;0</formula>
    </cfRule>
  </conditionalFormatting>
  <conditionalFormatting sqref="A26:A38">
    <cfRule type="expression" dxfId="93" priority="1" stopIfTrue="1">
      <formula>MOD(ROW(),2)=0</formula>
    </cfRule>
    <cfRule type="expression" dxfId="92" priority="2" stopIfTrue="1">
      <formula>MOD(ROW(),2)&lt;&gt;0</formula>
    </cfRule>
  </conditionalFormatting>
  <conditionalFormatting sqref="B6:AQ21">
    <cfRule type="expression" dxfId="91" priority="7" stopIfTrue="1">
      <formula>MOD(ROW(),2)=0</formula>
    </cfRule>
    <cfRule type="expression" dxfId="90" priority="8" stopIfTrue="1">
      <formula>MOD(ROW(),2)&lt;&gt;0</formula>
    </cfRule>
  </conditionalFormatting>
  <conditionalFormatting sqref="B26:AQ38">
    <cfRule type="expression" dxfId="89" priority="3" stopIfTrue="1">
      <formula>MOD(ROW(),2)=0</formula>
    </cfRule>
    <cfRule type="expression" dxfId="88" priority="4" stopIfTrue="1">
      <formula>MOD(ROW(),2)&lt;&gt;0</formula>
    </cfRule>
  </conditionalFormatting>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F06D1-8930-465C-98F3-2806CCF7D425}">
  <sheetPr codeName="Sheet83"/>
  <dimension ref="A1:B77"/>
  <sheetViews>
    <sheetView showGridLines="0" workbookViewId="0">
      <selection activeCell="A6" sqref="A6"/>
    </sheetView>
  </sheetViews>
  <sheetFormatPr defaultColWidth="8.81640625" defaultRowHeight="12.5" x14ac:dyDescent="0.25"/>
  <cols>
    <col min="1" max="1" width="31.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AA - x-620</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304</v>
      </c>
    </row>
    <row r="10" spans="1:2" customFormat="1" ht="50" x14ac:dyDescent="0.25">
      <c r="A10" s="46" t="s">
        <v>6</v>
      </c>
      <c r="B10" s="52" t="s">
        <v>346</v>
      </c>
    </row>
    <row r="11" spans="1:2" customFormat="1" x14ac:dyDescent="0.25">
      <c r="A11" s="46" t="s">
        <v>129</v>
      </c>
      <c r="B11" s="52" t="s">
        <v>224</v>
      </c>
    </row>
    <row r="12" spans="1:2" customFormat="1" ht="25" x14ac:dyDescent="0.25">
      <c r="A12" s="46" t="s">
        <v>130</v>
      </c>
      <c r="B12" s="52" t="s">
        <v>251</v>
      </c>
    </row>
    <row r="13" spans="1:2" customFormat="1" x14ac:dyDescent="0.25">
      <c r="A13" s="46" t="s">
        <v>387</v>
      </c>
      <c r="B13" s="52">
        <v>0</v>
      </c>
    </row>
    <row r="14" spans="1:2" customFormat="1" x14ac:dyDescent="0.25">
      <c r="A14" s="46" t="s">
        <v>132</v>
      </c>
      <c r="B14" s="52">
        <v>620</v>
      </c>
    </row>
    <row r="15" spans="1:2" customFormat="1" x14ac:dyDescent="0.25">
      <c r="A15" s="46" t="s">
        <v>388</v>
      </c>
      <c r="B15" s="52" t="s">
        <v>347</v>
      </c>
    </row>
    <row r="16" spans="1:2" customFormat="1" x14ac:dyDescent="0.25">
      <c r="A16" s="46" t="s">
        <v>134</v>
      </c>
      <c r="B16" s="52" t="s">
        <v>158</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146</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26" x14ac:dyDescent="0.25">
      <c r="A26" s="60" t="s">
        <v>251</v>
      </c>
      <c r="B26" s="60" t="s">
        <v>443</v>
      </c>
    </row>
    <row r="27" spans="1:2" x14ac:dyDescent="0.25">
      <c r="A27" s="44">
        <v>0</v>
      </c>
      <c r="B27" s="50">
        <v>1</v>
      </c>
    </row>
    <row r="28" spans="1:2" x14ac:dyDescent="0.25">
      <c r="A28" s="44">
        <v>1</v>
      </c>
      <c r="B28" s="50">
        <v>0.94199999999999995</v>
      </c>
    </row>
    <row r="29" spans="1:2" x14ac:dyDescent="0.25">
      <c r="A29" s="44">
        <v>2</v>
      </c>
      <c r="B29" s="50">
        <v>0.89</v>
      </c>
    </row>
    <row r="30" spans="1:2" x14ac:dyDescent="0.25">
      <c r="A30" s="44">
        <v>3</v>
      </c>
      <c r="B30" s="50">
        <v>0.84199999999999997</v>
      </c>
    </row>
    <row r="31" spans="1:2" x14ac:dyDescent="0.25">
      <c r="A31" s="44">
        <v>4</v>
      </c>
      <c r="B31" s="50">
        <v>0.79900000000000004</v>
      </c>
    </row>
    <row r="32" spans="1:2" x14ac:dyDescent="0.25">
      <c r="A32" s="44">
        <v>5</v>
      </c>
      <c r="B32" s="50">
        <v>0.75900000000000001</v>
      </c>
    </row>
    <row r="33" spans="1:2" x14ac:dyDescent="0.25">
      <c r="A33" s="44">
        <v>6</v>
      </c>
      <c r="B33" s="50">
        <v>0.72199999999999998</v>
      </c>
    </row>
    <row r="34" spans="1:2" x14ac:dyDescent="0.25">
      <c r="A34" s="44">
        <v>7</v>
      </c>
      <c r="B34" s="50">
        <v>0.68899999999999995</v>
      </c>
    </row>
    <row r="35" spans="1:2" x14ac:dyDescent="0.25">
      <c r="A35" s="44">
        <v>8</v>
      </c>
      <c r="B35" s="50">
        <v>0.65800000000000003</v>
      </c>
    </row>
    <row r="36" spans="1:2" x14ac:dyDescent="0.25">
      <c r="A36" s="44">
        <v>9</v>
      </c>
      <c r="B36" s="50">
        <v>0.629</v>
      </c>
    </row>
    <row r="37" spans="1:2" x14ac:dyDescent="0.25">
      <c r="A37" s="44">
        <v>10</v>
      </c>
      <c r="B37" s="50">
        <v>0.60199999999999998</v>
      </c>
    </row>
    <row r="38" spans="1:2" x14ac:dyDescent="0.25">
      <c r="A38" s="44">
        <v>11</v>
      </c>
      <c r="B38" s="50">
        <v>0.57699999999999996</v>
      </c>
    </row>
    <row r="39" spans="1:2" x14ac:dyDescent="0.25">
      <c r="A39" s="44">
        <v>12</v>
      </c>
      <c r="B39" s="50">
        <v>0.55400000000000005</v>
      </c>
    </row>
    <row r="40" spans="1:2" x14ac:dyDescent="0.25">
      <c r="A40" s="44">
        <v>13</v>
      </c>
      <c r="B40" s="50">
        <v>0.53200000000000003</v>
      </c>
    </row>
    <row r="41" spans="1:2" x14ac:dyDescent="0.25">
      <c r="A41" s="44">
        <v>14</v>
      </c>
      <c r="B41" s="50">
        <v>0.51200000000000001</v>
      </c>
    </row>
    <row r="42" spans="1:2" x14ac:dyDescent="0.25">
      <c r="A42" s="44">
        <v>15</v>
      </c>
      <c r="B42" s="50">
        <v>0.49299999999999999</v>
      </c>
    </row>
    <row r="43" spans="1:2" x14ac:dyDescent="0.25">
      <c r="A43" s="44">
        <v>16</v>
      </c>
      <c r="B43" s="50">
        <v>0.47499999999999998</v>
      </c>
    </row>
    <row r="44" spans="1:2" x14ac:dyDescent="0.25">
      <c r="A44" s="44">
        <v>17</v>
      </c>
      <c r="B44" s="50">
        <v>0.45800000000000002</v>
      </c>
    </row>
    <row r="45" spans="1:2" x14ac:dyDescent="0.25">
      <c r="A45" s="44">
        <v>18</v>
      </c>
      <c r="B45" s="50">
        <v>0.442</v>
      </c>
    </row>
    <row r="46" spans="1:2" x14ac:dyDescent="0.25">
      <c r="A46" s="44">
        <v>19</v>
      </c>
      <c r="B46" s="50">
        <v>0.42699999999999999</v>
      </c>
    </row>
    <row r="47" spans="1:2" x14ac:dyDescent="0.25">
      <c r="A47" s="44">
        <v>20</v>
      </c>
      <c r="B47" s="50">
        <v>0.41299999999999998</v>
      </c>
    </row>
    <row r="48" spans="1:2" x14ac:dyDescent="0.25">
      <c r="A48" s="44">
        <v>21</v>
      </c>
      <c r="B48" s="50">
        <v>0.39900000000000002</v>
      </c>
    </row>
    <row r="49" spans="1:2" x14ac:dyDescent="0.25">
      <c r="A49" s="44">
        <v>22</v>
      </c>
      <c r="B49" s="50">
        <v>0.38700000000000001</v>
      </c>
    </row>
    <row r="50" spans="1:2" x14ac:dyDescent="0.25">
      <c r="A50" s="44">
        <v>23</v>
      </c>
      <c r="B50" s="50">
        <v>0.374</v>
      </c>
    </row>
    <row r="51" spans="1:2" x14ac:dyDescent="0.25">
      <c r="A51" s="44">
        <v>24</v>
      </c>
      <c r="B51" s="50">
        <v>0.36299999999999999</v>
      </c>
    </row>
    <row r="52" spans="1:2" x14ac:dyDescent="0.25">
      <c r="A52" s="44">
        <v>25</v>
      </c>
      <c r="B52" s="50">
        <v>0.35199999999999998</v>
      </c>
    </row>
    <row r="53" spans="1:2" x14ac:dyDescent="0.25">
      <c r="A53" s="44">
        <v>26</v>
      </c>
      <c r="B53" s="50">
        <v>0.34200000000000003</v>
      </c>
    </row>
    <row r="54" spans="1:2" x14ac:dyDescent="0.25">
      <c r="A54" s="44">
        <v>27</v>
      </c>
      <c r="B54" s="50">
        <v>0.33200000000000002</v>
      </c>
    </row>
    <row r="55" spans="1:2" x14ac:dyDescent="0.25">
      <c r="A55" s="44">
        <v>28</v>
      </c>
      <c r="B55" s="50">
        <v>0.32200000000000001</v>
      </c>
    </row>
    <row r="56" spans="1:2" x14ac:dyDescent="0.25">
      <c r="A56" s="44">
        <v>29</v>
      </c>
      <c r="B56" s="50">
        <v>0.313</v>
      </c>
    </row>
    <row r="57" spans="1:2" x14ac:dyDescent="0.25">
      <c r="A57" s="44">
        <v>30</v>
      </c>
      <c r="B57" s="50">
        <v>0.30499999999999999</v>
      </c>
    </row>
    <row r="58" spans="1:2" x14ac:dyDescent="0.25">
      <c r="A58" s="44">
        <v>31</v>
      </c>
      <c r="B58" s="50">
        <v>0.29599999999999999</v>
      </c>
    </row>
    <row r="59" spans="1:2" x14ac:dyDescent="0.25">
      <c r="A59" s="44">
        <v>32</v>
      </c>
      <c r="B59" s="50">
        <v>0.28799999999999998</v>
      </c>
    </row>
    <row r="60" spans="1:2" x14ac:dyDescent="0.25">
      <c r="A60" s="44">
        <v>33</v>
      </c>
      <c r="B60" s="50">
        <v>0.28100000000000003</v>
      </c>
    </row>
    <row r="61" spans="1:2" x14ac:dyDescent="0.25">
      <c r="A61" s="44">
        <v>34</v>
      </c>
      <c r="B61" s="50">
        <v>0.27300000000000002</v>
      </c>
    </row>
    <row r="62" spans="1:2" x14ac:dyDescent="0.25">
      <c r="A62" s="44">
        <v>35</v>
      </c>
      <c r="B62" s="50">
        <v>0.26600000000000001</v>
      </c>
    </row>
    <row r="63" spans="1:2" x14ac:dyDescent="0.25">
      <c r="A63" s="44">
        <v>36</v>
      </c>
      <c r="B63" s="50">
        <v>0.26</v>
      </c>
    </row>
    <row r="64" spans="1:2" x14ac:dyDescent="0.25">
      <c r="A64" s="44">
        <v>37</v>
      </c>
      <c r="B64" s="50">
        <v>0.253</v>
      </c>
    </row>
    <row r="65" spans="1:2" x14ac:dyDescent="0.25">
      <c r="A65" s="44">
        <v>38</v>
      </c>
      <c r="B65" s="50">
        <v>0.247</v>
      </c>
    </row>
    <row r="66" spans="1:2" x14ac:dyDescent="0.25">
      <c r="A66" s="44">
        <v>39</v>
      </c>
      <c r="B66" s="50">
        <v>0.24099999999999999</v>
      </c>
    </row>
    <row r="67" spans="1:2" x14ac:dyDescent="0.25">
      <c r="A67" s="44">
        <v>40</v>
      </c>
      <c r="B67" s="50">
        <v>0.23499999999999999</v>
      </c>
    </row>
    <row r="68" spans="1:2" x14ac:dyDescent="0.25">
      <c r="A68" s="44">
        <v>41</v>
      </c>
      <c r="B68" s="50">
        <v>0.23</v>
      </c>
    </row>
    <row r="69" spans="1:2" x14ac:dyDescent="0.25">
      <c r="A69" s="44">
        <v>42</v>
      </c>
      <c r="B69" s="50">
        <v>0.224</v>
      </c>
    </row>
    <row r="70" spans="1:2" x14ac:dyDescent="0.25">
      <c r="A70" s="44">
        <v>43</v>
      </c>
      <c r="B70" s="50">
        <v>0.219</v>
      </c>
    </row>
    <row r="71" spans="1:2" x14ac:dyDescent="0.25">
      <c r="A71" s="44">
        <v>44</v>
      </c>
      <c r="B71" s="50">
        <v>0.214</v>
      </c>
    </row>
    <row r="72" spans="1:2" x14ac:dyDescent="0.25">
      <c r="A72" s="44">
        <v>45</v>
      </c>
      <c r="B72" s="50">
        <v>0.20899999999999999</v>
      </c>
    </row>
    <row r="73" spans="1:2" x14ac:dyDescent="0.25">
      <c r="A73" s="44">
        <v>46</v>
      </c>
      <c r="B73" s="50">
        <v>0.20399999999999999</v>
      </c>
    </row>
    <row r="74" spans="1:2" x14ac:dyDescent="0.25">
      <c r="A74" s="44">
        <v>47</v>
      </c>
      <c r="B74" s="50">
        <v>0.2</v>
      </c>
    </row>
    <row r="75" spans="1:2" x14ac:dyDescent="0.25">
      <c r="A75" s="44">
        <v>48</v>
      </c>
      <c r="B75" s="50">
        <v>0.19600000000000001</v>
      </c>
    </row>
    <row r="76" spans="1:2" x14ac:dyDescent="0.25">
      <c r="A76" s="44">
        <v>49</v>
      </c>
      <c r="B76" s="50">
        <v>0.191</v>
      </c>
    </row>
    <row r="77" spans="1:2" x14ac:dyDescent="0.25">
      <c r="A77" s="44">
        <v>50</v>
      </c>
      <c r="B77" s="50">
        <v>0.187</v>
      </c>
    </row>
  </sheetData>
  <sheetProtection algorithmName="SHA-512" hashValue="8VyxOmhbULNqpBZtYi8xEP9dvQLnYBWY3MEfIdRN+JFTXr9nxS1aMc5ENi7TMFSWpHW2xEvqeTzcu1q36GWL9Q==" saltValue="1gXE26ypg8ncqUsc8QR1wg==" spinCount="100000" sheet="1" objects="1" scenarios="1"/>
  <conditionalFormatting sqref="A6:A21">
    <cfRule type="expression" dxfId="87" priority="5" stopIfTrue="1">
      <formula>MOD(ROW(),2)=0</formula>
    </cfRule>
    <cfRule type="expression" dxfId="86" priority="6" stopIfTrue="1">
      <formula>MOD(ROW(),2)&lt;&gt;0</formula>
    </cfRule>
  </conditionalFormatting>
  <conditionalFormatting sqref="A26:A77">
    <cfRule type="expression" dxfId="85" priority="1" stopIfTrue="1">
      <formula>MOD(ROW(),2)=0</formula>
    </cfRule>
    <cfRule type="expression" dxfId="84" priority="2" stopIfTrue="1">
      <formula>MOD(ROW(),2)&lt;&gt;0</formula>
    </cfRule>
  </conditionalFormatting>
  <conditionalFormatting sqref="B6:B21">
    <cfRule type="expression" dxfId="83" priority="7" stopIfTrue="1">
      <formula>MOD(ROW(),2)=0</formula>
    </cfRule>
    <cfRule type="expression" dxfId="82" priority="8" stopIfTrue="1">
      <formula>MOD(ROW(),2)&lt;&gt;0</formula>
    </cfRule>
  </conditionalFormatting>
  <conditionalFormatting sqref="B26:B77">
    <cfRule type="expression" dxfId="81" priority="3" stopIfTrue="1">
      <formula>MOD(ROW(),2)=0</formula>
    </cfRule>
    <cfRule type="expression" dxfId="80" priority="4" stopIfTrue="1">
      <formula>MOD(ROW(),2)&lt;&gt;0</formula>
    </cfRule>
  </conditionalFormatting>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D3EE8-12F6-4FDE-B9AB-F269DA364748}">
  <sheetPr codeName="Sheet84"/>
  <dimension ref="A1:B39"/>
  <sheetViews>
    <sheetView showGridLines="0" workbookViewId="0">
      <selection activeCell="A6" sqref="A6"/>
    </sheetView>
  </sheetViews>
  <sheetFormatPr defaultColWidth="8.81640625" defaultRowHeight="12.5" x14ac:dyDescent="0.25"/>
  <cols>
    <col min="1" max="1" width="31.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AA - x-621</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304</v>
      </c>
    </row>
    <row r="10" spans="1:2" customFormat="1" ht="50" x14ac:dyDescent="0.25">
      <c r="A10" s="46" t="s">
        <v>6</v>
      </c>
      <c r="B10" s="52" t="s">
        <v>348</v>
      </c>
    </row>
    <row r="11" spans="1:2" customFormat="1" x14ac:dyDescent="0.25">
      <c r="A11" s="46" t="s">
        <v>129</v>
      </c>
      <c r="B11" s="52" t="s">
        <v>224</v>
      </c>
    </row>
    <row r="12" spans="1:2" customFormat="1" ht="25" x14ac:dyDescent="0.25">
      <c r="A12" s="46" t="s">
        <v>130</v>
      </c>
      <c r="B12" s="52" t="s">
        <v>251</v>
      </c>
    </row>
    <row r="13" spans="1:2" customFormat="1" x14ac:dyDescent="0.25">
      <c r="A13" s="46" t="s">
        <v>387</v>
      </c>
      <c r="B13" s="52">
        <v>0</v>
      </c>
    </row>
    <row r="14" spans="1:2" customFormat="1" x14ac:dyDescent="0.25">
      <c r="A14" s="46" t="s">
        <v>132</v>
      </c>
      <c r="B14" s="52">
        <v>621</v>
      </c>
    </row>
    <row r="15" spans="1:2" customFormat="1" x14ac:dyDescent="0.25">
      <c r="A15" s="46" t="s">
        <v>388</v>
      </c>
      <c r="B15" s="52" t="s">
        <v>349</v>
      </c>
    </row>
    <row r="16" spans="1:2" customFormat="1" x14ac:dyDescent="0.25">
      <c r="A16" s="46" t="s">
        <v>134</v>
      </c>
      <c r="B16" s="52" t="s">
        <v>160</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146</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26" x14ac:dyDescent="0.25">
      <c r="A26" s="60" t="s">
        <v>251</v>
      </c>
      <c r="B26" s="60" t="s">
        <v>443</v>
      </c>
    </row>
    <row r="27" spans="1:2" x14ac:dyDescent="0.25">
      <c r="A27" s="44">
        <v>0</v>
      </c>
      <c r="B27" s="50">
        <v>1</v>
      </c>
    </row>
    <row r="28" spans="1:2" x14ac:dyDescent="0.25">
      <c r="A28" s="44">
        <v>1</v>
      </c>
      <c r="B28" s="50">
        <v>0.94199999999999995</v>
      </c>
    </row>
    <row r="29" spans="1:2" x14ac:dyDescent="0.25">
      <c r="A29" s="44">
        <v>2</v>
      </c>
      <c r="B29" s="50">
        <v>0.89</v>
      </c>
    </row>
    <row r="30" spans="1:2" x14ac:dyDescent="0.25">
      <c r="A30" s="44">
        <v>3</v>
      </c>
      <c r="B30" s="50">
        <v>0.84199999999999997</v>
      </c>
    </row>
    <row r="31" spans="1:2" x14ac:dyDescent="0.25">
      <c r="A31" s="44">
        <v>4</v>
      </c>
      <c r="B31" s="50">
        <v>0.79900000000000004</v>
      </c>
    </row>
    <row r="32" spans="1:2" x14ac:dyDescent="0.25">
      <c r="A32" s="44">
        <v>5</v>
      </c>
      <c r="B32" s="50">
        <v>0.75900000000000001</v>
      </c>
    </row>
    <row r="33" spans="1:2" x14ac:dyDescent="0.25">
      <c r="A33" s="44">
        <v>6</v>
      </c>
      <c r="B33" s="50">
        <v>0.72199999999999998</v>
      </c>
    </row>
    <row r="34" spans="1:2" x14ac:dyDescent="0.25">
      <c r="A34" s="44">
        <v>7</v>
      </c>
      <c r="B34" s="50">
        <v>0.68899999999999995</v>
      </c>
    </row>
    <row r="35" spans="1:2" x14ac:dyDescent="0.25">
      <c r="A35" s="44">
        <v>8</v>
      </c>
      <c r="B35" s="50">
        <v>0.65800000000000003</v>
      </c>
    </row>
    <row r="36" spans="1:2" x14ac:dyDescent="0.25">
      <c r="A36" s="44">
        <v>9</v>
      </c>
      <c r="B36" s="50">
        <v>0.629</v>
      </c>
    </row>
    <row r="37" spans="1:2" x14ac:dyDescent="0.25">
      <c r="A37" s="44">
        <v>10</v>
      </c>
      <c r="B37" s="50">
        <v>0.60199999999999998</v>
      </c>
    </row>
    <row r="38" spans="1:2" x14ac:dyDescent="0.25">
      <c r="A38" s="44">
        <v>11</v>
      </c>
      <c r="B38" s="50">
        <v>0.57699999999999996</v>
      </c>
    </row>
    <row r="39" spans="1:2" x14ac:dyDescent="0.25">
      <c r="A39" s="44">
        <v>12</v>
      </c>
      <c r="B39" s="50">
        <v>0.55400000000000005</v>
      </c>
    </row>
  </sheetData>
  <sheetProtection algorithmName="SHA-512" hashValue="nV6b1VyUuQt8Lvz1Igy4Mql9frjtME7iwqgQl4J1Fr/l15hcPHd9LBEzwlOT/jJyZ8HmtxnGhXaHx8YJ8CAavw==" saltValue="+pCGPEd7M2dyR24rKVKymA==" spinCount="100000" sheet="1" objects="1" scenarios="1"/>
  <conditionalFormatting sqref="A6:A21">
    <cfRule type="expression" dxfId="79" priority="5" stopIfTrue="1">
      <formula>MOD(ROW(),2)=0</formula>
    </cfRule>
    <cfRule type="expression" dxfId="78" priority="6" stopIfTrue="1">
      <formula>MOD(ROW(),2)&lt;&gt;0</formula>
    </cfRule>
  </conditionalFormatting>
  <conditionalFormatting sqref="A26:A39">
    <cfRule type="expression" dxfId="77" priority="1" stopIfTrue="1">
      <formula>MOD(ROW(),2)=0</formula>
    </cfRule>
    <cfRule type="expression" dxfId="76" priority="2" stopIfTrue="1">
      <formula>MOD(ROW(),2)&lt;&gt;0</formula>
    </cfRule>
  </conditionalFormatting>
  <conditionalFormatting sqref="B6:B21">
    <cfRule type="expression" dxfId="75" priority="7" stopIfTrue="1">
      <formula>MOD(ROW(),2)=0</formula>
    </cfRule>
    <cfRule type="expression" dxfId="74" priority="8" stopIfTrue="1">
      <formula>MOD(ROW(),2)&lt;&gt;0</formula>
    </cfRule>
  </conditionalFormatting>
  <conditionalFormatting sqref="B26:B39">
    <cfRule type="expression" dxfId="73" priority="3" stopIfTrue="1">
      <formula>MOD(ROW(),2)=0</formula>
    </cfRule>
    <cfRule type="expression" dxfId="72" priority="4" stopIfTrue="1">
      <formula>MOD(ROW(),2)&lt;&gt;0</formula>
    </cfRule>
  </conditionalFormatting>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AA23-591F-415F-947E-06A81BAB0851}">
  <sheetPr codeName="Sheet85"/>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LTA - x-622</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1992</v>
      </c>
    </row>
    <row r="9" spans="1:2" customFormat="1" x14ac:dyDescent="0.25">
      <c r="A9" s="46" t="s">
        <v>128</v>
      </c>
      <c r="B9" s="52" t="s">
        <v>350</v>
      </c>
    </row>
    <row r="10" spans="1:2" customFormat="1" ht="25" x14ac:dyDescent="0.25">
      <c r="A10" s="46" t="s">
        <v>6</v>
      </c>
      <c r="B10" s="52" t="s">
        <v>351</v>
      </c>
    </row>
    <row r="11" spans="1:2" customFormat="1" x14ac:dyDescent="0.25">
      <c r="A11" s="46" t="s">
        <v>129</v>
      </c>
      <c r="B11" s="52" t="s">
        <v>306</v>
      </c>
    </row>
    <row r="12" spans="1:2" customFormat="1" x14ac:dyDescent="0.25">
      <c r="A12" s="46" t="s">
        <v>130</v>
      </c>
      <c r="B12" s="52" t="s">
        <v>352</v>
      </c>
    </row>
    <row r="13" spans="1:2" customFormat="1" x14ac:dyDescent="0.25">
      <c r="A13" s="46" t="s">
        <v>387</v>
      </c>
      <c r="B13" s="52">
        <v>2</v>
      </c>
    </row>
    <row r="14" spans="1:2" customFormat="1" x14ac:dyDescent="0.25">
      <c r="A14" s="46" t="s">
        <v>132</v>
      </c>
      <c r="B14" s="52">
        <v>622</v>
      </c>
    </row>
    <row r="15" spans="1:2" customFormat="1" x14ac:dyDescent="0.25">
      <c r="A15" s="46" t="s">
        <v>388</v>
      </c>
      <c r="B15" s="52" t="s">
        <v>353</v>
      </c>
    </row>
    <row r="16" spans="1:2" customFormat="1" x14ac:dyDescent="0.25">
      <c r="A16" s="46" t="s">
        <v>134</v>
      </c>
      <c r="B16" s="52" t="s">
        <v>253</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354</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MwN2uBFhCfJxcF9FS1c60CFC1FRcSLcZjQz0G2Fa7VPmYz9N++Gti6irYiS2BpA9Zoq8LGiUf3a4U6kqK/U/bw==" saltValue="3JyPTz2wbKLnqOfH+V2E0Q==" spinCount="100000" sheet="1" objects="1" scenarios="1"/>
  <conditionalFormatting sqref="A6:A21">
    <cfRule type="expression" dxfId="71" priority="1" stopIfTrue="1">
      <formula>MOD(ROW(),2)=0</formula>
    </cfRule>
    <cfRule type="expression" dxfId="70" priority="2" stopIfTrue="1">
      <formula>MOD(ROW(),2)&lt;&gt;0</formula>
    </cfRule>
  </conditionalFormatting>
  <conditionalFormatting sqref="B6:B21">
    <cfRule type="expression" dxfId="69" priority="3" stopIfTrue="1">
      <formula>MOD(ROW(),2)=0</formula>
    </cfRule>
    <cfRule type="expression" dxfId="68" priority="4" stopIfTrue="1">
      <formula>MOD(ROW(),2)&lt;&gt;0</formula>
    </cfRule>
  </conditionalFormatting>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F07A-84EE-4043-BA64-40A3B44DD7A0}">
  <sheetPr codeName="Sheet86"/>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LTA - x-623</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1992</v>
      </c>
    </row>
    <row r="9" spans="1:2" customFormat="1" x14ac:dyDescent="0.25">
      <c r="A9" s="46" t="s">
        <v>128</v>
      </c>
      <c r="B9" s="52" t="s">
        <v>350</v>
      </c>
    </row>
    <row r="10" spans="1:2" customFormat="1" ht="37.5" x14ac:dyDescent="0.25">
      <c r="A10" s="46" t="s">
        <v>6</v>
      </c>
      <c r="B10" s="52" t="s">
        <v>355</v>
      </c>
    </row>
    <row r="11" spans="1:2" customFormat="1" x14ac:dyDescent="0.25">
      <c r="A11" s="46" t="s">
        <v>129</v>
      </c>
      <c r="B11" s="52" t="s">
        <v>306</v>
      </c>
    </row>
    <row r="12" spans="1:2" customFormat="1" x14ac:dyDescent="0.25">
      <c r="A12" s="46" t="s">
        <v>130</v>
      </c>
      <c r="B12" s="52" t="s">
        <v>352</v>
      </c>
    </row>
    <row r="13" spans="1:2" customFormat="1" x14ac:dyDescent="0.25">
      <c r="A13" s="46" t="s">
        <v>387</v>
      </c>
      <c r="B13" s="52">
        <v>2</v>
      </c>
    </row>
    <row r="14" spans="1:2" customFormat="1" x14ac:dyDescent="0.25">
      <c r="A14" s="46" t="s">
        <v>132</v>
      </c>
      <c r="B14" s="52">
        <v>623</v>
      </c>
    </row>
    <row r="15" spans="1:2" customFormat="1" x14ac:dyDescent="0.25">
      <c r="A15" s="46" t="s">
        <v>388</v>
      </c>
      <c r="B15" s="52" t="s">
        <v>356</v>
      </c>
    </row>
    <row r="16" spans="1:2" customFormat="1" x14ac:dyDescent="0.25">
      <c r="A16" s="46" t="s">
        <v>134</v>
      </c>
      <c r="B16" s="52" t="s">
        <v>256</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354</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12dLbzgRSYUYNRkv/85n+kTZ60HIIZ6i43XbqSx2vo9U+W1LmHtiwr+wRZ5Ks7ySDmas5QljpNitf7rySLUdWg==" saltValue="KwKpwTGPw9rAnEi2zIpGfA==" spinCount="100000" sheet="1" objects="1" scenarios="1"/>
  <conditionalFormatting sqref="A6:A21">
    <cfRule type="expression" dxfId="67" priority="1" stopIfTrue="1">
      <formula>MOD(ROW(),2)=0</formula>
    </cfRule>
    <cfRule type="expression" dxfId="66" priority="2" stopIfTrue="1">
      <formula>MOD(ROW(),2)&lt;&gt;0</formula>
    </cfRule>
  </conditionalFormatting>
  <conditionalFormatting sqref="B6:B21">
    <cfRule type="expression" dxfId="65" priority="3" stopIfTrue="1">
      <formula>MOD(ROW(),2)=0</formula>
    </cfRule>
    <cfRule type="expression" dxfId="64" priority="4" stopIfTrue="1">
      <formula>MOD(ROW(),2)&lt;&gt;0</formula>
    </cfRule>
  </conditionalFormatting>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3B429-E66D-47E8-B668-EEDF533ACB23}">
  <sheetPr codeName="Sheet87"/>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LTA - x-624</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2006</v>
      </c>
    </row>
    <row r="9" spans="1:2" customFormat="1" x14ac:dyDescent="0.25">
      <c r="A9" s="46" t="s">
        <v>128</v>
      </c>
      <c r="B9" s="52" t="s">
        <v>350</v>
      </c>
    </row>
    <row r="10" spans="1:2" customFormat="1" ht="25" x14ac:dyDescent="0.25">
      <c r="A10" s="46" t="s">
        <v>6</v>
      </c>
      <c r="B10" s="52" t="s">
        <v>357</v>
      </c>
    </row>
    <row r="11" spans="1:2" customFormat="1" x14ac:dyDescent="0.25">
      <c r="A11" s="46" t="s">
        <v>129</v>
      </c>
      <c r="B11" s="52" t="s">
        <v>306</v>
      </c>
    </row>
    <row r="12" spans="1:2" customFormat="1" x14ac:dyDescent="0.25">
      <c r="A12" s="46" t="s">
        <v>130</v>
      </c>
      <c r="B12" s="52" t="s">
        <v>352</v>
      </c>
    </row>
    <row r="13" spans="1:2" customFormat="1" x14ac:dyDescent="0.25">
      <c r="A13" s="46" t="s">
        <v>387</v>
      </c>
      <c r="B13" s="52">
        <v>1</v>
      </c>
    </row>
    <row r="14" spans="1:2" customFormat="1" x14ac:dyDescent="0.25">
      <c r="A14" s="46" t="s">
        <v>132</v>
      </c>
      <c r="B14" s="52">
        <v>624</v>
      </c>
    </row>
    <row r="15" spans="1:2" customFormat="1" x14ac:dyDescent="0.25">
      <c r="A15" s="46" t="s">
        <v>388</v>
      </c>
      <c r="B15" s="52" t="s">
        <v>358</v>
      </c>
    </row>
    <row r="16" spans="1:2" customFormat="1" x14ac:dyDescent="0.25">
      <c r="A16" s="46" t="s">
        <v>134</v>
      </c>
      <c r="B16" s="52" t="s">
        <v>253</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354</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aI1yPOnG1ckY8f1BEWR9WPwuMJodr1a5IEd+MGK08/UVIHBF1DBYhOtJDUgSBbbYSXnYFr8cvrxn9R2Cl7ys+w==" saltValue="jsAvCaHkITbLHARQcIdywQ==" spinCount="100000" sheet="1" objects="1" scenarios="1"/>
  <conditionalFormatting sqref="A6:A21">
    <cfRule type="expression" dxfId="63" priority="1" stopIfTrue="1">
      <formula>MOD(ROW(),2)=0</formula>
    </cfRule>
    <cfRule type="expression" dxfId="62" priority="2" stopIfTrue="1">
      <formula>MOD(ROW(),2)&lt;&gt;0</formula>
    </cfRule>
  </conditionalFormatting>
  <conditionalFormatting sqref="B6:B21">
    <cfRule type="expression" dxfId="61" priority="3" stopIfTrue="1">
      <formula>MOD(ROW(),2)=0</formula>
    </cfRule>
    <cfRule type="expression" dxfId="60" priority="4" stopIfTrue="1">
      <formula>MOD(ROW(),2)&lt;&gt;0</formula>
    </cfRule>
  </conditionalFormatting>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9E98E-6C07-44D5-91F7-FDA61C162CC7}">
  <sheetPr codeName="Sheet88"/>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LTA - x-625</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2006</v>
      </c>
    </row>
    <row r="9" spans="1:2" customFormat="1" x14ac:dyDescent="0.25">
      <c r="A9" s="46" t="s">
        <v>128</v>
      </c>
      <c r="B9" s="52" t="s">
        <v>350</v>
      </c>
    </row>
    <row r="10" spans="1:2" customFormat="1" ht="25" x14ac:dyDescent="0.25">
      <c r="A10" s="46" t="s">
        <v>6</v>
      </c>
      <c r="B10" s="52" t="s">
        <v>359</v>
      </c>
    </row>
    <row r="11" spans="1:2" customFormat="1" x14ac:dyDescent="0.25">
      <c r="A11" s="46" t="s">
        <v>129</v>
      </c>
      <c r="B11" s="52" t="s">
        <v>306</v>
      </c>
    </row>
    <row r="12" spans="1:2" customFormat="1" x14ac:dyDescent="0.25">
      <c r="A12" s="46" t="s">
        <v>130</v>
      </c>
      <c r="B12" s="52" t="s">
        <v>352</v>
      </c>
    </row>
    <row r="13" spans="1:2" customFormat="1" x14ac:dyDescent="0.25">
      <c r="A13" s="46" t="s">
        <v>387</v>
      </c>
      <c r="B13" s="52">
        <v>1</v>
      </c>
    </row>
    <row r="14" spans="1:2" customFormat="1" x14ac:dyDescent="0.25">
      <c r="A14" s="46" t="s">
        <v>132</v>
      </c>
      <c r="B14" s="52">
        <v>625</v>
      </c>
    </row>
    <row r="15" spans="1:2" customFormat="1" x14ac:dyDescent="0.25">
      <c r="A15" s="46" t="s">
        <v>388</v>
      </c>
      <c r="B15" s="52" t="s">
        <v>360</v>
      </c>
    </row>
    <row r="16" spans="1:2" customFormat="1" x14ac:dyDescent="0.25">
      <c r="A16" s="46" t="s">
        <v>134</v>
      </c>
      <c r="B16" s="52" t="s">
        <v>256</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354</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6BYepbPdiW1lzuCXbzLI1CUxkY9ywsmjb/B8Ejvw9SOLaIfZMZR6Nd1M4o+KXRhNJ7xXr+UY7PP6Xwdyn/nhjQ==" saltValue="DN65Mb66kLBjtyvQ8kM+ZA==" spinCount="100000" sheet="1" objects="1" scenarios="1"/>
  <conditionalFormatting sqref="A6:A21">
    <cfRule type="expression" dxfId="59" priority="1" stopIfTrue="1">
      <formula>MOD(ROW(),2)=0</formula>
    </cfRule>
    <cfRule type="expression" dxfId="58" priority="2" stopIfTrue="1">
      <formula>MOD(ROW(),2)&lt;&gt;0</formula>
    </cfRule>
  </conditionalFormatting>
  <conditionalFormatting sqref="B6:B21">
    <cfRule type="expression" dxfId="57" priority="3" stopIfTrue="1">
      <formula>MOD(ROW(),2)=0</formula>
    </cfRule>
    <cfRule type="expression" dxfId="56" priority="4" stopIfTrue="1">
      <formula>MOD(ROW(),2)&lt;&gt;0</formula>
    </cfRule>
  </conditionalFormatting>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6F4E8-699D-4B5D-A3CD-C7E403163913}">
  <sheetPr codeName="Sheet89"/>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LTA - x-626</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350</v>
      </c>
    </row>
    <row r="10" spans="1:2" customFormat="1" ht="25" x14ac:dyDescent="0.25">
      <c r="A10" s="46" t="s">
        <v>6</v>
      </c>
      <c r="B10" s="52" t="s">
        <v>357</v>
      </c>
    </row>
    <row r="11" spans="1:2" customFormat="1" x14ac:dyDescent="0.25">
      <c r="A11" s="46" t="s">
        <v>129</v>
      </c>
      <c r="B11" s="52" t="s">
        <v>306</v>
      </c>
    </row>
    <row r="12" spans="1:2" customFormat="1" x14ac:dyDescent="0.25">
      <c r="A12" s="46" t="s">
        <v>130</v>
      </c>
      <c r="B12" s="52" t="s">
        <v>352</v>
      </c>
    </row>
    <row r="13" spans="1:2" customFormat="1" x14ac:dyDescent="0.25">
      <c r="A13" s="46" t="s">
        <v>387</v>
      </c>
      <c r="B13" s="52">
        <v>0</v>
      </c>
    </row>
    <row r="14" spans="1:2" customFormat="1" x14ac:dyDescent="0.25">
      <c r="A14" s="46" t="s">
        <v>132</v>
      </c>
      <c r="B14" s="52">
        <v>626</v>
      </c>
    </row>
    <row r="15" spans="1:2" customFormat="1" x14ac:dyDescent="0.25">
      <c r="A15" s="46" t="s">
        <v>388</v>
      </c>
      <c r="B15" s="52" t="s">
        <v>361</v>
      </c>
    </row>
    <row r="16" spans="1:2" customFormat="1" x14ac:dyDescent="0.25">
      <c r="A16" s="46" t="s">
        <v>134</v>
      </c>
      <c r="B16" s="52" t="s">
        <v>362</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354</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ShrBY3sxj6VFrWUq/eigt/ei5YPbliNKpVmbVK4yNctGU88gYcnpoUmR6qGPhHDOeC2WoOkP2Lm6zArTw31O7g==" saltValue="Ufb7hmp+kmAdar9boAke/Q==" spinCount="100000" sheet="1" objects="1" scenarios="1"/>
  <conditionalFormatting sqref="A6:A21">
    <cfRule type="expression" dxfId="55" priority="1" stopIfTrue="1">
      <formula>MOD(ROW(),2)=0</formula>
    </cfRule>
    <cfRule type="expression" dxfId="54" priority="2" stopIfTrue="1">
      <formula>MOD(ROW(),2)&lt;&gt;0</formula>
    </cfRule>
  </conditionalFormatting>
  <conditionalFormatting sqref="B6:B21">
    <cfRule type="expression" dxfId="53" priority="3" stopIfTrue="1">
      <formula>MOD(ROW(),2)=0</formula>
    </cfRule>
    <cfRule type="expression" dxfId="52" priority="4" stopIfTrue="1">
      <formula>MOD(ROW(),2)&lt;&gt;0</formula>
    </cfRule>
  </conditionalFormatting>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EBDB1-DA45-42B6-A05C-87FCB05F8A2A}">
  <sheetPr codeName="Sheet90"/>
  <dimension ref="A1:B26"/>
  <sheetViews>
    <sheetView showGridLines="0" workbookViewId="0">
      <selection activeCell="A6" sqref="A6"/>
    </sheetView>
  </sheetViews>
  <sheetFormatPr defaultColWidth="8.81640625" defaultRowHeight="12.5" x14ac:dyDescent="0.25"/>
  <cols>
    <col min="1" max="1" width="30.5429687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Scheme pays LTA - x-627</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350</v>
      </c>
    </row>
    <row r="10" spans="1:2" customFormat="1" ht="25" x14ac:dyDescent="0.25">
      <c r="A10" s="46" t="s">
        <v>6</v>
      </c>
      <c r="B10" s="52" t="s">
        <v>363</v>
      </c>
    </row>
    <row r="11" spans="1:2" customFormat="1" x14ac:dyDescent="0.25">
      <c r="A11" s="46" t="s">
        <v>129</v>
      </c>
      <c r="B11" s="52" t="s">
        <v>306</v>
      </c>
    </row>
    <row r="12" spans="1:2" customFormat="1" x14ac:dyDescent="0.25">
      <c r="A12" s="46" t="s">
        <v>130</v>
      </c>
      <c r="B12" s="52" t="s">
        <v>352</v>
      </c>
    </row>
    <row r="13" spans="1:2" customFormat="1" x14ac:dyDescent="0.25">
      <c r="A13" s="46" t="s">
        <v>387</v>
      </c>
      <c r="B13" s="52">
        <v>0</v>
      </c>
    </row>
    <row r="14" spans="1:2" customFormat="1" x14ac:dyDescent="0.25">
      <c r="A14" s="46" t="s">
        <v>132</v>
      </c>
      <c r="B14" s="52">
        <v>627</v>
      </c>
    </row>
    <row r="15" spans="1:2" customFormat="1" x14ac:dyDescent="0.25">
      <c r="A15" s="46" t="s">
        <v>388</v>
      </c>
      <c r="B15" s="52" t="s">
        <v>364</v>
      </c>
    </row>
    <row r="16" spans="1:2" customFormat="1" x14ac:dyDescent="0.25">
      <c r="A16" s="46" t="s">
        <v>134</v>
      </c>
      <c r="B16" s="52" t="s">
        <v>365</v>
      </c>
    </row>
    <row r="17" spans="1:2" customFormat="1" x14ac:dyDescent="0.25">
      <c r="A17" s="47" t="s">
        <v>389</v>
      </c>
      <c r="B17" s="52"/>
    </row>
    <row r="18" spans="1:2" customFormat="1" x14ac:dyDescent="0.25">
      <c r="A18" s="46" t="s">
        <v>136</v>
      </c>
      <c r="B18" s="53">
        <v>45135</v>
      </c>
    </row>
    <row r="19" spans="1:2" customFormat="1" x14ac:dyDescent="0.25">
      <c r="A19" s="46" t="s">
        <v>137</v>
      </c>
      <c r="B19" s="53">
        <v>45135</v>
      </c>
    </row>
    <row r="20" spans="1:2" customFormat="1" x14ac:dyDescent="0.25">
      <c r="A20" s="46" t="s">
        <v>138</v>
      </c>
      <c r="B20" s="52" t="s">
        <v>354</v>
      </c>
    </row>
    <row r="21" spans="1:2" customFormat="1" x14ac:dyDescent="0.25">
      <c r="A21" s="46" t="s">
        <v>390</v>
      </c>
      <c r="B21" s="52" t="s">
        <v>67</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sheetData>
  <sheetProtection algorithmName="SHA-512" hashValue="YQxVUCrN0aL4FLbdsXSjyXJfihcnQhkjazc7qqC/TXxrtaoKUHKQQpHkHOX1nhrJi42NOpUxzwqHwI0Z4yFYlg==" saltValue="h0kxD9RRPFOnsKoLfnXs7w==" spinCount="100000" sheet="1" objects="1" scenarios="1"/>
  <conditionalFormatting sqref="A6:A21">
    <cfRule type="expression" dxfId="51" priority="1" stopIfTrue="1">
      <formula>MOD(ROW(),2)=0</formula>
    </cfRule>
    <cfRule type="expression" dxfId="50" priority="2" stopIfTrue="1">
      <formula>MOD(ROW(),2)&lt;&gt;0</formula>
    </cfRule>
  </conditionalFormatting>
  <conditionalFormatting sqref="B6:B21">
    <cfRule type="expression" dxfId="49" priority="3" stopIfTrue="1">
      <formula>MOD(ROW(),2)=0</formula>
    </cfRule>
    <cfRule type="expression" dxfId="48" priority="4" stopIfTrue="1">
      <formula>MOD(ROW(),2)&lt;&gt;0</formula>
    </cfRule>
  </conditionalFormatting>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33B69-5078-4EB1-B72A-4306575CC3F8}">
  <sheetPr codeName="Sheet91"/>
  <dimension ref="A1:F68"/>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4" width="8.81640625" style="42"/>
    <col min="5" max="5" width="26.453125" style="42" customWidth="1"/>
    <col min="6" max="6" width="32.1796875" style="42" customWidth="1"/>
    <col min="7" max="16384" width="8.81640625" style="42"/>
  </cols>
  <sheetData>
    <row r="1" spans="1:6" s="1" customFormat="1" ht="20" x14ac:dyDescent="0.4">
      <c r="A1" s="2" t="s">
        <v>0</v>
      </c>
    </row>
    <row r="2" spans="1:6" s="1" customFormat="1" ht="15.5" x14ac:dyDescent="0.35">
      <c r="A2" s="30" t="s">
        <v>1</v>
      </c>
      <c r="B2" s="3" t="str">
        <f>wb_title</f>
        <v>Fire_E - Consolidated Factor Spreadsheet</v>
      </c>
    </row>
    <row r="3" spans="1:6" s="1" customFormat="1" ht="15.5" x14ac:dyDescent="0.35">
      <c r="A3" s="30" t="s">
        <v>2</v>
      </c>
      <c r="B3" s="3" t="str">
        <f>TABLE_FACTOR_TYPE_1 &amp; " - x-" &amp; TABLE_SERIES_NUMBER_1</f>
        <v>Added pension - x-701A</v>
      </c>
    </row>
    <row r="4" spans="1:6" customFormat="1" x14ac:dyDescent="0.25"/>
    <row r="5" spans="1:6" customFormat="1" x14ac:dyDescent="0.25"/>
    <row r="6" spans="1:6" customFormat="1" x14ac:dyDescent="0.25">
      <c r="A6" s="46" t="s">
        <v>384</v>
      </c>
      <c r="B6" s="52" t="s">
        <v>385</v>
      </c>
      <c r="E6" s="46" t="s">
        <v>384</v>
      </c>
      <c r="F6" s="52" t="s">
        <v>385</v>
      </c>
    </row>
    <row r="7" spans="1:6" customFormat="1" x14ac:dyDescent="0.25">
      <c r="A7" s="46" t="s">
        <v>386</v>
      </c>
      <c r="B7" s="52" t="s">
        <v>31</v>
      </c>
      <c r="E7" s="46" t="s">
        <v>386</v>
      </c>
      <c r="F7" s="52" t="s">
        <v>31</v>
      </c>
    </row>
    <row r="8" spans="1:6" customFormat="1" x14ac:dyDescent="0.25">
      <c r="A8" s="46" t="s">
        <v>127</v>
      </c>
      <c r="B8" s="52">
        <v>2015</v>
      </c>
      <c r="E8" s="46" t="s">
        <v>127</v>
      </c>
      <c r="F8" s="52">
        <v>2015</v>
      </c>
    </row>
    <row r="9" spans="1:6" customFormat="1" x14ac:dyDescent="0.25">
      <c r="A9" s="46" t="s">
        <v>128</v>
      </c>
      <c r="B9" s="52" t="s">
        <v>366</v>
      </c>
      <c r="E9" s="46" t="s">
        <v>128</v>
      </c>
      <c r="F9" s="52" t="s">
        <v>366</v>
      </c>
    </row>
    <row r="10" spans="1:6" customFormat="1" ht="37.5" x14ac:dyDescent="0.25">
      <c r="A10" s="46" t="s">
        <v>6</v>
      </c>
      <c r="B10" s="52" t="s">
        <v>367</v>
      </c>
      <c r="E10" s="46" t="s">
        <v>6</v>
      </c>
      <c r="F10" s="52" t="s">
        <v>367</v>
      </c>
    </row>
    <row r="11" spans="1:6" customFormat="1" x14ac:dyDescent="0.25">
      <c r="A11" s="46" t="s">
        <v>129</v>
      </c>
      <c r="B11" s="52" t="s">
        <v>224</v>
      </c>
      <c r="E11" s="46" t="s">
        <v>129</v>
      </c>
      <c r="F11" s="52" t="s">
        <v>224</v>
      </c>
    </row>
    <row r="12" spans="1:6" customFormat="1" x14ac:dyDescent="0.25">
      <c r="A12" s="46" t="s">
        <v>130</v>
      </c>
      <c r="B12" s="52" t="s">
        <v>368</v>
      </c>
      <c r="E12" s="46" t="s">
        <v>130</v>
      </c>
      <c r="F12" s="52" t="s">
        <v>368</v>
      </c>
    </row>
    <row r="13" spans="1:6" customFormat="1" x14ac:dyDescent="0.25">
      <c r="A13" s="46" t="s">
        <v>387</v>
      </c>
      <c r="B13" s="52">
        <v>0</v>
      </c>
      <c r="E13" s="46" t="s">
        <v>387</v>
      </c>
      <c r="F13" s="52">
        <v>0</v>
      </c>
    </row>
    <row r="14" spans="1:6" customFormat="1" x14ac:dyDescent="0.25">
      <c r="A14" s="46" t="s">
        <v>132</v>
      </c>
      <c r="B14" s="52" t="s">
        <v>369</v>
      </c>
      <c r="E14" s="46" t="s">
        <v>132</v>
      </c>
      <c r="F14" s="52" t="s">
        <v>371</v>
      </c>
    </row>
    <row r="15" spans="1:6" customFormat="1" x14ac:dyDescent="0.25">
      <c r="A15" s="46" t="s">
        <v>388</v>
      </c>
      <c r="B15" s="52" t="s">
        <v>370</v>
      </c>
      <c r="E15" s="46" t="s">
        <v>388</v>
      </c>
      <c r="F15" s="52" t="s">
        <v>372</v>
      </c>
    </row>
    <row r="16" spans="1:6" customFormat="1" x14ac:dyDescent="0.25">
      <c r="A16" s="46" t="s">
        <v>134</v>
      </c>
      <c r="B16" s="52" t="s">
        <v>289</v>
      </c>
      <c r="E16" s="46" t="s">
        <v>134</v>
      </c>
      <c r="F16" s="52" t="s">
        <v>289</v>
      </c>
    </row>
    <row r="17" spans="1:6" customFormat="1" ht="25" x14ac:dyDescent="0.25">
      <c r="A17" s="47" t="s">
        <v>389</v>
      </c>
      <c r="B17" s="52"/>
      <c r="E17" s="47" t="s">
        <v>389</v>
      </c>
      <c r="F17" s="52"/>
    </row>
    <row r="18" spans="1:6" customFormat="1" x14ac:dyDescent="0.25">
      <c r="A18" s="46" t="s">
        <v>136</v>
      </c>
      <c r="B18" s="53">
        <v>46213</v>
      </c>
      <c r="E18" s="46" t="s">
        <v>136</v>
      </c>
      <c r="F18" s="53">
        <v>46213</v>
      </c>
    </row>
    <row r="19" spans="1:6" customFormat="1" x14ac:dyDescent="0.25">
      <c r="A19" s="46" t="s">
        <v>137</v>
      </c>
      <c r="B19" s="53">
        <v>46213</v>
      </c>
      <c r="E19" s="46" t="s">
        <v>137</v>
      </c>
      <c r="F19" s="53">
        <v>46213</v>
      </c>
    </row>
    <row r="20" spans="1:6" customFormat="1" x14ac:dyDescent="0.25">
      <c r="A20" s="46" t="s">
        <v>138</v>
      </c>
      <c r="B20" s="52" t="s">
        <v>146</v>
      </c>
      <c r="E20" s="46" t="s">
        <v>138</v>
      </c>
      <c r="F20" s="52" t="s">
        <v>146</v>
      </c>
    </row>
    <row r="21" spans="1:6" customFormat="1" x14ac:dyDescent="0.25">
      <c r="A21" s="46" t="s">
        <v>390</v>
      </c>
      <c r="B21" s="52" t="s">
        <v>66</v>
      </c>
      <c r="E21" s="46" t="s">
        <v>390</v>
      </c>
      <c r="F21" s="52" t="s">
        <v>66</v>
      </c>
    </row>
    <row r="22" spans="1:6" customFormat="1" x14ac:dyDescent="0.25"/>
    <row r="23" spans="1:6" customFormat="1" x14ac:dyDescent="0.25">
      <c r="A23" s="23" t="str">
        <f>HYPERLINK("#'Factor List'!A1", "Back to Factor List")</f>
        <v>Back to Factor List</v>
      </c>
      <c r="B23" s="23" t="str">
        <f>HYPERLINK("#'Assumptions'!A1", "Assumptions")</f>
        <v>Assumptions</v>
      </c>
    </row>
    <row r="26" spans="1:6" s="61" customFormat="1" ht="13" x14ac:dyDescent="0.25">
      <c r="A26" s="60" t="s">
        <v>391</v>
      </c>
      <c r="B26" s="60" t="s">
        <v>444</v>
      </c>
      <c r="E26" s="60" t="s">
        <v>428</v>
      </c>
      <c r="F26" s="60" t="s">
        <v>429</v>
      </c>
    </row>
    <row r="27" spans="1:6" x14ac:dyDescent="0.25">
      <c r="A27" s="44">
        <v>18</v>
      </c>
      <c r="B27" s="45">
        <v>4.72</v>
      </c>
      <c r="E27" s="44" t="s">
        <v>445</v>
      </c>
      <c r="F27" s="50">
        <v>1.02</v>
      </c>
    </row>
    <row r="28" spans="1:6" x14ac:dyDescent="0.25">
      <c r="A28" s="44">
        <v>19</v>
      </c>
      <c r="B28" s="45">
        <v>4.92</v>
      </c>
    </row>
    <row r="29" spans="1:6" x14ac:dyDescent="0.25">
      <c r="A29" s="44">
        <v>20</v>
      </c>
      <c r="B29" s="45">
        <v>5.1100000000000003</v>
      </c>
    </row>
    <row r="30" spans="1:6" x14ac:dyDescent="0.25">
      <c r="A30" s="44">
        <v>21</v>
      </c>
      <c r="B30" s="45">
        <v>5.31</v>
      </c>
    </row>
    <row r="31" spans="1:6" x14ac:dyDescent="0.25">
      <c r="A31" s="44">
        <v>22</v>
      </c>
      <c r="B31" s="45">
        <v>5.51</v>
      </c>
    </row>
    <row r="32" spans="1:6" x14ac:dyDescent="0.25">
      <c r="A32" s="44">
        <v>23</v>
      </c>
      <c r="B32" s="45">
        <v>5.72</v>
      </c>
    </row>
    <row r="33" spans="1:2" x14ac:dyDescent="0.25">
      <c r="A33" s="44">
        <v>24</v>
      </c>
      <c r="B33" s="45">
        <v>5.94</v>
      </c>
    </row>
    <row r="34" spans="1:2" x14ac:dyDescent="0.25">
      <c r="A34" s="44">
        <v>25</v>
      </c>
      <c r="B34" s="45">
        <v>6.17</v>
      </c>
    </row>
    <row r="35" spans="1:2" x14ac:dyDescent="0.25">
      <c r="A35" s="44">
        <v>26</v>
      </c>
      <c r="B35" s="45">
        <v>6.41</v>
      </c>
    </row>
    <row r="36" spans="1:2" x14ac:dyDescent="0.25">
      <c r="A36" s="44">
        <v>27</v>
      </c>
      <c r="B36" s="45">
        <v>6.65</v>
      </c>
    </row>
    <row r="37" spans="1:2" x14ac:dyDescent="0.25">
      <c r="A37" s="44">
        <v>28</v>
      </c>
      <c r="B37" s="45">
        <v>6.91</v>
      </c>
    </row>
    <row r="38" spans="1:2" x14ac:dyDescent="0.25">
      <c r="A38" s="44">
        <v>29</v>
      </c>
      <c r="B38" s="45">
        <v>7.17</v>
      </c>
    </row>
    <row r="39" spans="1:2" x14ac:dyDescent="0.25">
      <c r="A39" s="44">
        <v>30</v>
      </c>
      <c r="B39" s="45">
        <v>7.44</v>
      </c>
    </row>
    <row r="40" spans="1:2" x14ac:dyDescent="0.25">
      <c r="A40" s="44">
        <v>31</v>
      </c>
      <c r="B40" s="45">
        <v>7.73</v>
      </c>
    </row>
    <row r="41" spans="1:2" x14ac:dyDescent="0.25">
      <c r="A41" s="44">
        <v>32</v>
      </c>
      <c r="B41" s="45">
        <v>8.02</v>
      </c>
    </row>
    <row r="42" spans="1:2" x14ac:dyDescent="0.25">
      <c r="A42" s="44">
        <v>33</v>
      </c>
      <c r="B42" s="45">
        <v>8.33</v>
      </c>
    </row>
    <row r="43" spans="1:2" x14ac:dyDescent="0.25">
      <c r="A43" s="44">
        <v>34</v>
      </c>
      <c r="B43" s="45">
        <v>8.64</v>
      </c>
    </row>
    <row r="44" spans="1:2" x14ac:dyDescent="0.25">
      <c r="A44" s="44">
        <v>35</v>
      </c>
      <c r="B44" s="45">
        <v>8.9700000000000006</v>
      </c>
    </row>
    <row r="45" spans="1:2" x14ac:dyDescent="0.25">
      <c r="A45" s="44">
        <v>36</v>
      </c>
      <c r="B45" s="45">
        <v>9.31</v>
      </c>
    </row>
    <row r="46" spans="1:2" x14ac:dyDescent="0.25">
      <c r="A46" s="44">
        <v>37</v>
      </c>
      <c r="B46" s="45">
        <v>9.66</v>
      </c>
    </row>
    <row r="47" spans="1:2" x14ac:dyDescent="0.25">
      <c r="A47" s="44">
        <v>38</v>
      </c>
      <c r="B47" s="45">
        <v>10.02</v>
      </c>
    </row>
    <row r="48" spans="1:2" x14ac:dyDescent="0.25">
      <c r="A48" s="44">
        <v>39</v>
      </c>
      <c r="B48" s="45">
        <v>10.39</v>
      </c>
    </row>
    <row r="49" spans="1:2" x14ac:dyDescent="0.25">
      <c r="A49" s="44">
        <v>40</v>
      </c>
      <c r="B49" s="45">
        <v>10.78</v>
      </c>
    </row>
    <row r="50" spans="1:2" x14ac:dyDescent="0.25">
      <c r="A50" s="44">
        <v>41</v>
      </c>
      <c r="B50" s="45">
        <v>11.18</v>
      </c>
    </row>
    <row r="51" spans="1:2" x14ac:dyDescent="0.25">
      <c r="A51" s="44">
        <v>42</v>
      </c>
      <c r="B51" s="45">
        <v>11.6</v>
      </c>
    </row>
    <row r="52" spans="1:2" x14ac:dyDescent="0.25">
      <c r="A52" s="44">
        <v>43</v>
      </c>
      <c r="B52" s="45">
        <v>12.03</v>
      </c>
    </row>
    <row r="53" spans="1:2" x14ac:dyDescent="0.25">
      <c r="A53" s="44">
        <v>44</v>
      </c>
      <c r="B53" s="45">
        <v>12.47</v>
      </c>
    </row>
    <row r="54" spans="1:2" x14ac:dyDescent="0.25">
      <c r="A54" s="44">
        <v>45</v>
      </c>
      <c r="B54" s="45">
        <v>12.93</v>
      </c>
    </row>
    <row r="55" spans="1:2" x14ac:dyDescent="0.25">
      <c r="A55" s="44">
        <v>46</v>
      </c>
      <c r="B55" s="45">
        <v>13.41</v>
      </c>
    </row>
    <row r="56" spans="1:2" x14ac:dyDescent="0.25">
      <c r="A56" s="44">
        <v>47</v>
      </c>
      <c r="B56" s="45">
        <v>13.9</v>
      </c>
    </row>
    <row r="57" spans="1:2" x14ac:dyDescent="0.25">
      <c r="A57" s="44">
        <v>48</v>
      </c>
      <c r="B57" s="45">
        <v>14.41</v>
      </c>
    </row>
    <row r="58" spans="1:2" x14ac:dyDescent="0.25">
      <c r="A58" s="44">
        <v>49</v>
      </c>
      <c r="B58" s="45">
        <v>14.93</v>
      </c>
    </row>
    <row r="59" spans="1:2" x14ac:dyDescent="0.25">
      <c r="A59" s="44">
        <v>50</v>
      </c>
      <c r="B59" s="45">
        <v>15.48</v>
      </c>
    </row>
    <row r="60" spans="1:2" x14ac:dyDescent="0.25">
      <c r="A60" s="44">
        <v>51</v>
      </c>
      <c r="B60" s="45">
        <v>16.04</v>
      </c>
    </row>
    <row r="61" spans="1:2" x14ac:dyDescent="0.25">
      <c r="A61" s="44">
        <v>52</v>
      </c>
      <c r="B61" s="45">
        <v>16.62</v>
      </c>
    </row>
    <row r="62" spans="1:2" x14ac:dyDescent="0.25">
      <c r="A62" s="44">
        <v>53</v>
      </c>
      <c r="B62" s="45">
        <v>17.22</v>
      </c>
    </row>
    <row r="63" spans="1:2" x14ac:dyDescent="0.25">
      <c r="A63" s="44">
        <v>54</v>
      </c>
      <c r="B63" s="45">
        <v>17.850000000000001</v>
      </c>
    </row>
    <row r="64" spans="1:2" x14ac:dyDescent="0.25">
      <c r="A64" s="44">
        <v>55</v>
      </c>
      <c r="B64" s="45">
        <v>18.510000000000002</v>
      </c>
    </row>
    <row r="65" spans="1:2" x14ac:dyDescent="0.25">
      <c r="A65" s="44">
        <v>56</v>
      </c>
      <c r="B65" s="45">
        <v>19.2</v>
      </c>
    </row>
    <row r="66" spans="1:2" x14ac:dyDescent="0.25">
      <c r="A66" s="44">
        <v>57</v>
      </c>
      <c r="B66" s="45">
        <v>19.920000000000002</v>
      </c>
    </row>
    <row r="67" spans="1:2" x14ac:dyDescent="0.25">
      <c r="A67" s="44">
        <v>58</v>
      </c>
      <c r="B67" s="45">
        <v>20.68</v>
      </c>
    </row>
    <row r="68" spans="1:2" x14ac:dyDescent="0.25">
      <c r="A68" s="44">
        <v>59</v>
      </c>
      <c r="B68" s="45">
        <v>21.49</v>
      </c>
    </row>
  </sheetData>
  <sheetProtection algorithmName="SHA-512" hashValue="LcNz3yAMISxnaJvmiwHCQYm+lNfDrFFqtf+wtzJMZQxhLB39UWUk7nORy1FZ33b4MttgeozgxO5EPKtwQV11kA==" saltValue="gWOWN/5pjeiciu6db1xEPA==" spinCount="100000" sheet="1" objects="1" scenarios="1"/>
  <conditionalFormatting sqref="A6:A21">
    <cfRule type="expression" dxfId="47" priority="25" stopIfTrue="1">
      <formula>MOD(ROW(),2)=0</formula>
    </cfRule>
    <cfRule type="expression" dxfId="46" priority="26" stopIfTrue="1">
      <formula>MOD(ROW(),2)&lt;&gt;0</formula>
    </cfRule>
  </conditionalFormatting>
  <conditionalFormatting sqref="A26:A68">
    <cfRule type="expression" dxfId="45" priority="21" stopIfTrue="1">
      <formula>MOD(ROW(),2)=0</formula>
    </cfRule>
    <cfRule type="expression" dxfId="44" priority="22" stopIfTrue="1">
      <formula>MOD(ROW(),2)&lt;&gt;0</formula>
    </cfRule>
  </conditionalFormatting>
  <conditionalFormatting sqref="B6:B21">
    <cfRule type="expression" dxfId="43" priority="27" stopIfTrue="1">
      <formula>MOD(ROW(),2)=0</formula>
    </cfRule>
    <cfRule type="expression" dxfId="42" priority="28" stopIfTrue="1">
      <formula>MOD(ROW(),2)&lt;&gt;0</formula>
    </cfRule>
  </conditionalFormatting>
  <conditionalFormatting sqref="B26:B68">
    <cfRule type="expression" dxfId="41" priority="23" stopIfTrue="1">
      <formula>MOD(ROW(),2)=0</formula>
    </cfRule>
    <cfRule type="expression" dxfId="40" priority="24" stopIfTrue="1">
      <formula>MOD(ROW(),2)&lt;&gt;0</formula>
    </cfRule>
  </conditionalFormatting>
  <conditionalFormatting sqref="E6:E21">
    <cfRule type="expression" dxfId="39" priority="9" stopIfTrue="1">
      <formula>MOD(ROW(),2)=0</formula>
    </cfRule>
    <cfRule type="expression" dxfId="38" priority="10" stopIfTrue="1">
      <formula>MOD(ROW(),2)&lt;&gt;0</formula>
    </cfRule>
  </conditionalFormatting>
  <conditionalFormatting sqref="E26:E27">
    <cfRule type="expression" dxfId="37" priority="5" stopIfTrue="1">
      <formula>MOD(ROW(),2)=0</formula>
    </cfRule>
    <cfRule type="expression" dxfId="36" priority="6" stopIfTrue="1">
      <formula>MOD(ROW(),2)&lt;&gt;0</formula>
    </cfRule>
  </conditionalFormatting>
  <conditionalFormatting sqref="F6:F21">
    <cfRule type="expression" dxfId="35" priority="1" stopIfTrue="1">
      <formula>MOD(ROW(),2)=0</formula>
    </cfRule>
    <cfRule type="expression" dxfId="34" priority="2" stopIfTrue="1">
      <formula>MOD(ROW(),2)&lt;&gt;0</formula>
    </cfRule>
  </conditionalFormatting>
  <conditionalFormatting sqref="F26:F27">
    <cfRule type="expression" dxfId="33" priority="7" stopIfTrue="1">
      <formula>MOD(ROW(),2)=0</formula>
    </cfRule>
    <cfRule type="expression" dxfId="32" priority="8" stopIfTrue="1">
      <formula>MOD(ROW(),2)&lt;&gt;0</formula>
    </cfRule>
  </conditionalFormatting>
  <pageMargins left="0.7" right="0.7" top="0.75" bottom="0.75" header="0.3" footer="0.3"/>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6318D-4AE7-44AB-95DA-9A80698E4DC9}">
  <sheetPr codeName="Sheet11"/>
  <dimension ref="A1:C68"/>
  <sheetViews>
    <sheetView showGridLines="0" workbookViewId="0">
      <selection activeCell="A6" sqref="A6"/>
    </sheetView>
  </sheetViews>
  <sheetFormatPr defaultColWidth="8.81640625" defaultRowHeight="12.5" x14ac:dyDescent="0.25"/>
  <cols>
    <col min="1" max="1" width="31.54296875" style="42" customWidth="1"/>
    <col min="2" max="3" width="22.54296875" style="42" customWidth="1"/>
    <col min="4" max="16384" width="8.81640625" style="42"/>
  </cols>
  <sheetData>
    <row r="1" spans="1:3" s="1" customFormat="1" ht="20" x14ac:dyDescent="0.4">
      <c r="A1" s="2" t="s">
        <v>0</v>
      </c>
    </row>
    <row r="2" spans="1:3" s="1" customFormat="1" ht="15.5" x14ac:dyDescent="0.35">
      <c r="A2" s="30" t="s">
        <v>1</v>
      </c>
      <c r="B2" s="3" t="str">
        <f>wb_title</f>
        <v>Fire_E - Consolidated Factor Spreadsheet</v>
      </c>
    </row>
    <row r="3" spans="1:3" s="1" customFormat="1" ht="15.5" x14ac:dyDescent="0.35">
      <c r="A3" s="30" t="s">
        <v>2</v>
      </c>
      <c r="B3" s="3" t="str">
        <f>TABLE_FACTOR_TYPE_1 &amp; " - x-" &amp; TABLE_SERIES_NUMBER_1</f>
        <v>CETV - x-204</v>
      </c>
    </row>
    <row r="4" spans="1:3" customFormat="1" x14ac:dyDescent="0.25"/>
    <row r="5" spans="1:3" customFormat="1" x14ac:dyDescent="0.25"/>
    <row r="6" spans="1:3" customFormat="1" x14ac:dyDescent="0.25">
      <c r="A6" s="46" t="s">
        <v>384</v>
      </c>
      <c r="B6" s="52" t="s">
        <v>385</v>
      </c>
      <c r="C6" s="52"/>
    </row>
    <row r="7" spans="1:3" customFormat="1" x14ac:dyDescent="0.25">
      <c r="A7" s="46" t="s">
        <v>386</v>
      </c>
      <c r="B7" s="52" t="s">
        <v>31</v>
      </c>
      <c r="C7" s="52"/>
    </row>
    <row r="8" spans="1:3" customFormat="1" x14ac:dyDescent="0.25">
      <c r="A8" s="46" t="s">
        <v>127</v>
      </c>
      <c r="B8" s="52">
        <v>2006</v>
      </c>
      <c r="C8" s="52"/>
    </row>
    <row r="9" spans="1:3" customFormat="1" x14ac:dyDescent="0.25">
      <c r="A9" s="46" t="s">
        <v>128</v>
      </c>
      <c r="B9" s="52" t="s">
        <v>140</v>
      </c>
      <c r="C9" s="52"/>
    </row>
    <row r="10" spans="1:3" customFormat="1" ht="37.5" x14ac:dyDescent="0.25">
      <c r="A10" s="46" t="s">
        <v>6</v>
      </c>
      <c r="B10" s="52" t="s">
        <v>152</v>
      </c>
      <c r="C10" s="52"/>
    </row>
    <row r="11" spans="1:3" customFormat="1" x14ac:dyDescent="0.25">
      <c r="A11" s="46" t="s">
        <v>129</v>
      </c>
      <c r="B11" s="52" t="s">
        <v>147</v>
      </c>
      <c r="C11" s="52"/>
    </row>
    <row r="12" spans="1:3" customFormat="1" x14ac:dyDescent="0.25">
      <c r="A12" s="46" t="s">
        <v>130</v>
      </c>
      <c r="B12" s="52" t="s">
        <v>143</v>
      </c>
      <c r="C12" s="52"/>
    </row>
    <row r="13" spans="1:3" customFormat="1" x14ac:dyDescent="0.25">
      <c r="A13" s="46" t="s">
        <v>387</v>
      </c>
      <c r="B13" s="52">
        <v>1</v>
      </c>
      <c r="C13" s="52"/>
    </row>
    <row r="14" spans="1:3" customFormat="1" x14ac:dyDescent="0.25">
      <c r="A14" s="46" t="s">
        <v>132</v>
      </c>
      <c r="B14" s="52">
        <v>204</v>
      </c>
      <c r="C14" s="52"/>
    </row>
    <row r="15" spans="1:3" customFormat="1" x14ac:dyDescent="0.25">
      <c r="A15" s="46" t="s">
        <v>388</v>
      </c>
      <c r="B15" s="52" t="s">
        <v>153</v>
      </c>
      <c r="C15" s="52"/>
    </row>
    <row r="16" spans="1:3" customFormat="1" x14ac:dyDescent="0.25">
      <c r="A16" s="46" t="s">
        <v>134</v>
      </c>
      <c r="B16" s="52" t="s">
        <v>149</v>
      </c>
      <c r="C16" s="52"/>
    </row>
    <row r="17" spans="1:3" customFormat="1" x14ac:dyDescent="0.25">
      <c r="A17" s="47" t="s">
        <v>389</v>
      </c>
      <c r="B17" s="52"/>
      <c r="C17" s="52"/>
    </row>
    <row r="18" spans="1:3" customFormat="1" x14ac:dyDescent="0.25">
      <c r="A18" s="46" t="s">
        <v>136</v>
      </c>
      <c r="B18" s="53">
        <v>46163</v>
      </c>
      <c r="C18" s="53"/>
    </row>
    <row r="19" spans="1:3" customFormat="1" x14ac:dyDescent="0.25">
      <c r="A19" s="46" t="s">
        <v>137</v>
      </c>
      <c r="B19" s="53">
        <v>46161</v>
      </c>
      <c r="C19" s="52"/>
    </row>
    <row r="20" spans="1:3" customFormat="1" x14ac:dyDescent="0.25">
      <c r="A20" s="46" t="s">
        <v>138</v>
      </c>
      <c r="B20" s="52" t="s">
        <v>146</v>
      </c>
      <c r="C20" s="52"/>
    </row>
    <row r="21" spans="1:3" customFormat="1" x14ac:dyDescent="0.25">
      <c r="A21" s="46" t="s">
        <v>390</v>
      </c>
      <c r="B21" s="52" t="s">
        <v>66</v>
      </c>
      <c r="C21" s="52"/>
    </row>
    <row r="22" spans="1:3" customFormat="1" x14ac:dyDescent="0.25"/>
    <row r="23" spans="1:3" customFormat="1" x14ac:dyDescent="0.25">
      <c r="A23" s="23" t="str">
        <f>HYPERLINK("#'Factor List'!A1", "Back to Factor List")</f>
        <v>Back to Factor List</v>
      </c>
      <c r="B23" s="23" t="str">
        <f>HYPERLINK("#'Assumptions'!A1", "Assumptions")</f>
        <v>Assumptions</v>
      </c>
    </row>
    <row r="26" spans="1:3" s="61" customFormat="1" ht="26" x14ac:dyDescent="0.25">
      <c r="A26" s="60" t="s">
        <v>391</v>
      </c>
      <c r="B26" s="60" t="s">
        <v>392</v>
      </c>
      <c r="C26" s="60" t="s">
        <v>395</v>
      </c>
    </row>
    <row r="27" spans="1:3" x14ac:dyDescent="0.25">
      <c r="A27" s="44">
        <v>18</v>
      </c>
      <c r="B27" s="45">
        <v>7.2</v>
      </c>
      <c r="C27" s="45">
        <v>2.15</v>
      </c>
    </row>
    <row r="28" spans="1:3" x14ac:dyDescent="0.25">
      <c r="A28" s="44">
        <v>19</v>
      </c>
      <c r="B28" s="45">
        <v>7.33</v>
      </c>
      <c r="C28" s="45">
        <v>2.25</v>
      </c>
    </row>
    <row r="29" spans="1:3" x14ac:dyDescent="0.25">
      <c r="A29" s="44">
        <v>20</v>
      </c>
      <c r="B29" s="45">
        <v>7.46</v>
      </c>
      <c r="C29" s="45">
        <v>2.29</v>
      </c>
    </row>
    <row r="30" spans="1:3" x14ac:dyDescent="0.25">
      <c r="A30" s="44">
        <v>21</v>
      </c>
      <c r="B30" s="45">
        <v>7.59</v>
      </c>
      <c r="C30" s="45">
        <v>2.33</v>
      </c>
    </row>
    <row r="31" spans="1:3" x14ac:dyDescent="0.25">
      <c r="A31" s="44">
        <v>22</v>
      </c>
      <c r="B31" s="45">
        <v>7.72</v>
      </c>
      <c r="C31" s="45">
        <v>2.37</v>
      </c>
    </row>
    <row r="32" spans="1:3" x14ac:dyDescent="0.25">
      <c r="A32" s="44">
        <v>23</v>
      </c>
      <c r="B32" s="45">
        <v>7.85</v>
      </c>
      <c r="C32" s="45">
        <v>2.42</v>
      </c>
    </row>
    <row r="33" spans="1:3" x14ac:dyDescent="0.25">
      <c r="A33" s="44">
        <v>24</v>
      </c>
      <c r="B33" s="45">
        <v>7.99</v>
      </c>
      <c r="C33" s="45">
        <v>2.46</v>
      </c>
    </row>
    <row r="34" spans="1:3" x14ac:dyDescent="0.25">
      <c r="A34" s="44">
        <v>25</v>
      </c>
      <c r="B34" s="45">
        <v>8.1300000000000008</v>
      </c>
      <c r="C34" s="45">
        <v>2.5</v>
      </c>
    </row>
    <row r="35" spans="1:3" x14ac:dyDescent="0.25">
      <c r="A35" s="44">
        <v>26</v>
      </c>
      <c r="B35" s="45">
        <v>8.27</v>
      </c>
      <c r="C35" s="45">
        <v>2.5499999999999998</v>
      </c>
    </row>
    <row r="36" spans="1:3" x14ac:dyDescent="0.25">
      <c r="A36" s="44">
        <v>27</v>
      </c>
      <c r="B36" s="45">
        <v>8.42</v>
      </c>
      <c r="C36" s="45">
        <v>2.59</v>
      </c>
    </row>
    <row r="37" spans="1:3" x14ac:dyDescent="0.25">
      <c r="A37" s="44">
        <v>28</v>
      </c>
      <c r="B37" s="45">
        <v>8.56</v>
      </c>
      <c r="C37" s="45">
        <v>2.63</v>
      </c>
    </row>
    <row r="38" spans="1:3" x14ac:dyDescent="0.25">
      <c r="A38" s="44">
        <v>29</v>
      </c>
      <c r="B38" s="45">
        <v>8.7100000000000009</v>
      </c>
      <c r="C38" s="45">
        <v>2.68</v>
      </c>
    </row>
    <row r="39" spans="1:3" x14ac:dyDescent="0.25">
      <c r="A39" s="44">
        <v>30</v>
      </c>
      <c r="B39" s="45">
        <v>8.8699999999999992</v>
      </c>
      <c r="C39" s="45">
        <v>2.73</v>
      </c>
    </row>
    <row r="40" spans="1:3" x14ac:dyDescent="0.25">
      <c r="A40" s="44">
        <v>31</v>
      </c>
      <c r="B40" s="45">
        <v>9.02</v>
      </c>
      <c r="C40" s="45">
        <v>2.78</v>
      </c>
    </row>
    <row r="41" spans="1:3" x14ac:dyDescent="0.25">
      <c r="A41" s="44">
        <v>32</v>
      </c>
      <c r="B41" s="45">
        <v>9.18</v>
      </c>
      <c r="C41" s="45">
        <v>2.82</v>
      </c>
    </row>
    <row r="42" spans="1:3" x14ac:dyDescent="0.25">
      <c r="A42" s="44">
        <v>33</v>
      </c>
      <c r="B42" s="45">
        <v>9.34</v>
      </c>
      <c r="C42" s="45">
        <v>2.87</v>
      </c>
    </row>
    <row r="43" spans="1:3" x14ac:dyDescent="0.25">
      <c r="A43" s="44">
        <v>34</v>
      </c>
      <c r="B43" s="45">
        <v>9.5</v>
      </c>
      <c r="C43" s="45">
        <v>2.92</v>
      </c>
    </row>
    <row r="44" spans="1:3" x14ac:dyDescent="0.25">
      <c r="A44" s="44">
        <v>35</v>
      </c>
      <c r="B44" s="45">
        <v>9.67</v>
      </c>
      <c r="C44" s="45">
        <v>2.97</v>
      </c>
    </row>
    <row r="45" spans="1:3" x14ac:dyDescent="0.25">
      <c r="A45" s="44">
        <v>36</v>
      </c>
      <c r="B45" s="45">
        <v>9.84</v>
      </c>
      <c r="C45" s="45">
        <v>3.03</v>
      </c>
    </row>
    <row r="46" spans="1:3" x14ac:dyDescent="0.25">
      <c r="A46" s="44">
        <v>37</v>
      </c>
      <c r="B46" s="45">
        <v>10.01</v>
      </c>
      <c r="C46" s="45">
        <v>3.08</v>
      </c>
    </row>
    <row r="47" spans="1:3" x14ac:dyDescent="0.25">
      <c r="A47" s="44">
        <v>38</v>
      </c>
      <c r="B47" s="45">
        <v>10.19</v>
      </c>
      <c r="C47" s="45">
        <v>3.13</v>
      </c>
    </row>
    <row r="48" spans="1:3" x14ac:dyDescent="0.25">
      <c r="A48" s="44">
        <v>39</v>
      </c>
      <c r="B48" s="45">
        <v>10.36</v>
      </c>
      <c r="C48" s="45">
        <v>3.18</v>
      </c>
    </row>
    <row r="49" spans="1:3" x14ac:dyDescent="0.25">
      <c r="A49" s="44">
        <v>40</v>
      </c>
      <c r="B49" s="45">
        <v>10.55</v>
      </c>
      <c r="C49" s="45">
        <v>3.23</v>
      </c>
    </row>
    <row r="50" spans="1:3" x14ac:dyDescent="0.25">
      <c r="A50" s="44">
        <v>41</v>
      </c>
      <c r="B50" s="45">
        <v>10.74</v>
      </c>
      <c r="C50" s="45">
        <v>3.28</v>
      </c>
    </row>
    <row r="51" spans="1:3" x14ac:dyDescent="0.25">
      <c r="A51" s="44">
        <v>42</v>
      </c>
      <c r="B51" s="45">
        <v>10.93</v>
      </c>
      <c r="C51" s="45">
        <v>3.34</v>
      </c>
    </row>
    <row r="52" spans="1:3" x14ac:dyDescent="0.25">
      <c r="A52" s="44">
        <v>43</v>
      </c>
      <c r="B52" s="45">
        <v>11.12</v>
      </c>
      <c r="C52" s="45">
        <v>3.39</v>
      </c>
    </row>
    <row r="53" spans="1:3" x14ac:dyDescent="0.25">
      <c r="A53" s="44">
        <v>44</v>
      </c>
      <c r="B53" s="45">
        <v>11.32</v>
      </c>
      <c r="C53" s="45">
        <v>3.44</v>
      </c>
    </row>
    <row r="54" spans="1:3" x14ac:dyDescent="0.25">
      <c r="A54" s="44">
        <v>45</v>
      </c>
      <c r="B54" s="45">
        <v>11.52</v>
      </c>
      <c r="C54" s="45">
        <v>3.49</v>
      </c>
    </row>
    <row r="55" spans="1:3" x14ac:dyDescent="0.25">
      <c r="A55" s="44">
        <v>46</v>
      </c>
      <c r="B55" s="45">
        <v>11.73</v>
      </c>
      <c r="C55" s="45">
        <v>3.54</v>
      </c>
    </row>
    <row r="56" spans="1:3" x14ac:dyDescent="0.25">
      <c r="A56" s="44">
        <v>47</v>
      </c>
      <c r="B56" s="45">
        <v>11.95</v>
      </c>
      <c r="C56" s="45">
        <v>3.58</v>
      </c>
    </row>
    <row r="57" spans="1:3" x14ac:dyDescent="0.25">
      <c r="A57" s="44">
        <v>48</v>
      </c>
      <c r="B57" s="45">
        <v>12.17</v>
      </c>
      <c r="C57" s="45">
        <v>3.63</v>
      </c>
    </row>
    <row r="58" spans="1:3" x14ac:dyDescent="0.25">
      <c r="A58" s="44">
        <v>49</v>
      </c>
      <c r="B58" s="45">
        <v>12.4</v>
      </c>
      <c r="C58" s="45">
        <v>3.67</v>
      </c>
    </row>
    <row r="59" spans="1:3" x14ac:dyDescent="0.25">
      <c r="A59" s="44">
        <v>50</v>
      </c>
      <c r="B59" s="45">
        <v>12.63</v>
      </c>
      <c r="C59" s="45">
        <v>3.71</v>
      </c>
    </row>
    <row r="60" spans="1:3" x14ac:dyDescent="0.25">
      <c r="A60" s="44">
        <v>51</v>
      </c>
      <c r="B60" s="45">
        <v>12.87</v>
      </c>
      <c r="C60" s="45">
        <v>3.76</v>
      </c>
    </row>
    <row r="61" spans="1:3" x14ac:dyDescent="0.25">
      <c r="A61" s="44">
        <v>52</v>
      </c>
      <c r="B61" s="45">
        <v>13.11</v>
      </c>
      <c r="C61" s="45">
        <v>3.8</v>
      </c>
    </row>
    <row r="62" spans="1:3" x14ac:dyDescent="0.25">
      <c r="A62" s="44">
        <v>53</v>
      </c>
      <c r="B62" s="45">
        <v>13.37</v>
      </c>
      <c r="C62" s="45">
        <v>3.83</v>
      </c>
    </row>
    <row r="63" spans="1:3" x14ac:dyDescent="0.25">
      <c r="A63" s="44">
        <v>54</v>
      </c>
      <c r="B63" s="45">
        <v>13.63</v>
      </c>
      <c r="C63" s="45">
        <v>3.87</v>
      </c>
    </row>
    <row r="64" spans="1:3" x14ac:dyDescent="0.25">
      <c r="A64" s="44">
        <v>55</v>
      </c>
      <c r="B64" s="45">
        <v>13.91</v>
      </c>
      <c r="C64" s="45">
        <v>3.89</v>
      </c>
    </row>
    <row r="65" spans="1:3" x14ac:dyDescent="0.25">
      <c r="A65" s="44">
        <v>56</v>
      </c>
      <c r="B65" s="45">
        <v>14.19</v>
      </c>
      <c r="C65" s="45">
        <v>3.92</v>
      </c>
    </row>
    <row r="66" spans="1:3" x14ac:dyDescent="0.25">
      <c r="A66" s="44">
        <v>57</v>
      </c>
      <c r="B66" s="45">
        <v>14.49</v>
      </c>
      <c r="C66" s="45">
        <v>3.94</v>
      </c>
    </row>
    <row r="67" spans="1:3" x14ac:dyDescent="0.25">
      <c r="A67" s="44">
        <v>58</v>
      </c>
      <c r="B67" s="45">
        <v>14.8</v>
      </c>
      <c r="C67" s="45">
        <v>3.95</v>
      </c>
    </row>
    <row r="68" spans="1:3" x14ac:dyDescent="0.25">
      <c r="A68" s="44">
        <v>59</v>
      </c>
      <c r="B68" s="45">
        <v>15.12</v>
      </c>
      <c r="C68" s="45">
        <v>3.97</v>
      </c>
    </row>
  </sheetData>
  <sheetProtection algorithmName="SHA-512" hashValue="s+ZB+nVEsktNjCmAd/elVxZvuM6Pqw+dQtNK1u7C/5wK1GQMavydPoTVV+aA8QTVJ+drlr9/lw+jSelnRO6vgQ==" saltValue="9u/JD2498YDtoqH5q+HsiA==" spinCount="100000" sheet="1" objects="1" scenarios="1"/>
  <conditionalFormatting sqref="A6:A21">
    <cfRule type="expression" dxfId="667" priority="5" stopIfTrue="1">
      <formula>MOD(ROW(),2)=0</formula>
    </cfRule>
    <cfRule type="expression" dxfId="666" priority="6" stopIfTrue="1">
      <formula>MOD(ROW(),2)&lt;&gt;0</formula>
    </cfRule>
  </conditionalFormatting>
  <conditionalFormatting sqref="A26:A68">
    <cfRule type="expression" dxfId="665" priority="1" stopIfTrue="1">
      <formula>MOD(ROW(),2)=0</formula>
    </cfRule>
    <cfRule type="expression" dxfId="664" priority="2" stopIfTrue="1">
      <formula>MOD(ROW(),2)&lt;&gt;0</formula>
    </cfRule>
  </conditionalFormatting>
  <conditionalFormatting sqref="B6:C21">
    <cfRule type="expression" dxfId="663" priority="7" stopIfTrue="1">
      <formula>MOD(ROW(),2)=0</formula>
    </cfRule>
    <cfRule type="expression" dxfId="662" priority="8" stopIfTrue="1">
      <formula>MOD(ROW(),2)&lt;&gt;0</formula>
    </cfRule>
  </conditionalFormatting>
  <conditionalFormatting sqref="B26:C68">
    <cfRule type="expression" dxfId="661" priority="3" stopIfTrue="1">
      <formula>MOD(ROW(),2)=0</formula>
    </cfRule>
    <cfRule type="expression" dxfId="660" priority="4" stopIfTrue="1">
      <formula>MOD(ROW(),2)&lt;&gt;0</formula>
    </cfRule>
  </conditionalFormatting>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B9A78-D891-4C9A-846F-BC85FB9534FB}">
  <sheetPr codeName="Sheet92"/>
  <dimension ref="A1:B67"/>
  <sheetViews>
    <sheetView showGridLines="0" workbookViewId="0">
      <selection activeCell="A6" sqref="A6"/>
    </sheetView>
  </sheetViews>
  <sheetFormatPr defaultColWidth="8.81640625" defaultRowHeight="12.5" x14ac:dyDescent="0.25"/>
  <cols>
    <col min="1" max="1" width="31.81640625" style="42" customWidth="1"/>
    <col min="2" max="2" width="40.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Added pension - x-702</v>
      </c>
    </row>
    <row r="4" spans="1:2" customFormat="1" x14ac:dyDescent="0.25"/>
    <row r="5" spans="1:2" customFormat="1" x14ac:dyDescent="0.25"/>
    <row r="6" spans="1:2" customFormat="1" x14ac:dyDescent="0.25">
      <c r="A6" s="46" t="s">
        <v>384</v>
      </c>
      <c r="B6" s="52" t="s">
        <v>385</v>
      </c>
    </row>
    <row r="7" spans="1:2" customFormat="1" x14ac:dyDescent="0.25">
      <c r="A7" s="46" t="s">
        <v>386</v>
      </c>
      <c r="B7" s="52" t="s">
        <v>31</v>
      </c>
    </row>
    <row r="8" spans="1:2" customFormat="1" x14ac:dyDescent="0.25">
      <c r="A8" s="46" t="s">
        <v>127</v>
      </c>
      <c r="B8" s="52">
        <v>2015</v>
      </c>
    </row>
    <row r="9" spans="1:2" customFormat="1" x14ac:dyDescent="0.25">
      <c r="A9" s="46" t="s">
        <v>128</v>
      </c>
      <c r="B9" s="52" t="s">
        <v>366</v>
      </c>
    </row>
    <row r="10" spans="1:2" customFormat="1" ht="25" x14ac:dyDescent="0.25">
      <c r="A10" s="46" t="s">
        <v>6</v>
      </c>
      <c r="B10" s="52" t="s">
        <v>373</v>
      </c>
    </row>
    <row r="11" spans="1:2" customFormat="1" x14ac:dyDescent="0.25">
      <c r="A11" s="46" t="s">
        <v>129</v>
      </c>
      <c r="B11" s="52" t="s">
        <v>224</v>
      </c>
    </row>
    <row r="12" spans="1:2" customFormat="1" ht="25" x14ac:dyDescent="0.25">
      <c r="A12" s="46" t="s">
        <v>130</v>
      </c>
      <c r="B12" s="52" t="s">
        <v>374</v>
      </c>
    </row>
    <row r="13" spans="1:2" customFormat="1" x14ac:dyDescent="0.25">
      <c r="A13" s="46" t="s">
        <v>387</v>
      </c>
      <c r="B13" s="52">
        <v>0</v>
      </c>
    </row>
    <row r="14" spans="1:2" customFormat="1" x14ac:dyDescent="0.25">
      <c r="A14" s="46" t="s">
        <v>132</v>
      </c>
      <c r="B14" s="52">
        <v>702</v>
      </c>
    </row>
    <row r="15" spans="1:2" customFormat="1" x14ac:dyDescent="0.25">
      <c r="A15" s="46" t="s">
        <v>388</v>
      </c>
      <c r="B15" s="52" t="s">
        <v>375</v>
      </c>
    </row>
    <row r="16" spans="1:2" customFormat="1" x14ac:dyDescent="0.25">
      <c r="A16" s="46" t="s">
        <v>134</v>
      </c>
      <c r="B16" s="52" t="s">
        <v>292</v>
      </c>
    </row>
    <row r="17" spans="1:2" customFormat="1" x14ac:dyDescent="0.25">
      <c r="A17" s="47" t="s">
        <v>389</v>
      </c>
      <c r="B17" s="52"/>
    </row>
    <row r="18" spans="1:2" customFormat="1" x14ac:dyDescent="0.25">
      <c r="A18" s="46" t="s">
        <v>136</v>
      </c>
      <c r="B18" s="53">
        <v>46213</v>
      </c>
    </row>
    <row r="19" spans="1:2" customFormat="1" x14ac:dyDescent="0.25">
      <c r="A19" s="46" t="s">
        <v>137</v>
      </c>
      <c r="B19" s="53">
        <v>46213</v>
      </c>
    </row>
    <row r="20" spans="1:2" customFormat="1" x14ac:dyDescent="0.25">
      <c r="A20" s="46" t="s">
        <v>138</v>
      </c>
      <c r="B20" s="52" t="s">
        <v>146</v>
      </c>
    </row>
    <row r="21" spans="1:2" customFormat="1" x14ac:dyDescent="0.25">
      <c r="A21" s="46" t="s">
        <v>390</v>
      </c>
      <c r="B21" s="52" t="s">
        <v>66</v>
      </c>
    </row>
    <row r="22" spans="1:2" customFormat="1" x14ac:dyDescent="0.25"/>
    <row r="23" spans="1:2" customFormat="1" x14ac:dyDescent="0.25">
      <c r="A23" s="23" t="str">
        <f>HYPERLINK("#'Factor List'!A1", "Back to Factor List")</f>
        <v>Back to Factor List</v>
      </c>
      <c r="B23" s="23" t="str">
        <f>HYPERLINK("#'Assumptions'!A1", "Assumptions")</f>
        <v>Assumptions</v>
      </c>
    </row>
    <row r="26" spans="1:2" s="61" customFormat="1" ht="13" x14ac:dyDescent="0.25">
      <c r="A26" s="60" t="s">
        <v>417</v>
      </c>
      <c r="B26" s="60" t="s">
        <v>446</v>
      </c>
    </row>
    <row r="27" spans="1:2" x14ac:dyDescent="0.25">
      <c r="A27" s="44">
        <v>0</v>
      </c>
      <c r="B27" s="45">
        <v>1</v>
      </c>
    </row>
    <row r="28" spans="1:2" x14ac:dyDescent="0.25">
      <c r="A28" s="44">
        <v>1</v>
      </c>
      <c r="B28" s="45">
        <v>1.02</v>
      </c>
    </row>
    <row r="29" spans="1:2" x14ac:dyDescent="0.25">
      <c r="A29" s="44">
        <v>2</v>
      </c>
      <c r="B29" s="45">
        <v>1.04</v>
      </c>
    </row>
    <row r="30" spans="1:2" x14ac:dyDescent="0.25">
      <c r="A30" s="44">
        <v>3</v>
      </c>
      <c r="B30" s="45">
        <v>1.06</v>
      </c>
    </row>
    <row r="31" spans="1:2" x14ac:dyDescent="0.25">
      <c r="A31" s="44">
        <v>4</v>
      </c>
      <c r="B31" s="45">
        <v>1.08</v>
      </c>
    </row>
    <row r="32" spans="1:2" x14ac:dyDescent="0.25">
      <c r="A32" s="44">
        <v>5</v>
      </c>
      <c r="B32" s="45">
        <v>1.1000000000000001</v>
      </c>
    </row>
    <row r="33" spans="1:2" x14ac:dyDescent="0.25">
      <c r="A33" s="44">
        <v>6</v>
      </c>
      <c r="B33" s="45">
        <v>1.1299999999999999</v>
      </c>
    </row>
    <row r="34" spans="1:2" x14ac:dyDescent="0.25">
      <c r="A34" s="44">
        <v>7</v>
      </c>
      <c r="B34" s="45">
        <v>1.1499999999999999</v>
      </c>
    </row>
    <row r="35" spans="1:2" x14ac:dyDescent="0.25">
      <c r="A35" s="44">
        <v>8</v>
      </c>
      <c r="B35" s="45">
        <v>1.17</v>
      </c>
    </row>
    <row r="36" spans="1:2" x14ac:dyDescent="0.25">
      <c r="A36" s="44">
        <v>9</v>
      </c>
      <c r="B36" s="45">
        <v>1.2</v>
      </c>
    </row>
    <row r="37" spans="1:2" x14ac:dyDescent="0.25">
      <c r="A37" s="44">
        <v>10</v>
      </c>
      <c r="B37" s="45">
        <v>1.22</v>
      </c>
    </row>
    <row r="38" spans="1:2" x14ac:dyDescent="0.25">
      <c r="A38" s="44">
        <v>11</v>
      </c>
      <c r="B38" s="45">
        <v>1.24</v>
      </c>
    </row>
    <row r="39" spans="1:2" x14ac:dyDescent="0.25">
      <c r="A39" s="44">
        <v>12</v>
      </c>
      <c r="B39" s="45">
        <v>1.27</v>
      </c>
    </row>
    <row r="40" spans="1:2" x14ac:dyDescent="0.25">
      <c r="A40" s="44">
        <v>13</v>
      </c>
      <c r="B40" s="45">
        <v>1.29</v>
      </c>
    </row>
    <row r="41" spans="1:2" x14ac:dyDescent="0.25">
      <c r="A41" s="44">
        <v>14</v>
      </c>
      <c r="B41" s="45">
        <v>1.32</v>
      </c>
    </row>
    <row r="42" spans="1:2" x14ac:dyDescent="0.25">
      <c r="A42" s="44">
        <v>15</v>
      </c>
      <c r="B42" s="45">
        <v>1.35</v>
      </c>
    </row>
    <row r="43" spans="1:2" x14ac:dyDescent="0.25">
      <c r="A43" s="44">
        <v>16</v>
      </c>
      <c r="B43" s="45">
        <v>1.37</v>
      </c>
    </row>
    <row r="44" spans="1:2" x14ac:dyDescent="0.25">
      <c r="A44" s="44">
        <v>17</v>
      </c>
      <c r="B44" s="45">
        <v>1.4</v>
      </c>
    </row>
    <row r="45" spans="1:2" x14ac:dyDescent="0.25">
      <c r="A45" s="44">
        <v>18</v>
      </c>
      <c r="B45" s="45">
        <v>1.43</v>
      </c>
    </row>
    <row r="46" spans="1:2" x14ac:dyDescent="0.25">
      <c r="A46" s="44">
        <v>19</v>
      </c>
      <c r="B46" s="45">
        <v>1.46</v>
      </c>
    </row>
    <row r="47" spans="1:2" x14ac:dyDescent="0.25">
      <c r="A47" s="44">
        <v>20</v>
      </c>
      <c r="B47" s="45">
        <v>1.49</v>
      </c>
    </row>
    <row r="48" spans="1:2" x14ac:dyDescent="0.25">
      <c r="A48" s="44">
        <v>21</v>
      </c>
      <c r="B48" s="45">
        <v>1.52</v>
      </c>
    </row>
    <row r="49" spans="1:2" x14ac:dyDescent="0.25">
      <c r="A49" s="44">
        <v>22</v>
      </c>
      <c r="B49" s="45">
        <v>1.55</v>
      </c>
    </row>
    <row r="50" spans="1:2" x14ac:dyDescent="0.25">
      <c r="A50" s="44">
        <v>23</v>
      </c>
      <c r="B50" s="45">
        <v>1.58</v>
      </c>
    </row>
    <row r="51" spans="1:2" x14ac:dyDescent="0.25">
      <c r="A51" s="44">
        <v>24</v>
      </c>
      <c r="B51" s="45">
        <v>1.61</v>
      </c>
    </row>
    <row r="52" spans="1:2" x14ac:dyDescent="0.25">
      <c r="A52" s="44">
        <v>25</v>
      </c>
      <c r="B52" s="45">
        <v>1.64</v>
      </c>
    </row>
    <row r="53" spans="1:2" x14ac:dyDescent="0.25">
      <c r="A53" s="44">
        <v>26</v>
      </c>
      <c r="B53" s="45">
        <v>1.67</v>
      </c>
    </row>
    <row r="54" spans="1:2" x14ac:dyDescent="0.25">
      <c r="A54" s="44">
        <v>27</v>
      </c>
      <c r="B54" s="45">
        <v>1.71</v>
      </c>
    </row>
    <row r="55" spans="1:2" x14ac:dyDescent="0.25">
      <c r="A55" s="44">
        <v>28</v>
      </c>
      <c r="B55" s="45">
        <v>1.74</v>
      </c>
    </row>
    <row r="56" spans="1:2" x14ac:dyDescent="0.25">
      <c r="A56" s="44">
        <v>29</v>
      </c>
      <c r="B56" s="45">
        <v>1.78</v>
      </c>
    </row>
    <row r="57" spans="1:2" x14ac:dyDescent="0.25">
      <c r="A57" s="44">
        <v>30</v>
      </c>
      <c r="B57" s="45">
        <v>1.81</v>
      </c>
    </row>
    <row r="58" spans="1:2" x14ac:dyDescent="0.25">
      <c r="A58" s="44">
        <v>31</v>
      </c>
      <c r="B58" s="45">
        <v>1.85</v>
      </c>
    </row>
    <row r="59" spans="1:2" x14ac:dyDescent="0.25">
      <c r="A59" s="44">
        <v>32</v>
      </c>
      <c r="B59" s="45">
        <v>1.88</v>
      </c>
    </row>
    <row r="60" spans="1:2" x14ac:dyDescent="0.25">
      <c r="A60" s="44">
        <v>33</v>
      </c>
      <c r="B60" s="45">
        <v>1.92</v>
      </c>
    </row>
    <row r="61" spans="1:2" x14ac:dyDescent="0.25">
      <c r="A61" s="44">
        <v>34</v>
      </c>
      <c r="B61" s="45">
        <v>1.96</v>
      </c>
    </row>
    <row r="62" spans="1:2" x14ac:dyDescent="0.25">
      <c r="A62" s="44">
        <v>35</v>
      </c>
      <c r="B62" s="45">
        <v>2</v>
      </c>
    </row>
    <row r="63" spans="1:2" x14ac:dyDescent="0.25">
      <c r="A63" s="44">
        <v>36</v>
      </c>
      <c r="B63" s="45">
        <v>2.04</v>
      </c>
    </row>
    <row r="64" spans="1:2" x14ac:dyDescent="0.25">
      <c r="A64" s="44">
        <v>37</v>
      </c>
      <c r="B64" s="45">
        <v>2.08</v>
      </c>
    </row>
    <row r="65" spans="1:2" x14ac:dyDescent="0.25">
      <c r="A65" s="44">
        <v>38</v>
      </c>
      <c r="B65" s="45">
        <v>2.12</v>
      </c>
    </row>
    <row r="66" spans="1:2" x14ac:dyDescent="0.25">
      <c r="A66" s="44">
        <v>39</v>
      </c>
      <c r="B66" s="45">
        <v>2.16</v>
      </c>
    </row>
    <row r="67" spans="1:2" x14ac:dyDescent="0.25">
      <c r="A67" s="44">
        <v>40</v>
      </c>
      <c r="B67" s="45">
        <v>2.21</v>
      </c>
    </row>
  </sheetData>
  <sheetProtection algorithmName="SHA-512" hashValue="Rmwy3uNq9fAGvypMzlHfNSYqPOKGh7iTHrjyDMnJ8KXgpsozDrRpqTmnvW4ioMOM3plsRsT+wLVebjHEWuYxuA==" saltValue="0KCSzeSyk/+c6M1CERFt2A==" spinCount="100000" sheet="1" objects="1" scenarios="1"/>
  <conditionalFormatting sqref="A6:A21">
    <cfRule type="expression" dxfId="31" priority="13" stopIfTrue="1">
      <formula>MOD(ROW(),2)=0</formula>
    </cfRule>
    <cfRule type="expression" dxfId="30" priority="14" stopIfTrue="1">
      <formula>MOD(ROW(),2)&lt;&gt;0</formula>
    </cfRule>
  </conditionalFormatting>
  <conditionalFormatting sqref="A26:A67">
    <cfRule type="expression" dxfId="29" priority="9" stopIfTrue="1">
      <formula>MOD(ROW(),2)=0</formula>
    </cfRule>
    <cfRule type="expression" dxfId="28" priority="10" stopIfTrue="1">
      <formula>MOD(ROW(),2)&lt;&gt;0</formula>
    </cfRule>
  </conditionalFormatting>
  <conditionalFormatting sqref="B6:B21">
    <cfRule type="expression" dxfId="27" priority="15" stopIfTrue="1">
      <formula>MOD(ROW(),2)=0</formula>
    </cfRule>
    <cfRule type="expression" dxfId="26" priority="16" stopIfTrue="1">
      <formula>MOD(ROW(),2)&lt;&gt;0</formula>
    </cfRule>
  </conditionalFormatting>
  <conditionalFormatting sqref="B26:B67">
    <cfRule type="expression" dxfId="25" priority="11" stopIfTrue="1">
      <formula>MOD(ROW(),2)=0</formula>
    </cfRule>
    <cfRule type="expression" dxfId="24" priority="12" stopIfTrue="1">
      <formula>MOD(ROW(),2)&lt;&gt;0</formula>
    </cfRule>
  </conditionalFormatting>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D08F-F15E-4E0C-8735-208EB5D12565}">
  <sheetPr codeName="Sheet93"/>
  <dimension ref="A1:P36"/>
  <sheetViews>
    <sheetView showGridLines="0" workbookViewId="0">
      <selection activeCell="A6" sqref="A6"/>
    </sheetView>
  </sheetViews>
  <sheetFormatPr defaultColWidth="8.81640625" defaultRowHeight="12.5" x14ac:dyDescent="0.25"/>
  <cols>
    <col min="1" max="1" width="31.1796875" style="42" customWidth="1"/>
    <col min="2" max="3" width="29.54296875" style="42" customWidth="1"/>
    <col min="4" max="5" width="8.81640625" style="42"/>
    <col min="6" max="6" width="31.1796875" style="42" customWidth="1"/>
    <col min="7" max="7" width="40.54296875" style="42" customWidth="1"/>
    <col min="8" max="9" width="8.81640625" style="42"/>
    <col min="10" max="10" width="31.1796875" style="42" customWidth="1"/>
    <col min="11" max="11" width="40.54296875" style="42" customWidth="1"/>
    <col min="12" max="15" width="8.81640625" style="42"/>
    <col min="16" max="16" width="9.81640625" style="42" bestFit="1" customWidth="1"/>
    <col min="17" max="16384" width="8.81640625" style="42"/>
  </cols>
  <sheetData>
    <row r="1" spans="1:11" s="1" customFormat="1" ht="20" x14ac:dyDescent="0.4">
      <c r="A1" s="2" t="s">
        <v>0</v>
      </c>
    </row>
    <row r="2" spans="1:11" s="1" customFormat="1" ht="15.5" x14ac:dyDescent="0.35">
      <c r="A2" s="30" t="s">
        <v>1</v>
      </c>
      <c r="B2" s="3" t="str">
        <f>wb_title</f>
        <v>Fire_E - Consolidated Factor Spreadsheet</v>
      </c>
    </row>
    <row r="3" spans="1:11" s="1" customFormat="1" ht="15.5" x14ac:dyDescent="0.35">
      <c r="A3" s="30" t="s">
        <v>2</v>
      </c>
      <c r="B3" s="3" t="str">
        <f>TABLE_FACTOR_TYPE_1 &amp; " - x-" &amp; TABLE_SERIES_NUMBER_1</f>
        <v>Conversion Factors - x-802</v>
      </c>
    </row>
    <row r="4" spans="1:11" customFormat="1" x14ac:dyDescent="0.25"/>
    <row r="5" spans="1:11" customFormat="1" x14ac:dyDescent="0.25"/>
    <row r="6" spans="1:11" customFormat="1" x14ac:dyDescent="0.25">
      <c r="A6" s="46" t="s">
        <v>384</v>
      </c>
      <c r="B6" s="52" t="s">
        <v>385</v>
      </c>
      <c r="C6" s="52"/>
      <c r="F6" s="46" t="s">
        <v>384</v>
      </c>
      <c r="G6" s="52" t="s">
        <v>385</v>
      </c>
      <c r="J6" s="46" t="s">
        <v>384</v>
      </c>
      <c r="K6" s="52" t="s">
        <v>385</v>
      </c>
    </row>
    <row r="7" spans="1:11" customFormat="1" x14ac:dyDescent="0.25">
      <c r="A7" s="46" t="s">
        <v>386</v>
      </c>
      <c r="B7" s="52" t="s">
        <v>31</v>
      </c>
      <c r="C7" s="52"/>
      <c r="F7" s="46" t="s">
        <v>386</v>
      </c>
      <c r="G7" s="52" t="s">
        <v>31</v>
      </c>
      <c r="J7" s="46" t="s">
        <v>386</v>
      </c>
      <c r="K7" s="52" t="s">
        <v>31</v>
      </c>
    </row>
    <row r="8" spans="1:11" customFormat="1" x14ac:dyDescent="0.25">
      <c r="A8" s="46" t="s">
        <v>127</v>
      </c>
      <c r="B8" s="52">
        <v>2006</v>
      </c>
      <c r="C8" s="52"/>
      <c r="F8" s="46" t="s">
        <v>127</v>
      </c>
      <c r="G8" s="52">
        <v>2006</v>
      </c>
      <c r="J8" s="46" t="s">
        <v>127</v>
      </c>
      <c r="K8" s="52">
        <v>2006</v>
      </c>
    </row>
    <row r="9" spans="1:11" customFormat="1" x14ac:dyDescent="0.25">
      <c r="A9" s="46" t="s">
        <v>128</v>
      </c>
      <c r="B9" s="52" t="s">
        <v>376</v>
      </c>
      <c r="C9" s="52"/>
      <c r="F9" s="46" t="s">
        <v>128</v>
      </c>
      <c r="G9" s="52" t="s">
        <v>376</v>
      </c>
      <c r="J9" s="46" t="s">
        <v>128</v>
      </c>
      <c r="K9" s="52" t="s">
        <v>376</v>
      </c>
    </row>
    <row r="10" spans="1:11" customFormat="1" ht="25" x14ac:dyDescent="0.25">
      <c r="A10" s="46" t="s">
        <v>6</v>
      </c>
      <c r="B10" s="52" t="s">
        <v>377</v>
      </c>
      <c r="C10" s="52"/>
      <c r="F10" s="46" t="s">
        <v>6</v>
      </c>
      <c r="G10" s="52" t="s">
        <v>380</v>
      </c>
      <c r="J10" s="46" t="s">
        <v>6</v>
      </c>
      <c r="K10" s="52" t="s">
        <v>382</v>
      </c>
    </row>
    <row r="11" spans="1:11" customFormat="1" x14ac:dyDescent="0.25">
      <c r="A11" s="46" t="s">
        <v>129</v>
      </c>
      <c r="B11" s="52" t="s">
        <v>209</v>
      </c>
      <c r="C11" s="52"/>
      <c r="F11" s="46" t="s">
        <v>129</v>
      </c>
      <c r="G11" s="52" t="s">
        <v>224</v>
      </c>
      <c r="J11" s="46" t="s">
        <v>129</v>
      </c>
      <c r="K11" s="52" t="s">
        <v>224</v>
      </c>
    </row>
    <row r="12" spans="1:11" customFormat="1" ht="25" x14ac:dyDescent="0.25">
      <c r="A12" s="46" t="s">
        <v>130</v>
      </c>
      <c r="B12" s="52" t="s">
        <v>143</v>
      </c>
      <c r="C12" s="52"/>
      <c r="F12" s="46" t="s">
        <v>130</v>
      </c>
      <c r="G12" s="52" t="s">
        <v>143</v>
      </c>
      <c r="J12" s="46" t="s">
        <v>130</v>
      </c>
      <c r="K12" s="52" t="s">
        <v>143</v>
      </c>
    </row>
    <row r="13" spans="1:11" customFormat="1" x14ac:dyDescent="0.25">
      <c r="A13" s="46" t="s">
        <v>387</v>
      </c>
      <c r="B13" s="52">
        <v>1</v>
      </c>
      <c r="C13" s="52"/>
      <c r="F13" s="46" t="s">
        <v>387</v>
      </c>
      <c r="G13" s="52">
        <v>1</v>
      </c>
      <c r="J13" s="46" t="s">
        <v>387</v>
      </c>
      <c r="K13" s="52">
        <v>1</v>
      </c>
    </row>
    <row r="14" spans="1:11" customFormat="1" x14ac:dyDescent="0.25">
      <c r="A14" s="46" t="s">
        <v>132</v>
      </c>
      <c r="B14" s="52">
        <v>802</v>
      </c>
      <c r="C14" s="52"/>
      <c r="F14" s="46" t="s">
        <v>132</v>
      </c>
      <c r="G14" s="52">
        <v>802</v>
      </c>
      <c r="J14" s="46" t="s">
        <v>132</v>
      </c>
      <c r="K14" s="52">
        <v>802</v>
      </c>
    </row>
    <row r="15" spans="1:11" customFormat="1" x14ac:dyDescent="0.25">
      <c r="A15" s="46" t="s">
        <v>388</v>
      </c>
      <c r="B15" s="52" t="s">
        <v>378</v>
      </c>
      <c r="C15" s="52"/>
      <c r="F15" s="46" t="s">
        <v>388</v>
      </c>
      <c r="G15" s="52" t="s">
        <v>381</v>
      </c>
      <c r="J15" s="46" t="s">
        <v>388</v>
      </c>
      <c r="K15" s="52" t="s">
        <v>383</v>
      </c>
    </row>
    <row r="16" spans="1:11" customFormat="1" x14ac:dyDescent="0.25">
      <c r="A16" s="46" t="s">
        <v>134</v>
      </c>
      <c r="B16" s="52" t="s">
        <v>362</v>
      </c>
      <c r="C16" s="52"/>
      <c r="F16" s="46" t="s">
        <v>134</v>
      </c>
      <c r="G16" s="52" t="s">
        <v>365</v>
      </c>
      <c r="J16" s="46" t="s">
        <v>134</v>
      </c>
      <c r="K16" s="52" t="s">
        <v>329</v>
      </c>
    </row>
    <row r="17" spans="1:16" customFormat="1" x14ac:dyDescent="0.25">
      <c r="A17" s="47" t="s">
        <v>389</v>
      </c>
      <c r="B17" s="52"/>
      <c r="C17" s="52"/>
      <c r="F17" s="47" t="s">
        <v>389</v>
      </c>
      <c r="G17" s="52"/>
      <c r="J17" s="47" t="s">
        <v>389</v>
      </c>
      <c r="K17" s="52"/>
    </row>
    <row r="18" spans="1:16" customFormat="1" x14ac:dyDescent="0.25">
      <c r="A18" s="46" t="s">
        <v>136</v>
      </c>
      <c r="B18" s="53"/>
      <c r="C18" s="53"/>
      <c r="F18" s="46" t="s">
        <v>136</v>
      </c>
      <c r="G18" s="53"/>
      <c r="J18" s="46" t="s">
        <v>136</v>
      </c>
      <c r="K18" s="52"/>
      <c r="P18" s="31"/>
    </row>
    <row r="19" spans="1:16" customFormat="1" x14ac:dyDescent="0.25">
      <c r="A19" s="46" t="s">
        <v>137</v>
      </c>
      <c r="B19" s="52"/>
      <c r="C19" s="52"/>
      <c r="F19" s="46" t="s">
        <v>137</v>
      </c>
      <c r="G19" s="52"/>
      <c r="J19" s="46" t="s">
        <v>137</v>
      </c>
      <c r="K19" s="52"/>
    </row>
    <row r="20" spans="1:16" customFormat="1" x14ac:dyDescent="0.25">
      <c r="A20" s="46" t="s">
        <v>138</v>
      </c>
      <c r="B20" s="52" t="s">
        <v>379</v>
      </c>
      <c r="C20" s="52"/>
      <c r="F20" s="46" t="s">
        <v>138</v>
      </c>
      <c r="G20" s="52" t="s">
        <v>379</v>
      </c>
      <c r="J20" s="46" t="s">
        <v>138</v>
      </c>
      <c r="K20" s="52" t="s">
        <v>379</v>
      </c>
    </row>
    <row r="21" spans="1:16" customFormat="1" x14ac:dyDescent="0.25">
      <c r="A21" s="46" t="s">
        <v>390</v>
      </c>
      <c r="B21" s="52"/>
      <c r="C21" s="52"/>
      <c r="F21" s="46" t="s">
        <v>390</v>
      </c>
      <c r="G21" s="52"/>
      <c r="J21" s="46" t="s">
        <v>390</v>
      </c>
      <c r="K21" s="52"/>
    </row>
    <row r="22" spans="1:16" customFormat="1" x14ac:dyDescent="0.25"/>
    <row r="23" spans="1:16" customFormat="1" x14ac:dyDescent="0.25">
      <c r="A23" s="23" t="str">
        <f>HYPERLINK("#'Factor List'!A1", "Back to Factor List")</f>
        <v>Back to Factor List</v>
      </c>
      <c r="B23" s="23" t="str">
        <f>HYPERLINK("#'Assumptions'!A1", "Assumptions")</f>
        <v>Assumptions</v>
      </c>
    </row>
    <row r="26" spans="1:16" s="61" customFormat="1" ht="13" x14ac:dyDescent="0.25">
      <c r="A26" s="60" t="s">
        <v>143</v>
      </c>
      <c r="B26" s="60" t="s">
        <v>447</v>
      </c>
      <c r="C26" s="60" t="s">
        <v>448</v>
      </c>
      <c r="F26" s="60" t="s">
        <v>143</v>
      </c>
      <c r="G26" s="60" t="s">
        <v>376</v>
      </c>
      <c r="J26" s="60" t="s">
        <v>143</v>
      </c>
      <c r="K26" s="60" t="s">
        <v>447</v>
      </c>
    </row>
    <row r="27" spans="1:16" x14ac:dyDescent="0.25">
      <c r="A27" s="44" t="s">
        <v>449</v>
      </c>
      <c r="B27" s="50"/>
      <c r="C27" s="50"/>
      <c r="F27" s="44" t="s">
        <v>450</v>
      </c>
      <c r="G27" s="50"/>
      <c r="J27" s="44" t="s">
        <v>449</v>
      </c>
      <c r="K27" s="50"/>
    </row>
    <row r="28" spans="1:16" x14ac:dyDescent="0.25">
      <c r="A28" s="44">
        <v>56</v>
      </c>
      <c r="B28" s="50"/>
      <c r="C28" s="50"/>
      <c r="F28" s="44">
        <v>36</v>
      </c>
      <c r="G28" s="50"/>
      <c r="J28" s="44">
        <v>56</v>
      </c>
      <c r="K28" s="50"/>
    </row>
    <row r="29" spans="1:16" x14ac:dyDescent="0.25">
      <c r="A29" s="44">
        <v>57</v>
      </c>
      <c r="B29" s="50"/>
      <c r="C29" s="50"/>
      <c r="F29" s="44">
        <v>37</v>
      </c>
      <c r="G29" s="50"/>
      <c r="J29" s="44">
        <v>57</v>
      </c>
      <c r="K29" s="50"/>
    </row>
    <row r="30" spans="1:16" x14ac:dyDescent="0.25">
      <c r="A30" s="44">
        <v>58</v>
      </c>
      <c r="B30" s="50"/>
      <c r="C30" s="50"/>
      <c r="F30" s="44">
        <v>38</v>
      </c>
      <c r="G30" s="50"/>
      <c r="J30" s="44">
        <v>58</v>
      </c>
      <c r="K30" s="50"/>
    </row>
    <row r="31" spans="1:16" x14ac:dyDescent="0.25">
      <c r="A31" s="44">
        <v>59</v>
      </c>
      <c r="B31" s="50"/>
      <c r="C31" s="50"/>
      <c r="F31" s="44">
        <v>39</v>
      </c>
      <c r="G31" s="50"/>
      <c r="J31" s="44">
        <v>59</v>
      </c>
      <c r="K31" s="50"/>
    </row>
    <row r="32" spans="1:16" x14ac:dyDescent="0.25">
      <c r="F32" s="44" t="s">
        <v>451</v>
      </c>
      <c r="G32" s="50"/>
    </row>
    <row r="33" spans="6:7" x14ac:dyDescent="0.25">
      <c r="F33" s="44">
        <v>56</v>
      </c>
      <c r="G33" s="50"/>
    </row>
    <row r="34" spans="6:7" x14ac:dyDescent="0.25">
      <c r="F34" s="44">
        <v>57</v>
      </c>
      <c r="G34" s="50"/>
    </row>
    <row r="35" spans="6:7" x14ac:dyDescent="0.25">
      <c r="F35" s="44">
        <v>58</v>
      </c>
      <c r="G35" s="50"/>
    </row>
    <row r="36" spans="6:7" x14ac:dyDescent="0.25">
      <c r="F36" s="44">
        <v>59</v>
      </c>
      <c r="G36" s="50"/>
    </row>
  </sheetData>
  <sheetProtection algorithmName="SHA-512" hashValue="kAXQcPbZISfnCT/VUxapTfU+3SLNpxol1n76A1XH27Xuj7V1fGPf1/gUNMJ7NC2u7kc0jW25SKKURu6DhbVpkw==" saltValue="gY4bLpyPDTBFbRjZPTSonw==" spinCount="100000" sheet="1" objects="1" scenarios="1"/>
  <conditionalFormatting sqref="A6:A21">
    <cfRule type="expression" dxfId="23" priority="13" stopIfTrue="1">
      <formula>MOD(ROW(),2)=0</formula>
    </cfRule>
    <cfRule type="expression" dxfId="22" priority="14" stopIfTrue="1">
      <formula>MOD(ROW(),2)&lt;&gt;0</formula>
    </cfRule>
  </conditionalFormatting>
  <conditionalFormatting sqref="A26:A31">
    <cfRule type="expression" dxfId="21" priority="9" stopIfTrue="1">
      <formula>MOD(ROW(),2)=0</formula>
    </cfRule>
    <cfRule type="expression" dxfId="20" priority="10" stopIfTrue="1">
      <formula>MOD(ROW(),2)&lt;&gt;0</formula>
    </cfRule>
  </conditionalFormatting>
  <conditionalFormatting sqref="B6:C21">
    <cfRule type="expression" dxfId="19" priority="15" stopIfTrue="1">
      <formula>MOD(ROW(),2)=0</formula>
    </cfRule>
    <cfRule type="expression" dxfId="18" priority="16" stopIfTrue="1">
      <formula>MOD(ROW(),2)&lt;&gt;0</formula>
    </cfRule>
  </conditionalFormatting>
  <conditionalFormatting sqref="B26:C31">
    <cfRule type="expression" dxfId="17" priority="11" stopIfTrue="1">
      <formula>MOD(ROW(),2)=0</formula>
    </cfRule>
    <cfRule type="expression" dxfId="16" priority="12" stopIfTrue="1">
      <formula>MOD(ROW(),2)&lt;&gt;0</formula>
    </cfRule>
  </conditionalFormatting>
  <conditionalFormatting sqref="F6:F21">
    <cfRule type="expression" dxfId="15" priority="21" stopIfTrue="1">
      <formula>MOD(ROW(),2)=0</formula>
    </cfRule>
    <cfRule type="expression" dxfId="14" priority="22" stopIfTrue="1">
      <formula>MOD(ROW(),2)&lt;&gt;0</formula>
    </cfRule>
  </conditionalFormatting>
  <conditionalFormatting sqref="F26:F36">
    <cfRule type="expression" dxfId="13" priority="17" stopIfTrue="1">
      <formula>MOD(ROW(),2)=0</formula>
    </cfRule>
    <cfRule type="expression" dxfId="12" priority="18" stopIfTrue="1">
      <formula>MOD(ROW(),2)&lt;&gt;0</formula>
    </cfRule>
  </conditionalFormatting>
  <conditionalFormatting sqref="G6:G21">
    <cfRule type="expression" dxfId="11" priority="23" stopIfTrue="1">
      <formula>MOD(ROW(),2)=0</formula>
    </cfRule>
    <cfRule type="expression" dxfId="10" priority="24" stopIfTrue="1">
      <formula>MOD(ROW(),2)&lt;&gt;0</formula>
    </cfRule>
  </conditionalFormatting>
  <conditionalFormatting sqref="G26:G36">
    <cfRule type="expression" dxfId="9" priority="19" stopIfTrue="1">
      <formula>MOD(ROW(),2)=0</formula>
    </cfRule>
    <cfRule type="expression" dxfId="8" priority="20" stopIfTrue="1">
      <formula>MOD(ROW(),2)&lt;&gt;0</formula>
    </cfRule>
  </conditionalFormatting>
  <conditionalFormatting sqref="J6:J21">
    <cfRule type="expression" dxfId="7" priority="29" stopIfTrue="1">
      <formula>MOD(ROW(),2)=0</formula>
    </cfRule>
    <cfRule type="expression" dxfId="6" priority="30" stopIfTrue="1">
      <formula>MOD(ROW(),2)&lt;&gt;0</formula>
    </cfRule>
  </conditionalFormatting>
  <conditionalFormatting sqref="J26:J31">
    <cfRule type="expression" dxfId="5" priority="25" stopIfTrue="1">
      <formula>MOD(ROW(),2)=0</formula>
    </cfRule>
    <cfRule type="expression" dxfId="4" priority="26" stopIfTrue="1">
      <formula>MOD(ROW(),2)&lt;&gt;0</formula>
    </cfRule>
  </conditionalFormatting>
  <conditionalFormatting sqref="K6:K21">
    <cfRule type="expression" dxfId="3" priority="31" stopIfTrue="1">
      <formula>MOD(ROW(),2)=0</formula>
    </cfRule>
    <cfRule type="expression" dxfId="2" priority="32" stopIfTrue="1">
      <formula>MOD(ROW(),2)&lt;&gt;0</formula>
    </cfRule>
  </conditionalFormatting>
  <conditionalFormatting sqref="K26:K31">
    <cfRule type="expression" dxfId="1" priority="27" stopIfTrue="1">
      <formula>MOD(ROW(),2)=0</formula>
    </cfRule>
    <cfRule type="expression" dxfId="0" priority="28" stopIfTrue="1">
      <formula>MOD(ROW(),2)&lt;&gt;0</formula>
    </cfRule>
  </conditionalFormatting>
  <pageMargins left="0.7" right="0.7" top="0.75" bottom="0.75" header="0.3" footer="0.3"/>
  <tableParts count="3">
    <tablePart r:id="rId1"/>
    <tablePart r:id="rId2"/>
    <tablePart r:id="rId3"/>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ColWidth="8.81640625" defaultRowHeight="12.5" x14ac:dyDescent="0.25"/>
  <cols>
    <col min="1" max="1" width="30.54296875" style="42" customWidth="1"/>
    <col min="2" max="2" width="24.54296875" style="42" customWidth="1"/>
    <col min="3" max="16384" width="8.81640625" style="42"/>
  </cols>
  <sheetData>
    <row r="1" spans="1:2" s="1" customFormat="1" ht="20" x14ac:dyDescent="0.4">
      <c r="A1" s="2" t="s">
        <v>0</v>
      </c>
    </row>
    <row r="2" spans="1:2" s="1" customFormat="1" ht="15.5" x14ac:dyDescent="0.35">
      <c r="A2" s="30" t="s">
        <v>1</v>
      </c>
      <c r="B2" s="3" t="str">
        <f>wb_title</f>
        <v>Fire_E - Consolidated Factor Spreadsheet</v>
      </c>
    </row>
    <row r="3" spans="1:2" s="1" customFormat="1" ht="15.5" x14ac:dyDescent="0.35">
      <c r="A3" s="30" t="s">
        <v>2</v>
      </c>
      <c r="B3" s="3" t="str">
        <f>TABLE_FACTOR_TYPE_1 &amp; " - x-" &amp; TABLE_SERIES_NUMBER_1</f>
        <v xml:space="preserve"> - x-</v>
      </c>
    </row>
    <row r="4" spans="1:2" customFormat="1" x14ac:dyDescent="0.25"/>
    <row r="5" spans="1:2" customFormat="1" x14ac:dyDescent="0.25"/>
    <row r="6" spans="1:2" customFormat="1" x14ac:dyDescent="0.25">
      <c r="A6" t="s">
        <v>384</v>
      </c>
      <c r="B6" t="s">
        <v>385</v>
      </c>
    </row>
    <row r="7" spans="1:2" customFormat="1" x14ac:dyDescent="0.25">
      <c r="A7" t="s">
        <v>386</v>
      </c>
      <c r="B7" s="41"/>
    </row>
    <row r="8" spans="1:2" customFormat="1" x14ac:dyDescent="0.25">
      <c r="A8" t="s">
        <v>127</v>
      </c>
      <c r="B8" s="41"/>
    </row>
    <row r="9" spans="1:2" customFormat="1" x14ac:dyDescent="0.25">
      <c r="A9" t="s">
        <v>128</v>
      </c>
      <c r="B9" s="41"/>
    </row>
    <row r="10" spans="1:2" customFormat="1" x14ac:dyDescent="0.25">
      <c r="A10" t="s">
        <v>6</v>
      </c>
      <c r="B10" s="41"/>
    </row>
    <row r="11" spans="1:2" customFormat="1" x14ac:dyDescent="0.25">
      <c r="A11" t="s">
        <v>129</v>
      </c>
      <c r="B11" s="41"/>
    </row>
    <row r="12" spans="1:2" customFormat="1" x14ac:dyDescent="0.25">
      <c r="A12" t="s">
        <v>130</v>
      </c>
      <c r="B12" s="41"/>
    </row>
    <row r="13" spans="1:2" customFormat="1" x14ac:dyDescent="0.25">
      <c r="A13" t="s">
        <v>387</v>
      </c>
      <c r="B13" s="41"/>
    </row>
    <row r="14" spans="1:2" customFormat="1" x14ac:dyDescent="0.25">
      <c r="A14" t="s">
        <v>132</v>
      </c>
      <c r="B14" s="41"/>
    </row>
    <row r="15" spans="1:2" customFormat="1" x14ac:dyDescent="0.25">
      <c r="A15" t="s">
        <v>388</v>
      </c>
      <c r="B15" s="41"/>
    </row>
    <row r="16" spans="1:2" customFormat="1" x14ac:dyDescent="0.25">
      <c r="A16" t="s">
        <v>134</v>
      </c>
      <c r="B16" s="41"/>
    </row>
    <row r="17" spans="1:2" customFormat="1" x14ac:dyDescent="0.25">
      <c r="A17" s="24" t="s">
        <v>389</v>
      </c>
      <c r="B17" s="41"/>
    </row>
    <row r="18" spans="1:2" customFormat="1" x14ac:dyDescent="0.25">
      <c r="A18" t="s">
        <v>136</v>
      </c>
      <c r="B18" s="41"/>
    </row>
    <row r="19" spans="1:2" customFormat="1" x14ac:dyDescent="0.25">
      <c r="A19" t="s">
        <v>137</v>
      </c>
      <c r="B19" s="41"/>
    </row>
    <row r="20" spans="1:2" customFormat="1" x14ac:dyDescent="0.25">
      <c r="A20" t="s">
        <v>138</v>
      </c>
      <c r="B20" s="41"/>
    </row>
    <row r="21" spans="1:2" customFormat="1" x14ac:dyDescent="0.25">
      <c r="A21" t="s">
        <v>390</v>
      </c>
      <c r="B21" s="41"/>
    </row>
    <row r="22" spans="1:2" customFormat="1" x14ac:dyDescent="0.25"/>
    <row r="23" spans="1:2" customFormat="1" x14ac:dyDescent="0.25">
      <c r="A23" s="23" t="str">
        <f>HYPERLINK("#'Factor List'!A1", "Back to Factor List")</f>
        <v>Back to Factor List</v>
      </c>
      <c r="B23" s="23" t="str">
        <f>HYPERLINK("#'Assumptions'!A1", "Assumptions")</f>
        <v>Assumptions</v>
      </c>
    </row>
  </sheetData>
  <sheetProtection algorithmName="SHA-512" hashValue="/92kjZDajGwxadJ1+rXbFVIJZ12GijM9BYIz2nY+EbGsRxutaUTos9ybg+DYQuWeYOLb3BFCgf46H+SS5wmr9w==" saltValue="IyiKiByw2Tk7RwohD6vNXw==" spinCount="100000" sheet="1" objects="1" scenarios="1"/>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GADWRKGRPACTUA-1580777631-165759</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https://tris42.sharepoint.com/sites/gad_wrkgrp_actuarial/_layouts/15/DocIdRedir.aspx?ID=GADWRKGRPACTUA-1580777631-165759</Url>
      <Description>GADWRKGRPACTUA-1580777631-165759</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2.xml><?xml version="1.0" encoding="utf-8"?>
<ds:datastoreItem xmlns:ds="http://schemas.openxmlformats.org/officeDocument/2006/customXml" ds:itemID="{6E95C5EC-4544-4294-A63D-E2BB32ABD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2A91F8-47F2-4E1B-9942-1F23C02D827D}">
  <ds:schemaRefs>
    <ds:schemaRef ds:uri="http://schemas.microsoft.com/sharepoint/v3"/>
    <ds:schemaRef ds:uri="http://purl.org/dc/dcmitype/"/>
    <ds:schemaRef ds:uri="62c7038d-3aec-4dd4-8afa-8b92667eb25d"/>
    <ds:schemaRef ds:uri="http://schemas.microsoft.com/office/2006/documentManagement/types"/>
    <ds:schemaRef ds:uri="http://schemas.microsoft.com/office/infopath/2007/PartnerControls"/>
    <ds:schemaRef ds:uri="http://www.w3.org/XML/1998/namespace"/>
    <ds:schemaRef ds:uri="http://purl.org/dc/elements/1.1/"/>
    <ds:schemaRef ds:uri="http://schemas.openxmlformats.org/package/2006/metadata/core-properties"/>
    <ds:schemaRef ds:uri="f69fd3ce-e1df-49de-b78d-1d800e75d0a3"/>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30FAA2A5-E045-458E-A7A9-69F57C5B7409}">
  <ds:schemaRefs>
    <ds:schemaRef ds:uri="http://schemas.microsoft.com/sharepoint/v3/contenttype/forms"/>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92</vt:i4>
      </vt:variant>
      <vt:variant>
        <vt:lpstr>Named Ranges</vt:lpstr>
      </vt:variant>
      <vt:variant>
        <vt:i4>1537</vt:i4>
      </vt:variant>
    </vt:vector>
  </HeadingPairs>
  <TitlesOfParts>
    <vt:vector size="1629"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x-220</vt:lpstr>
      <vt:lpstr>x-221</vt:lpstr>
      <vt:lpstr>x-301</vt:lpstr>
      <vt:lpstr>x-302</vt:lpstr>
      <vt:lpstr>x-303</vt:lpstr>
      <vt:lpstr>x-304</vt:lpstr>
      <vt:lpstr>x-305</vt:lpstr>
      <vt:lpstr>x-306</vt:lpstr>
      <vt:lpstr>x-307</vt:lpstr>
      <vt:lpstr>x-308</vt:lpstr>
      <vt:lpstr>x-309</vt:lpstr>
      <vt:lpstr>x-310</vt:lpstr>
      <vt:lpstr>x-311</vt:lpstr>
      <vt:lpstr>x-312</vt:lpstr>
      <vt:lpstr>x-313</vt:lpstr>
      <vt:lpstr>x-314</vt:lpstr>
      <vt:lpstr>x-315</vt:lpstr>
      <vt:lpstr>x-316</vt:lpstr>
      <vt:lpstr>x-317</vt:lpstr>
      <vt:lpstr>x-318</vt:lpstr>
      <vt:lpstr>x-319</vt:lpstr>
      <vt:lpstr>x-320</vt:lpstr>
      <vt:lpstr>x-321</vt:lpstr>
      <vt:lpstr>x-322</vt:lpstr>
      <vt:lpstr>x-323</vt:lpstr>
      <vt:lpstr>x-324</vt:lpstr>
      <vt:lpstr>x-325</vt:lpstr>
      <vt:lpstr>x-326</vt:lpstr>
      <vt:lpstr>x-327</vt:lpstr>
      <vt:lpstr>x-328</vt:lpstr>
      <vt:lpstr>x-401</vt:lpstr>
      <vt:lpstr>x-402</vt:lpstr>
      <vt:lpstr>x-403</vt:lpstr>
      <vt:lpstr>x-404</vt:lpstr>
      <vt:lpstr>x-405</vt:lpstr>
      <vt:lpstr>x-406</vt:lpstr>
      <vt:lpstr>x-407</vt:lpstr>
      <vt:lpstr>x-501</vt:lpstr>
      <vt:lpstr>x-502</vt:lpstr>
      <vt:lpstr>x-503</vt:lpstr>
      <vt:lpstr>x-504</vt:lpstr>
      <vt:lpstr>x-505</vt:lpstr>
      <vt:lpstr>x-506</vt:lpstr>
      <vt:lpstr>x-603</vt:lpstr>
      <vt:lpstr>x-604</vt:lpstr>
      <vt:lpstr>x-605</vt:lpstr>
      <vt:lpstr>x-606</vt:lpstr>
      <vt:lpstr>x-607</vt:lpstr>
      <vt:lpstr>x-608</vt:lpstr>
      <vt:lpstr>x-609</vt:lpstr>
      <vt:lpstr>x-610</vt:lpstr>
      <vt:lpstr>x-611</vt:lpstr>
      <vt:lpstr>x-612</vt:lpstr>
      <vt:lpstr>x-613</vt:lpstr>
      <vt:lpstr>x-614</vt:lpstr>
      <vt:lpstr>x-615</vt:lpstr>
      <vt:lpstr>x-616</vt:lpstr>
      <vt:lpstr>x-617</vt:lpstr>
      <vt:lpstr>x-618</vt:lpstr>
      <vt:lpstr>x-619</vt:lpstr>
      <vt:lpstr>x-620</vt:lpstr>
      <vt:lpstr>x-621</vt:lpstr>
      <vt:lpstr>x-622</vt:lpstr>
      <vt:lpstr>x-623</vt:lpstr>
      <vt:lpstr>x-624</vt:lpstr>
      <vt:lpstr>x-625</vt:lpstr>
      <vt:lpstr>x-626</vt:lpstr>
      <vt:lpstr>x-627</vt:lpstr>
      <vt:lpstr>x-701</vt:lpstr>
      <vt:lpstr>x-702</vt:lpstr>
      <vt:lpstr>x-802</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'x-220'!TABLE_AGE_DEF_1</vt:lpstr>
      <vt:lpstr>'x-221'!TABLE_AGE_DEF_1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'x-310'!TABLE_AGE_DEF_1</vt:lpstr>
      <vt:lpstr>'x-311'!TABLE_AGE_DEF_1</vt:lpstr>
      <vt:lpstr>'x-312'!TABLE_AGE_DEF_1</vt:lpstr>
      <vt:lpstr>'x-313'!TABLE_AGE_DEF_1</vt:lpstr>
      <vt:lpstr>'x-314'!TABLE_AGE_DEF_1</vt:lpstr>
      <vt:lpstr>'x-315'!TABLE_AGE_DEF_1</vt:lpstr>
      <vt:lpstr>'x-316'!TABLE_AGE_DEF_1</vt:lpstr>
      <vt:lpstr>'x-317'!TABLE_AGE_DEF_1</vt:lpstr>
      <vt:lpstr>'x-318'!TABLE_AGE_DEF_1</vt:lpstr>
      <vt:lpstr>'x-319'!TABLE_AGE_DEF_1</vt:lpstr>
      <vt:lpstr>'x-320'!TABLE_AGE_DEF_1</vt:lpstr>
      <vt:lpstr>'x-321'!TABLE_AGE_DEF_1</vt:lpstr>
      <vt:lpstr>'x-322'!TABLE_AGE_DEF_1</vt:lpstr>
      <vt:lpstr>'x-323'!TABLE_AGE_DEF_1</vt:lpstr>
      <vt:lpstr>'x-324'!TABLE_AGE_DEF_1</vt:lpstr>
      <vt:lpstr>'x-325'!TABLE_AGE_DEF_1</vt:lpstr>
      <vt:lpstr>'x-326'!TABLE_AGE_DEF_1</vt:lpstr>
      <vt:lpstr>'x-327'!TABLE_AGE_DEF_1</vt:lpstr>
      <vt:lpstr>'x-328'!TABLE_AGE_DEF_1</vt:lpstr>
      <vt:lpstr>'x-401'!TABLE_AGE_DEF_1</vt:lpstr>
      <vt:lpstr>'x-402'!TABLE_AGE_DEF_1</vt:lpstr>
      <vt:lpstr>'x-403'!TABLE_AGE_DEF_1</vt:lpstr>
      <vt:lpstr>'x-404'!TABLE_AGE_DEF_1</vt:lpstr>
      <vt:lpstr>'x-405'!TABLE_AGE_DEF_1</vt:lpstr>
      <vt:lpstr>'x-406'!TABLE_AGE_DEF_1</vt:lpstr>
      <vt:lpstr>'x-407'!TABLE_AGE_DEF_1</vt:lpstr>
      <vt:lpstr>'x-501'!TABLE_AGE_DEF_1</vt:lpstr>
      <vt:lpstr>'x-502'!TABLE_AGE_DEF_1</vt:lpstr>
      <vt:lpstr>'x-503'!TABLE_AGE_DEF_1</vt:lpstr>
      <vt:lpstr>'x-504'!TABLE_AGE_DEF_1</vt:lpstr>
      <vt:lpstr>'x-505'!TABLE_AGE_DEF_1</vt:lpstr>
      <vt:lpstr>'x-506'!TABLE_AGE_DEF_1</vt:lpstr>
      <vt:lpstr>'x-603'!TABLE_AGE_DEF_1</vt:lpstr>
      <vt:lpstr>'x-604'!TABLE_AGE_DEF_1</vt:lpstr>
      <vt:lpstr>'x-605'!TABLE_AGE_DEF_1</vt:lpstr>
      <vt:lpstr>'x-606'!TABLE_AGE_DEF_1</vt:lpstr>
      <vt:lpstr>'x-607'!TABLE_AGE_DEF_1</vt:lpstr>
      <vt:lpstr>'x-608'!TABLE_AGE_DEF_1</vt:lpstr>
      <vt:lpstr>'x-609'!TABLE_AGE_DEF_1</vt:lpstr>
      <vt:lpstr>'x-610'!TABLE_AGE_DEF_1</vt:lpstr>
      <vt:lpstr>'x-611'!TABLE_AGE_DEF_1</vt:lpstr>
      <vt:lpstr>'x-612'!TABLE_AGE_DEF_1</vt:lpstr>
      <vt:lpstr>'x-613'!TABLE_AGE_DEF_1</vt:lpstr>
      <vt:lpstr>'x-614'!TABLE_AGE_DEF_1</vt:lpstr>
      <vt:lpstr>'x-615'!TABLE_AGE_DEF_1</vt:lpstr>
      <vt:lpstr>'x-616'!TABLE_AGE_DEF_1</vt:lpstr>
      <vt:lpstr>'x-617'!TABLE_AGE_DEF_1</vt:lpstr>
      <vt:lpstr>'x-618'!TABLE_AGE_DEF_1</vt:lpstr>
      <vt:lpstr>'x-619'!TABLE_AGE_DEF_1</vt:lpstr>
      <vt:lpstr>'x-620'!TABLE_AGE_DEF_1</vt:lpstr>
      <vt:lpstr>'x-621'!TABLE_AGE_DEF_1</vt:lpstr>
      <vt:lpstr>'x-622'!TABLE_AGE_DEF_1</vt:lpstr>
      <vt:lpstr>'x-623'!TABLE_AGE_DEF_1</vt:lpstr>
      <vt:lpstr>'x-624'!TABLE_AGE_DEF_1</vt:lpstr>
      <vt:lpstr>'x-625'!TABLE_AGE_DEF_1</vt:lpstr>
      <vt:lpstr>'x-626'!TABLE_AGE_DEF_1</vt:lpstr>
      <vt:lpstr>'x-627'!TABLE_AGE_DEF_1</vt:lpstr>
      <vt:lpstr>'x-701'!TABLE_AGE_DEF_1</vt:lpstr>
      <vt:lpstr>'x-702'!TABLE_AGE_DEF_1</vt:lpstr>
      <vt:lpstr>'x-802'!TABLE_AGE_DEF_1</vt:lpstr>
      <vt:lpstr>'x-template'!TABLE_AGE_DEF_1</vt:lpstr>
      <vt:lpstr>'x-802'!TABLE_AGE_DEF_2</vt:lpstr>
      <vt:lpstr>TABLE_AGE_DEF_2</vt:lpstr>
      <vt:lpstr>'x-802'!TABLE_AGE_DEF_3</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'x-220'!TABLE_AREA_1</vt:lpstr>
      <vt:lpstr>'x-221'!TABLE_AREA_1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'x-310'!TABLE_AREA_1</vt:lpstr>
      <vt:lpstr>'x-311'!TABLE_AREA_1</vt:lpstr>
      <vt:lpstr>'x-312'!TABLE_AREA_1</vt:lpstr>
      <vt:lpstr>'x-313'!TABLE_AREA_1</vt:lpstr>
      <vt:lpstr>'x-314'!TABLE_AREA_1</vt:lpstr>
      <vt:lpstr>'x-315'!TABLE_AREA_1</vt:lpstr>
      <vt:lpstr>'x-316'!TABLE_AREA_1</vt:lpstr>
      <vt:lpstr>'x-317'!TABLE_AREA_1</vt:lpstr>
      <vt:lpstr>'x-318'!TABLE_AREA_1</vt:lpstr>
      <vt:lpstr>'x-319'!TABLE_AREA_1</vt:lpstr>
      <vt:lpstr>'x-320'!TABLE_AREA_1</vt:lpstr>
      <vt:lpstr>'x-321'!TABLE_AREA_1</vt:lpstr>
      <vt:lpstr>'x-322'!TABLE_AREA_1</vt:lpstr>
      <vt:lpstr>'x-323'!TABLE_AREA_1</vt:lpstr>
      <vt:lpstr>'x-324'!TABLE_AREA_1</vt:lpstr>
      <vt:lpstr>'x-325'!TABLE_AREA_1</vt:lpstr>
      <vt:lpstr>'x-326'!TABLE_AREA_1</vt:lpstr>
      <vt:lpstr>'x-327'!TABLE_AREA_1</vt:lpstr>
      <vt:lpstr>'x-328'!TABLE_AREA_1</vt:lpstr>
      <vt:lpstr>'x-401'!TABLE_AREA_1</vt:lpstr>
      <vt:lpstr>'x-402'!TABLE_AREA_1</vt:lpstr>
      <vt:lpstr>'x-403'!TABLE_AREA_1</vt:lpstr>
      <vt:lpstr>'x-404'!TABLE_AREA_1</vt:lpstr>
      <vt:lpstr>'x-405'!TABLE_AREA_1</vt:lpstr>
      <vt:lpstr>'x-406'!TABLE_AREA_1</vt:lpstr>
      <vt:lpstr>'x-407'!TABLE_AREA_1</vt:lpstr>
      <vt:lpstr>'x-501'!TABLE_AREA_1</vt:lpstr>
      <vt:lpstr>'x-502'!TABLE_AREA_1</vt:lpstr>
      <vt:lpstr>'x-503'!TABLE_AREA_1</vt:lpstr>
      <vt:lpstr>'x-504'!TABLE_AREA_1</vt:lpstr>
      <vt:lpstr>'x-505'!TABLE_AREA_1</vt:lpstr>
      <vt:lpstr>'x-506'!TABLE_AREA_1</vt:lpstr>
      <vt:lpstr>'x-603'!TABLE_AREA_1</vt:lpstr>
      <vt:lpstr>'x-604'!TABLE_AREA_1</vt:lpstr>
      <vt:lpstr>'x-605'!TABLE_AREA_1</vt:lpstr>
      <vt:lpstr>'x-606'!TABLE_AREA_1</vt:lpstr>
      <vt:lpstr>'x-607'!TABLE_AREA_1</vt:lpstr>
      <vt:lpstr>'x-608'!TABLE_AREA_1</vt:lpstr>
      <vt:lpstr>'x-609'!TABLE_AREA_1</vt:lpstr>
      <vt:lpstr>'x-610'!TABLE_AREA_1</vt:lpstr>
      <vt:lpstr>'x-611'!TABLE_AREA_1</vt:lpstr>
      <vt:lpstr>'x-612'!TABLE_AREA_1</vt:lpstr>
      <vt:lpstr>'x-613'!TABLE_AREA_1</vt:lpstr>
      <vt:lpstr>'x-614'!TABLE_AREA_1</vt:lpstr>
      <vt:lpstr>'x-615'!TABLE_AREA_1</vt:lpstr>
      <vt:lpstr>'x-616'!TABLE_AREA_1</vt:lpstr>
      <vt:lpstr>'x-617'!TABLE_AREA_1</vt:lpstr>
      <vt:lpstr>'x-618'!TABLE_AREA_1</vt:lpstr>
      <vt:lpstr>'x-619'!TABLE_AREA_1</vt:lpstr>
      <vt:lpstr>'x-620'!TABLE_AREA_1</vt:lpstr>
      <vt:lpstr>'x-621'!TABLE_AREA_1</vt:lpstr>
      <vt:lpstr>'x-701'!TABLE_AREA_1</vt:lpstr>
      <vt:lpstr>'x-702'!TABLE_AREA_1</vt:lpstr>
      <vt:lpstr>'x-802'!TABLE_AREA_1</vt:lpstr>
      <vt:lpstr>'x-802'!TABLE_AREA_2</vt:lpstr>
      <vt:lpstr>'x-802'!TABLE_AREA_3</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'x-220'!TABLE_ASSUMPTION_SET_1</vt:lpstr>
      <vt:lpstr>'x-221'!TABLE_ASSUMPTION_SET_1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'x-310'!TABLE_ASSUMPTION_SET_1</vt:lpstr>
      <vt:lpstr>'x-311'!TABLE_ASSUMPTION_SET_1</vt:lpstr>
      <vt:lpstr>'x-312'!TABLE_ASSUMPTION_SET_1</vt:lpstr>
      <vt:lpstr>'x-313'!TABLE_ASSUMPTION_SET_1</vt:lpstr>
      <vt:lpstr>'x-314'!TABLE_ASSUMPTION_SET_1</vt:lpstr>
      <vt:lpstr>'x-315'!TABLE_ASSUMPTION_SET_1</vt:lpstr>
      <vt:lpstr>'x-316'!TABLE_ASSUMPTION_SET_1</vt:lpstr>
      <vt:lpstr>'x-317'!TABLE_ASSUMPTION_SET_1</vt:lpstr>
      <vt:lpstr>'x-318'!TABLE_ASSUMPTION_SET_1</vt:lpstr>
      <vt:lpstr>'x-319'!TABLE_ASSUMPTION_SET_1</vt:lpstr>
      <vt:lpstr>'x-320'!TABLE_ASSUMPTION_SET_1</vt:lpstr>
      <vt:lpstr>'x-321'!TABLE_ASSUMPTION_SET_1</vt:lpstr>
      <vt:lpstr>'x-322'!TABLE_ASSUMPTION_SET_1</vt:lpstr>
      <vt:lpstr>'x-323'!TABLE_ASSUMPTION_SET_1</vt:lpstr>
      <vt:lpstr>'x-324'!TABLE_ASSUMPTION_SET_1</vt:lpstr>
      <vt:lpstr>'x-325'!TABLE_ASSUMPTION_SET_1</vt:lpstr>
      <vt:lpstr>'x-326'!TABLE_ASSUMPTION_SET_1</vt:lpstr>
      <vt:lpstr>'x-327'!TABLE_ASSUMPTION_SET_1</vt:lpstr>
      <vt:lpstr>'x-328'!TABLE_ASSUMPTION_SET_1</vt:lpstr>
      <vt:lpstr>'x-401'!TABLE_ASSUMPTION_SET_1</vt:lpstr>
      <vt:lpstr>'x-402'!TABLE_ASSUMPTION_SET_1</vt:lpstr>
      <vt:lpstr>'x-403'!TABLE_ASSUMPTION_SET_1</vt:lpstr>
      <vt:lpstr>'x-404'!TABLE_ASSUMPTION_SET_1</vt:lpstr>
      <vt:lpstr>'x-405'!TABLE_ASSUMPTION_SET_1</vt:lpstr>
      <vt:lpstr>'x-406'!TABLE_ASSUMPTION_SET_1</vt:lpstr>
      <vt:lpstr>'x-407'!TABLE_ASSUMPTION_SET_1</vt:lpstr>
      <vt:lpstr>'x-501'!TABLE_ASSUMPTION_SET_1</vt:lpstr>
      <vt:lpstr>'x-502'!TABLE_ASSUMPTION_SET_1</vt:lpstr>
      <vt:lpstr>'x-503'!TABLE_ASSUMPTION_SET_1</vt:lpstr>
      <vt:lpstr>'x-504'!TABLE_ASSUMPTION_SET_1</vt:lpstr>
      <vt:lpstr>'x-505'!TABLE_ASSUMPTION_SET_1</vt:lpstr>
      <vt:lpstr>'x-506'!TABLE_ASSUMPTION_SET_1</vt:lpstr>
      <vt:lpstr>'x-603'!TABLE_ASSUMPTION_SET_1</vt:lpstr>
      <vt:lpstr>'x-604'!TABLE_ASSUMPTION_SET_1</vt:lpstr>
      <vt:lpstr>'x-605'!TABLE_ASSUMPTION_SET_1</vt:lpstr>
      <vt:lpstr>'x-606'!TABLE_ASSUMPTION_SET_1</vt:lpstr>
      <vt:lpstr>'x-607'!TABLE_ASSUMPTION_SET_1</vt:lpstr>
      <vt:lpstr>'x-608'!TABLE_ASSUMPTION_SET_1</vt:lpstr>
      <vt:lpstr>'x-609'!TABLE_ASSUMPTION_SET_1</vt:lpstr>
      <vt:lpstr>'x-610'!TABLE_ASSUMPTION_SET_1</vt:lpstr>
      <vt:lpstr>'x-611'!TABLE_ASSUMPTION_SET_1</vt:lpstr>
      <vt:lpstr>'x-612'!TABLE_ASSUMPTION_SET_1</vt:lpstr>
      <vt:lpstr>'x-613'!TABLE_ASSUMPTION_SET_1</vt:lpstr>
      <vt:lpstr>'x-614'!TABLE_ASSUMPTION_SET_1</vt:lpstr>
      <vt:lpstr>'x-615'!TABLE_ASSUMPTION_SET_1</vt:lpstr>
      <vt:lpstr>'x-616'!TABLE_ASSUMPTION_SET_1</vt:lpstr>
      <vt:lpstr>'x-617'!TABLE_ASSUMPTION_SET_1</vt:lpstr>
      <vt:lpstr>'x-618'!TABLE_ASSUMPTION_SET_1</vt:lpstr>
      <vt:lpstr>'x-619'!TABLE_ASSUMPTION_SET_1</vt:lpstr>
      <vt:lpstr>'x-620'!TABLE_ASSUMPTION_SET_1</vt:lpstr>
      <vt:lpstr>'x-621'!TABLE_ASSUMPTION_SET_1</vt:lpstr>
      <vt:lpstr>'x-622'!TABLE_ASSUMPTION_SET_1</vt:lpstr>
      <vt:lpstr>'x-623'!TABLE_ASSUMPTION_SET_1</vt:lpstr>
      <vt:lpstr>'x-624'!TABLE_ASSUMPTION_SET_1</vt:lpstr>
      <vt:lpstr>'x-625'!TABLE_ASSUMPTION_SET_1</vt:lpstr>
      <vt:lpstr>'x-626'!TABLE_ASSUMPTION_SET_1</vt:lpstr>
      <vt:lpstr>'x-627'!TABLE_ASSUMPTION_SET_1</vt:lpstr>
      <vt:lpstr>'x-701'!TABLE_ASSUMPTION_SET_1</vt:lpstr>
      <vt:lpstr>'x-702'!TABLE_ASSUMPTION_SET_1</vt:lpstr>
      <vt:lpstr>'x-802'!TABLE_ASSUMPTION_SET_1</vt:lpstr>
      <vt:lpstr>'x-template'!TABLE_ASSUMPTION_SET_1</vt:lpstr>
      <vt:lpstr>'x-802'!TABLE_ASSUMPTION_SET_2</vt:lpstr>
      <vt:lpstr>TABLE_ASSUMPTION_SET_2</vt:lpstr>
      <vt:lpstr>'x-802'!TABLE_ASSUMPTION_SET_3</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'x-220'!TABLE_CLIENT_1</vt:lpstr>
      <vt:lpstr>'x-221'!TABLE_CLIENT_1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'x-310'!TABLE_CLIENT_1</vt:lpstr>
      <vt:lpstr>'x-311'!TABLE_CLIENT_1</vt:lpstr>
      <vt:lpstr>'x-312'!TABLE_CLIENT_1</vt:lpstr>
      <vt:lpstr>'x-313'!TABLE_CLIENT_1</vt:lpstr>
      <vt:lpstr>'x-314'!TABLE_CLIENT_1</vt:lpstr>
      <vt:lpstr>'x-315'!TABLE_CLIENT_1</vt:lpstr>
      <vt:lpstr>'x-316'!TABLE_CLIENT_1</vt:lpstr>
      <vt:lpstr>'x-317'!TABLE_CLIENT_1</vt:lpstr>
      <vt:lpstr>'x-318'!TABLE_CLIENT_1</vt:lpstr>
      <vt:lpstr>'x-319'!TABLE_CLIENT_1</vt:lpstr>
      <vt:lpstr>'x-320'!TABLE_CLIENT_1</vt:lpstr>
      <vt:lpstr>'x-321'!TABLE_CLIENT_1</vt:lpstr>
      <vt:lpstr>'x-322'!TABLE_CLIENT_1</vt:lpstr>
      <vt:lpstr>'x-323'!TABLE_CLIENT_1</vt:lpstr>
      <vt:lpstr>'x-324'!TABLE_CLIENT_1</vt:lpstr>
      <vt:lpstr>'x-325'!TABLE_CLIENT_1</vt:lpstr>
      <vt:lpstr>'x-326'!TABLE_CLIENT_1</vt:lpstr>
      <vt:lpstr>'x-327'!TABLE_CLIENT_1</vt:lpstr>
      <vt:lpstr>'x-328'!TABLE_CLIENT_1</vt:lpstr>
      <vt:lpstr>'x-401'!TABLE_CLIENT_1</vt:lpstr>
      <vt:lpstr>'x-402'!TABLE_CLIENT_1</vt:lpstr>
      <vt:lpstr>'x-403'!TABLE_CLIENT_1</vt:lpstr>
      <vt:lpstr>'x-404'!TABLE_CLIENT_1</vt:lpstr>
      <vt:lpstr>'x-405'!TABLE_CLIENT_1</vt:lpstr>
      <vt:lpstr>'x-406'!TABLE_CLIENT_1</vt:lpstr>
      <vt:lpstr>'x-407'!TABLE_CLIENT_1</vt:lpstr>
      <vt:lpstr>'x-501'!TABLE_CLIENT_1</vt:lpstr>
      <vt:lpstr>'x-502'!TABLE_CLIENT_1</vt:lpstr>
      <vt:lpstr>'x-503'!TABLE_CLIENT_1</vt:lpstr>
      <vt:lpstr>'x-504'!TABLE_CLIENT_1</vt:lpstr>
      <vt:lpstr>'x-505'!TABLE_CLIENT_1</vt:lpstr>
      <vt:lpstr>'x-506'!TABLE_CLIENT_1</vt:lpstr>
      <vt:lpstr>'x-603'!TABLE_CLIENT_1</vt:lpstr>
      <vt:lpstr>'x-604'!TABLE_CLIENT_1</vt:lpstr>
      <vt:lpstr>'x-605'!TABLE_CLIENT_1</vt:lpstr>
      <vt:lpstr>'x-606'!TABLE_CLIENT_1</vt:lpstr>
      <vt:lpstr>'x-607'!TABLE_CLIENT_1</vt:lpstr>
      <vt:lpstr>'x-608'!TABLE_CLIENT_1</vt:lpstr>
      <vt:lpstr>'x-609'!TABLE_CLIENT_1</vt:lpstr>
      <vt:lpstr>'x-610'!TABLE_CLIENT_1</vt:lpstr>
      <vt:lpstr>'x-611'!TABLE_CLIENT_1</vt:lpstr>
      <vt:lpstr>'x-612'!TABLE_CLIENT_1</vt:lpstr>
      <vt:lpstr>'x-613'!TABLE_CLIENT_1</vt:lpstr>
      <vt:lpstr>'x-614'!TABLE_CLIENT_1</vt:lpstr>
      <vt:lpstr>'x-615'!TABLE_CLIENT_1</vt:lpstr>
      <vt:lpstr>'x-616'!TABLE_CLIENT_1</vt:lpstr>
      <vt:lpstr>'x-617'!TABLE_CLIENT_1</vt:lpstr>
      <vt:lpstr>'x-618'!TABLE_CLIENT_1</vt:lpstr>
      <vt:lpstr>'x-619'!TABLE_CLIENT_1</vt:lpstr>
      <vt:lpstr>'x-620'!TABLE_CLIENT_1</vt:lpstr>
      <vt:lpstr>'x-621'!TABLE_CLIENT_1</vt:lpstr>
      <vt:lpstr>'x-622'!TABLE_CLIENT_1</vt:lpstr>
      <vt:lpstr>'x-623'!TABLE_CLIENT_1</vt:lpstr>
      <vt:lpstr>'x-624'!TABLE_CLIENT_1</vt:lpstr>
      <vt:lpstr>'x-625'!TABLE_CLIENT_1</vt:lpstr>
      <vt:lpstr>'x-626'!TABLE_CLIENT_1</vt:lpstr>
      <vt:lpstr>'x-627'!TABLE_CLIENT_1</vt:lpstr>
      <vt:lpstr>'x-701'!TABLE_CLIENT_1</vt:lpstr>
      <vt:lpstr>'x-702'!TABLE_CLIENT_1</vt:lpstr>
      <vt:lpstr>'x-802'!TABLE_CLIENT_1</vt:lpstr>
      <vt:lpstr>'x-template'!TABLE_CLIENT_1</vt:lpstr>
      <vt:lpstr>'x-802'!TABLE_CLIENT_2</vt:lpstr>
      <vt:lpstr>TABLE_CLIENT_2</vt:lpstr>
      <vt:lpstr>'x-802'!TABLE_CLIENT_3</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'x-220'!TABLE_DATE_IMPLEMENTED_1</vt:lpstr>
      <vt:lpstr>'x-221'!TABLE_DATE_IMPLEMENTED_1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'x-310'!TABLE_DATE_IMPLEMENTED_1</vt:lpstr>
      <vt:lpstr>'x-311'!TABLE_DATE_IMPLEMENTED_1</vt:lpstr>
      <vt:lpstr>'x-312'!TABLE_DATE_IMPLEMENTED_1</vt:lpstr>
      <vt:lpstr>'x-313'!TABLE_DATE_IMPLEMENTED_1</vt:lpstr>
      <vt:lpstr>'x-314'!TABLE_DATE_IMPLEMENTED_1</vt:lpstr>
      <vt:lpstr>'x-315'!TABLE_DATE_IMPLEMENTED_1</vt:lpstr>
      <vt:lpstr>'x-316'!TABLE_DATE_IMPLEMENTED_1</vt:lpstr>
      <vt:lpstr>'x-317'!TABLE_DATE_IMPLEMENTED_1</vt:lpstr>
      <vt:lpstr>'x-318'!TABLE_DATE_IMPLEMENTED_1</vt:lpstr>
      <vt:lpstr>'x-319'!TABLE_DATE_IMPLEMENTED_1</vt:lpstr>
      <vt:lpstr>'x-320'!TABLE_DATE_IMPLEMENTED_1</vt:lpstr>
      <vt:lpstr>'x-321'!TABLE_DATE_IMPLEMENTED_1</vt:lpstr>
      <vt:lpstr>'x-322'!TABLE_DATE_IMPLEMENTED_1</vt:lpstr>
      <vt:lpstr>'x-323'!TABLE_DATE_IMPLEMENTED_1</vt:lpstr>
      <vt:lpstr>'x-324'!TABLE_DATE_IMPLEMENTED_1</vt:lpstr>
      <vt:lpstr>'x-325'!TABLE_DATE_IMPLEMENTED_1</vt:lpstr>
      <vt:lpstr>'x-326'!TABLE_DATE_IMPLEMENTED_1</vt:lpstr>
      <vt:lpstr>'x-327'!TABLE_DATE_IMPLEMENTED_1</vt:lpstr>
      <vt:lpstr>'x-328'!TABLE_DATE_IMPLEMENTED_1</vt:lpstr>
      <vt:lpstr>'x-401'!TABLE_DATE_IMPLEMENTED_1</vt:lpstr>
      <vt:lpstr>'x-402'!TABLE_DATE_IMPLEMENTED_1</vt:lpstr>
      <vt:lpstr>'x-403'!TABLE_DATE_IMPLEMENTED_1</vt:lpstr>
      <vt:lpstr>'x-404'!TABLE_DATE_IMPLEMENTED_1</vt:lpstr>
      <vt:lpstr>'x-405'!TABLE_DATE_IMPLEMENTED_1</vt:lpstr>
      <vt:lpstr>'x-406'!TABLE_DATE_IMPLEMENTED_1</vt:lpstr>
      <vt:lpstr>'x-407'!TABLE_DATE_IMPLEMENTED_1</vt:lpstr>
      <vt:lpstr>'x-501'!TABLE_DATE_IMPLEMENTED_1</vt:lpstr>
      <vt:lpstr>'x-502'!TABLE_DATE_IMPLEMENTED_1</vt:lpstr>
      <vt:lpstr>'x-503'!TABLE_DATE_IMPLEMENTED_1</vt:lpstr>
      <vt:lpstr>'x-504'!TABLE_DATE_IMPLEMENTED_1</vt:lpstr>
      <vt:lpstr>'x-505'!TABLE_DATE_IMPLEMENTED_1</vt:lpstr>
      <vt:lpstr>'x-506'!TABLE_DATE_IMPLEMENTED_1</vt:lpstr>
      <vt:lpstr>'x-603'!TABLE_DATE_IMPLEMENTED_1</vt:lpstr>
      <vt:lpstr>'x-604'!TABLE_DATE_IMPLEMENTED_1</vt:lpstr>
      <vt:lpstr>'x-605'!TABLE_DATE_IMPLEMENTED_1</vt:lpstr>
      <vt:lpstr>'x-606'!TABLE_DATE_IMPLEMENTED_1</vt:lpstr>
      <vt:lpstr>'x-607'!TABLE_DATE_IMPLEMENTED_1</vt:lpstr>
      <vt:lpstr>'x-608'!TABLE_DATE_IMPLEMENTED_1</vt:lpstr>
      <vt:lpstr>'x-609'!TABLE_DATE_IMPLEMENTED_1</vt:lpstr>
      <vt:lpstr>'x-610'!TABLE_DATE_IMPLEMENTED_1</vt:lpstr>
      <vt:lpstr>'x-611'!TABLE_DATE_IMPLEMENTED_1</vt:lpstr>
      <vt:lpstr>'x-612'!TABLE_DATE_IMPLEMENTED_1</vt:lpstr>
      <vt:lpstr>'x-613'!TABLE_DATE_IMPLEMENTED_1</vt:lpstr>
      <vt:lpstr>'x-614'!TABLE_DATE_IMPLEMENTED_1</vt:lpstr>
      <vt:lpstr>'x-615'!TABLE_DATE_IMPLEMENTED_1</vt:lpstr>
      <vt:lpstr>'x-616'!TABLE_DATE_IMPLEMENTED_1</vt:lpstr>
      <vt:lpstr>'x-617'!TABLE_DATE_IMPLEMENTED_1</vt:lpstr>
      <vt:lpstr>'x-618'!TABLE_DATE_IMPLEMENTED_1</vt:lpstr>
      <vt:lpstr>'x-619'!TABLE_DATE_IMPLEMENTED_1</vt:lpstr>
      <vt:lpstr>'x-620'!TABLE_DATE_IMPLEMENTED_1</vt:lpstr>
      <vt:lpstr>'x-621'!TABLE_DATE_IMPLEMENTED_1</vt:lpstr>
      <vt:lpstr>'x-622'!TABLE_DATE_IMPLEMENTED_1</vt:lpstr>
      <vt:lpstr>'x-623'!TABLE_DATE_IMPLEMENTED_1</vt:lpstr>
      <vt:lpstr>'x-624'!TABLE_DATE_IMPLEMENTED_1</vt:lpstr>
      <vt:lpstr>'x-625'!TABLE_DATE_IMPLEMENTED_1</vt:lpstr>
      <vt:lpstr>'x-626'!TABLE_DATE_IMPLEMENTED_1</vt:lpstr>
      <vt:lpstr>'x-627'!TABLE_DATE_IMPLEMENTED_1</vt:lpstr>
      <vt:lpstr>'x-701'!TABLE_DATE_IMPLEMENTED_1</vt:lpstr>
      <vt:lpstr>'x-702'!TABLE_DATE_IMPLEMENTED_1</vt:lpstr>
      <vt:lpstr>'x-802'!TABLE_DATE_IMPLEMENTED_1</vt:lpstr>
      <vt:lpstr>'x-template'!TABLE_DATE_IMPLEMENTED_1</vt:lpstr>
      <vt:lpstr>'x-802'!TABLE_DATE_IMPLEMENTED_2</vt:lpstr>
      <vt:lpstr>TABLE_DATE_IMPLEMENTED_2</vt:lpstr>
      <vt:lpstr>'x-802'!TABLE_DATE_IMPLEMENTED_3</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'x-220'!TABLE_DATE_ISSUED_1</vt:lpstr>
      <vt:lpstr>'x-221'!TABLE_DATE_ISSUED_1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'x-310'!TABLE_DATE_ISSUED_1</vt:lpstr>
      <vt:lpstr>'x-311'!TABLE_DATE_ISSUED_1</vt:lpstr>
      <vt:lpstr>'x-312'!TABLE_DATE_ISSUED_1</vt:lpstr>
      <vt:lpstr>'x-313'!TABLE_DATE_ISSUED_1</vt:lpstr>
      <vt:lpstr>'x-314'!TABLE_DATE_ISSUED_1</vt:lpstr>
      <vt:lpstr>'x-315'!TABLE_DATE_ISSUED_1</vt:lpstr>
      <vt:lpstr>'x-316'!TABLE_DATE_ISSUED_1</vt:lpstr>
      <vt:lpstr>'x-317'!TABLE_DATE_ISSUED_1</vt:lpstr>
      <vt:lpstr>'x-318'!TABLE_DATE_ISSUED_1</vt:lpstr>
      <vt:lpstr>'x-319'!TABLE_DATE_ISSUED_1</vt:lpstr>
      <vt:lpstr>'x-320'!TABLE_DATE_ISSUED_1</vt:lpstr>
      <vt:lpstr>'x-321'!TABLE_DATE_ISSUED_1</vt:lpstr>
      <vt:lpstr>'x-322'!TABLE_DATE_ISSUED_1</vt:lpstr>
      <vt:lpstr>'x-323'!TABLE_DATE_ISSUED_1</vt:lpstr>
      <vt:lpstr>'x-324'!TABLE_DATE_ISSUED_1</vt:lpstr>
      <vt:lpstr>'x-325'!TABLE_DATE_ISSUED_1</vt:lpstr>
      <vt:lpstr>'x-326'!TABLE_DATE_ISSUED_1</vt:lpstr>
      <vt:lpstr>'x-327'!TABLE_DATE_ISSUED_1</vt:lpstr>
      <vt:lpstr>'x-328'!TABLE_DATE_ISSUED_1</vt:lpstr>
      <vt:lpstr>'x-401'!TABLE_DATE_ISSUED_1</vt:lpstr>
      <vt:lpstr>'x-402'!TABLE_DATE_ISSUED_1</vt:lpstr>
      <vt:lpstr>'x-403'!TABLE_DATE_ISSUED_1</vt:lpstr>
      <vt:lpstr>'x-404'!TABLE_DATE_ISSUED_1</vt:lpstr>
      <vt:lpstr>'x-405'!TABLE_DATE_ISSUED_1</vt:lpstr>
      <vt:lpstr>'x-406'!TABLE_DATE_ISSUED_1</vt:lpstr>
      <vt:lpstr>'x-407'!TABLE_DATE_ISSUED_1</vt:lpstr>
      <vt:lpstr>'x-501'!TABLE_DATE_ISSUED_1</vt:lpstr>
      <vt:lpstr>'x-502'!TABLE_DATE_ISSUED_1</vt:lpstr>
      <vt:lpstr>'x-503'!TABLE_DATE_ISSUED_1</vt:lpstr>
      <vt:lpstr>'x-504'!TABLE_DATE_ISSUED_1</vt:lpstr>
      <vt:lpstr>'x-505'!TABLE_DATE_ISSUED_1</vt:lpstr>
      <vt:lpstr>'x-506'!TABLE_DATE_ISSUED_1</vt:lpstr>
      <vt:lpstr>'x-603'!TABLE_DATE_ISSUED_1</vt:lpstr>
      <vt:lpstr>'x-604'!TABLE_DATE_ISSUED_1</vt:lpstr>
      <vt:lpstr>'x-605'!TABLE_DATE_ISSUED_1</vt:lpstr>
      <vt:lpstr>'x-606'!TABLE_DATE_ISSUED_1</vt:lpstr>
      <vt:lpstr>'x-607'!TABLE_DATE_ISSUED_1</vt:lpstr>
      <vt:lpstr>'x-608'!TABLE_DATE_ISSUED_1</vt:lpstr>
      <vt:lpstr>'x-609'!TABLE_DATE_ISSUED_1</vt:lpstr>
      <vt:lpstr>'x-610'!TABLE_DATE_ISSUED_1</vt:lpstr>
      <vt:lpstr>'x-611'!TABLE_DATE_ISSUED_1</vt:lpstr>
      <vt:lpstr>'x-612'!TABLE_DATE_ISSUED_1</vt:lpstr>
      <vt:lpstr>'x-613'!TABLE_DATE_ISSUED_1</vt:lpstr>
      <vt:lpstr>'x-614'!TABLE_DATE_ISSUED_1</vt:lpstr>
      <vt:lpstr>'x-615'!TABLE_DATE_ISSUED_1</vt:lpstr>
      <vt:lpstr>'x-616'!TABLE_DATE_ISSUED_1</vt:lpstr>
      <vt:lpstr>'x-617'!TABLE_DATE_ISSUED_1</vt:lpstr>
      <vt:lpstr>'x-618'!TABLE_DATE_ISSUED_1</vt:lpstr>
      <vt:lpstr>'x-619'!TABLE_DATE_ISSUED_1</vt:lpstr>
      <vt:lpstr>'x-620'!TABLE_DATE_ISSUED_1</vt:lpstr>
      <vt:lpstr>'x-621'!TABLE_DATE_ISSUED_1</vt:lpstr>
      <vt:lpstr>'x-622'!TABLE_DATE_ISSUED_1</vt:lpstr>
      <vt:lpstr>'x-623'!TABLE_DATE_ISSUED_1</vt:lpstr>
      <vt:lpstr>'x-624'!TABLE_DATE_ISSUED_1</vt:lpstr>
      <vt:lpstr>'x-625'!TABLE_DATE_ISSUED_1</vt:lpstr>
      <vt:lpstr>'x-626'!TABLE_DATE_ISSUED_1</vt:lpstr>
      <vt:lpstr>'x-627'!TABLE_DATE_ISSUED_1</vt:lpstr>
      <vt:lpstr>'x-701'!TABLE_DATE_ISSUED_1</vt:lpstr>
      <vt:lpstr>'x-702'!TABLE_DATE_ISSUED_1</vt:lpstr>
      <vt:lpstr>'x-802'!TABLE_DATE_ISSUED_1</vt:lpstr>
      <vt:lpstr>'x-template'!TABLE_DATE_ISSUED_1</vt:lpstr>
      <vt:lpstr>'x-802'!TABLE_DATE_ISSUED_2</vt:lpstr>
      <vt:lpstr>TABLE_DATE_ISSUED_2</vt:lpstr>
      <vt:lpstr>'x-802'!TABLE_DATE_ISSUED_3</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'x-220'!TABLE_DESCRIPTION_1</vt:lpstr>
      <vt:lpstr>'x-221'!TABLE_DESCRIPTION_1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'x-310'!TABLE_DESCRIPTION_1</vt:lpstr>
      <vt:lpstr>'x-311'!TABLE_DESCRIPTION_1</vt:lpstr>
      <vt:lpstr>'x-312'!TABLE_DESCRIPTION_1</vt:lpstr>
      <vt:lpstr>'x-313'!TABLE_DESCRIPTION_1</vt:lpstr>
      <vt:lpstr>'x-314'!TABLE_DESCRIPTION_1</vt:lpstr>
      <vt:lpstr>'x-315'!TABLE_DESCRIPTION_1</vt:lpstr>
      <vt:lpstr>'x-316'!TABLE_DESCRIPTION_1</vt:lpstr>
      <vt:lpstr>'x-317'!TABLE_DESCRIPTION_1</vt:lpstr>
      <vt:lpstr>'x-318'!TABLE_DESCRIPTION_1</vt:lpstr>
      <vt:lpstr>'x-319'!TABLE_DESCRIPTION_1</vt:lpstr>
      <vt:lpstr>'x-320'!TABLE_DESCRIPTION_1</vt:lpstr>
      <vt:lpstr>'x-321'!TABLE_DESCRIPTION_1</vt:lpstr>
      <vt:lpstr>'x-322'!TABLE_DESCRIPTION_1</vt:lpstr>
      <vt:lpstr>'x-323'!TABLE_DESCRIPTION_1</vt:lpstr>
      <vt:lpstr>'x-324'!TABLE_DESCRIPTION_1</vt:lpstr>
      <vt:lpstr>'x-325'!TABLE_DESCRIPTION_1</vt:lpstr>
      <vt:lpstr>'x-326'!TABLE_DESCRIPTION_1</vt:lpstr>
      <vt:lpstr>'x-327'!TABLE_DESCRIPTION_1</vt:lpstr>
      <vt:lpstr>'x-328'!TABLE_DESCRIPTION_1</vt:lpstr>
      <vt:lpstr>'x-401'!TABLE_DESCRIPTION_1</vt:lpstr>
      <vt:lpstr>'x-402'!TABLE_DESCRIPTION_1</vt:lpstr>
      <vt:lpstr>'x-403'!TABLE_DESCRIPTION_1</vt:lpstr>
      <vt:lpstr>'x-404'!TABLE_DESCRIPTION_1</vt:lpstr>
      <vt:lpstr>'x-405'!TABLE_DESCRIPTION_1</vt:lpstr>
      <vt:lpstr>'x-406'!TABLE_DESCRIPTION_1</vt:lpstr>
      <vt:lpstr>'x-407'!TABLE_DESCRIPTION_1</vt:lpstr>
      <vt:lpstr>'x-501'!TABLE_DESCRIPTION_1</vt:lpstr>
      <vt:lpstr>'x-502'!TABLE_DESCRIPTION_1</vt:lpstr>
      <vt:lpstr>'x-503'!TABLE_DESCRIPTION_1</vt:lpstr>
      <vt:lpstr>'x-504'!TABLE_DESCRIPTION_1</vt:lpstr>
      <vt:lpstr>'x-505'!TABLE_DESCRIPTION_1</vt:lpstr>
      <vt:lpstr>'x-506'!TABLE_DESCRIPTION_1</vt:lpstr>
      <vt:lpstr>'x-603'!TABLE_DESCRIPTION_1</vt:lpstr>
      <vt:lpstr>'x-604'!TABLE_DESCRIPTION_1</vt:lpstr>
      <vt:lpstr>'x-605'!TABLE_DESCRIPTION_1</vt:lpstr>
      <vt:lpstr>'x-606'!TABLE_DESCRIPTION_1</vt:lpstr>
      <vt:lpstr>'x-607'!TABLE_DESCRIPTION_1</vt:lpstr>
      <vt:lpstr>'x-608'!TABLE_DESCRIPTION_1</vt:lpstr>
      <vt:lpstr>'x-609'!TABLE_DESCRIPTION_1</vt:lpstr>
      <vt:lpstr>'x-610'!TABLE_DESCRIPTION_1</vt:lpstr>
      <vt:lpstr>'x-611'!TABLE_DESCRIPTION_1</vt:lpstr>
      <vt:lpstr>'x-612'!TABLE_DESCRIPTION_1</vt:lpstr>
      <vt:lpstr>'x-613'!TABLE_DESCRIPTION_1</vt:lpstr>
      <vt:lpstr>'x-614'!TABLE_DESCRIPTION_1</vt:lpstr>
      <vt:lpstr>'x-615'!TABLE_DESCRIPTION_1</vt:lpstr>
      <vt:lpstr>'x-616'!TABLE_DESCRIPTION_1</vt:lpstr>
      <vt:lpstr>'x-617'!TABLE_DESCRIPTION_1</vt:lpstr>
      <vt:lpstr>'x-618'!TABLE_DESCRIPTION_1</vt:lpstr>
      <vt:lpstr>'x-619'!TABLE_DESCRIPTION_1</vt:lpstr>
      <vt:lpstr>'x-620'!TABLE_DESCRIPTION_1</vt:lpstr>
      <vt:lpstr>'x-621'!TABLE_DESCRIPTION_1</vt:lpstr>
      <vt:lpstr>'x-622'!TABLE_DESCRIPTION_1</vt:lpstr>
      <vt:lpstr>'x-623'!TABLE_DESCRIPTION_1</vt:lpstr>
      <vt:lpstr>'x-624'!TABLE_DESCRIPTION_1</vt:lpstr>
      <vt:lpstr>'x-625'!TABLE_DESCRIPTION_1</vt:lpstr>
      <vt:lpstr>'x-626'!TABLE_DESCRIPTION_1</vt:lpstr>
      <vt:lpstr>'x-627'!TABLE_DESCRIPTION_1</vt:lpstr>
      <vt:lpstr>'x-701'!TABLE_DESCRIPTION_1</vt:lpstr>
      <vt:lpstr>'x-702'!TABLE_DESCRIPTION_1</vt:lpstr>
      <vt:lpstr>'x-802'!TABLE_DESCRIPTION_1</vt:lpstr>
      <vt:lpstr>'x-template'!TABLE_DESCRIPTION_1</vt:lpstr>
      <vt:lpstr>'x-802'!TABLE_DESCRIPTION_2</vt:lpstr>
      <vt:lpstr>TABLE_DESCRIPTION_2</vt:lpstr>
      <vt:lpstr>'x-802'!TABLE_DESCRIPTION_3</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'x-220'!TABLE_FACTOR_STATUS_1</vt:lpstr>
      <vt:lpstr>'x-221'!TABLE_FACTOR_STATUS_1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'x-310'!TABLE_FACTOR_STATUS_1</vt:lpstr>
      <vt:lpstr>'x-311'!TABLE_FACTOR_STATUS_1</vt:lpstr>
      <vt:lpstr>'x-312'!TABLE_FACTOR_STATUS_1</vt:lpstr>
      <vt:lpstr>'x-313'!TABLE_FACTOR_STATUS_1</vt:lpstr>
      <vt:lpstr>'x-314'!TABLE_FACTOR_STATUS_1</vt:lpstr>
      <vt:lpstr>'x-315'!TABLE_FACTOR_STATUS_1</vt:lpstr>
      <vt:lpstr>'x-316'!TABLE_FACTOR_STATUS_1</vt:lpstr>
      <vt:lpstr>'x-317'!TABLE_FACTOR_STATUS_1</vt:lpstr>
      <vt:lpstr>'x-318'!TABLE_FACTOR_STATUS_1</vt:lpstr>
      <vt:lpstr>'x-319'!TABLE_FACTOR_STATUS_1</vt:lpstr>
      <vt:lpstr>'x-320'!TABLE_FACTOR_STATUS_1</vt:lpstr>
      <vt:lpstr>'x-321'!TABLE_FACTOR_STATUS_1</vt:lpstr>
      <vt:lpstr>'x-322'!TABLE_FACTOR_STATUS_1</vt:lpstr>
      <vt:lpstr>'x-323'!TABLE_FACTOR_STATUS_1</vt:lpstr>
      <vt:lpstr>'x-324'!TABLE_FACTOR_STATUS_1</vt:lpstr>
      <vt:lpstr>'x-325'!TABLE_FACTOR_STATUS_1</vt:lpstr>
      <vt:lpstr>'x-326'!TABLE_FACTOR_STATUS_1</vt:lpstr>
      <vt:lpstr>'x-327'!TABLE_FACTOR_STATUS_1</vt:lpstr>
      <vt:lpstr>'x-328'!TABLE_FACTOR_STATUS_1</vt:lpstr>
      <vt:lpstr>'x-401'!TABLE_FACTOR_STATUS_1</vt:lpstr>
      <vt:lpstr>'x-402'!TABLE_FACTOR_STATUS_1</vt:lpstr>
      <vt:lpstr>'x-403'!TABLE_FACTOR_STATUS_1</vt:lpstr>
      <vt:lpstr>'x-404'!TABLE_FACTOR_STATUS_1</vt:lpstr>
      <vt:lpstr>'x-405'!TABLE_FACTOR_STATUS_1</vt:lpstr>
      <vt:lpstr>'x-406'!TABLE_FACTOR_STATUS_1</vt:lpstr>
      <vt:lpstr>'x-407'!TABLE_FACTOR_STATUS_1</vt:lpstr>
      <vt:lpstr>'x-501'!TABLE_FACTOR_STATUS_1</vt:lpstr>
      <vt:lpstr>'x-502'!TABLE_FACTOR_STATUS_1</vt:lpstr>
      <vt:lpstr>'x-503'!TABLE_FACTOR_STATUS_1</vt:lpstr>
      <vt:lpstr>'x-504'!TABLE_FACTOR_STATUS_1</vt:lpstr>
      <vt:lpstr>'x-505'!TABLE_FACTOR_STATUS_1</vt:lpstr>
      <vt:lpstr>'x-506'!TABLE_FACTOR_STATUS_1</vt:lpstr>
      <vt:lpstr>'x-603'!TABLE_FACTOR_STATUS_1</vt:lpstr>
      <vt:lpstr>'x-604'!TABLE_FACTOR_STATUS_1</vt:lpstr>
      <vt:lpstr>'x-605'!TABLE_FACTOR_STATUS_1</vt:lpstr>
      <vt:lpstr>'x-606'!TABLE_FACTOR_STATUS_1</vt:lpstr>
      <vt:lpstr>'x-607'!TABLE_FACTOR_STATUS_1</vt:lpstr>
      <vt:lpstr>'x-608'!TABLE_FACTOR_STATUS_1</vt:lpstr>
      <vt:lpstr>'x-609'!TABLE_FACTOR_STATUS_1</vt:lpstr>
      <vt:lpstr>'x-610'!TABLE_FACTOR_STATUS_1</vt:lpstr>
      <vt:lpstr>'x-611'!TABLE_FACTOR_STATUS_1</vt:lpstr>
      <vt:lpstr>'x-612'!TABLE_FACTOR_STATUS_1</vt:lpstr>
      <vt:lpstr>'x-613'!TABLE_FACTOR_STATUS_1</vt:lpstr>
      <vt:lpstr>'x-614'!TABLE_FACTOR_STATUS_1</vt:lpstr>
      <vt:lpstr>'x-615'!TABLE_FACTOR_STATUS_1</vt:lpstr>
      <vt:lpstr>'x-616'!TABLE_FACTOR_STATUS_1</vt:lpstr>
      <vt:lpstr>'x-617'!TABLE_FACTOR_STATUS_1</vt:lpstr>
      <vt:lpstr>'x-618'!TABLE_FACTOR_STATUS_1</vt:lpstr>
      <vt:lpstr>'x-619'!TABLE_FACTOR_STATUS_1</vt:lpstr>
      <vt:lpstr>'x-620'!TABLE_FACTOR_STATUS_1</vt:lpstr>
      <vt:lpstr>'x-621'!TABLE_FACTOR_STATUS_1</vt:lpstr>
      <vt:lpstr>'x-622'!TABLE_FACTOR_STATUS_1</vt:lpstr>
      <vt:lpstr>'x-623'!TABLE_FACTOR_STATUS_1</vt:lpstr>
      <vt:lpstr>'x-624'!TABLE_FACTOR_STATUS_1</vt:lpstr>
      <vt:lpstr>'x-625'!TABLE_FACTOR_STATUS_1</vt:lpstr>
      <vt:lpstr>'x-626'!TABLE_FACTOR_STATUS_1</vt:lpstr>
      <vt:lpstr>'x-627'!TABLE_FACTOR_STATUS_1</vt:lpstr>
      <vt:lpstr>'x-701'!TABLE_FACTOR_STATUS_1</vt:lpstr>
      <vt:lpstr>'x-702'!TABLE_FACTOR_STATUS_1</vt:lpstr>
      <vt:lpstr>'x-802'!TABLE_FACTOR_STATUS_1</vt:lpstr>
      <vt:lpstr>'x-template'!TABLE_FACTOR_STATUS_1</vt:lpstr>
      <vt:lpstr>'x-802'!TABLE_FACTOR_STATUS_2</vt:lpstr>
      <vt:lpstr>TABLE_FACTOR_STATUS_2</vt:lpstr>
      <vt:lpstr>'x-802'!TABLE_FACTOR_STATUS_3</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'x-220'!TABLE_FACTOR_TYPE_1</vt:lpstr>
      <vt:lpstr>'x-221'!TABLE_FACTOR_TYPE_1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'x-310'!TABLE_FACTOR_TYPE_1</vt:lpstr>
      <vt:lpstr>'x-311'!TABLE_FACTOR_TYPE_1</vt:lpstr>
      <vt:lpstr>'x-312'!TABLE_FACTOR_TYPE_1</vt:lpstr>
      <vt:lpstr>'x-313'!TABLE_FACTOR_TYPE_1</vt:lpstr>
      <vt:lpstr>'x-314'!TABLE_FACTOR_TYPE_1</vt:lpstr>
      <vt:lpstr>'x-315'!TABLE_FACTOR_TYPE_1</vt:lpstr>
      <vt:lpstr>'x-316'!TABLE_FACTOR_TYPE_1</vt:lpstr>
      <vt:lpstr>'x-317'!TABLE_FACTOR_TYPE_1</vt:lpstr>
      <vt:lpstr>'x-318'!TABLE_FACTOR_TYPE_1</vt:lpstr>
      <vt:lpstr>'x-319'!TABLE_FACTOR_TYPE_1</vt:lpstr>
      <vt:lpstr>'x-320'!TABLE_FACTOR_TYPE_1</vt:lpstr>
      <vt:lpstr>'x-321'!TABLE_FACTOR_TYPE_1</vt:lpstr>
      <vt:lpstr>'x-322'!TABLE_FACTOR_TYPE_1</vt:lpstr>
      <vt:lpstr>'x-323'!TABLE_FACTOR_TYPE_1</vt:lpstr>
      <vt:lpstr>'x-324'!TABLE_FACTOR_TYPE_1</vt:lpstr>
      <vt:lpstr>'x-325'!TABLE_FACTOR_TYPE_1</vt:lpstr>
      <vt:lpstr>'x-326'!TABLE_FACTOR_TYPE_1</vt:lpstr>
      <vt:lpstr>'x-327'!TABLE_FACTOR_TYPE_1</vt:lpstr>
      <vt:lpstr>'x-328'!TABLE_FACTOR_TYPE_1</vt:lpstr>
      <vt:lpstr>'x-401'!TABLE_FACTOR_TYPE_1</vt:lpstr>
      <vt:lpstr>'x-402'!TABLE_FACTOR_TYPE_1</vt:lpstr>
      <vt:lpstr>'x-403'!TABLE_FACTOR_TYPE_1</vt:lpstr>
      <vt:lpstr>'x-404'!TABLE_FACTOR_TYPE_1</vt:lpstr>
      <vt:lpstr>'x-405'!TABLE_FACTOR_TYPE_1</vt:lpstr>
      <vt:lpstr>'x-406'!TABLE_FACTOR_TYPE_1</vt:lpstr>
      <vt:lpstr>'x-407'!TABLE_FACTOR_TYPE_1</vt:lpstr>
      <vt:lpstr>'x-501'!TABLE_FACTOR_TYPE_1</vt:lpstr>
      <vt:lpstr>'x-502'!TABLE_FACTOR_TYPE_1</vt:lpstr>
      <vt:lpstr>'x-503'!TABLE_FACTOR_TYPE_1</vt:lpstr>
      <vt:lpstr>'x-504'!TABLE_FACTOR_TYPE_1</vt:lpstr>
      <vt:lpstr>'x-505'!TABLE_FACTOR_TYPE_1</vt:lpstr>
      <vt:lpstr>'x-506'!TABLE_FACTOR_TYPE_1</vt:lpstr>
      <vt:lpstr>'x-603'!TABLE_FACTOR_TYPE_1</vt:lpstr>
      <vt:lpstr>'x-604'!TABLE_FACTOR_TYPE_1</vt:lpstr>
      <vt:lpstr>'x-605'!TABLE_FACTOR_TYPE_1</vt:lpstr>
      <vt:lpstr>'x-606'!TABLE_FACTOR_TYPE_1</vt:lpstr>
      <vt:lpstr>'x-607'!TABLE_FACTOR_TYPE_1</vt:lpstr>
      <vt:lpstr>'x-608'!TABLE_FACTOR_TYPE_1</vt:lpstr>
      <vt:lpstr>'x-609'!TABLE_FACTOR_TYPE_1</vt:lpstr>
      <vt:lpstr>'x-610'!TABLE_FACTOR_TYPE_1</vt:lpstr>
      <vt:lpstr>'x-611'!TABLE_FACTOR_TYPE_1</vt:lpstr>
      <vt:lpstr>'x-612'!TABLE_FACTOR_TYPE_1</vt:lpstr>
      <vt:lpstr>'x-613'!TABLE_FACTOR_TYPE_1</vt:lpstr>
      <vt:lpstr>'x-614'!TABLE_FACTOR_TYPE_1</vt:lpstr>
      <vt:lpstr>'x-615'!TABLE_FACTOR_TYPE_1</vt:lpstr>
      <vt:lpstr>'x-616'!TABLE_FACTOR_TYPE_1</vt:lpstr>
      <vt:lpstr>'x-617'!TABLE_FACTOR_TYPE_1</vt:lpstr>
      <vt:lpstr>'x-618'!TABLE_FACTOR_TYPE_1</vt:lpstr>
      <vt:lpstr>'x-619'!TABLE_FACTOR_TYPE_1</vt:lpstr>
      <vt:lpstr>'x-620'!TABLE_FACTOR_TYPE_1</vt:lpstr>
      <vt:lpstr>'x-621'!TABLE_FACTOR_TYPE_1</vt:lpstr>
      <vt:lpstr>'x-622'!TABLE_FACTOR_TYPE_1</vt:lpstr>
      <vt:lpstr>'x-623'!TABLE_FACTOR_TYPE_1</vt:lpstr>
      <vt:lpstr>'x-624'!TABLE_FACTOR_TYPE_1</vt:lpstr>
      <vt:lpstr>'x-625'!TABLE_FACTOR_TYPE_1</vt:lpstr>
      <vt:lpstr>'x-626'!TABLE_FACTOR_TYPE_1</vt:lpstr>
      <vt:lpstr>'x-627'!TABLE_FACTOR_TYPE_1</vt:lpstr>
      <vt:lpstr>'x-701'!TABLE_FACTOR_TYPE_1</vt:lpstr>
      <vt:lpstr>'x-702'!TABLE_FACTOR_TYPE_1</vt:lpstr>
      <vt:lpstr>'x-802'!TABLE_FACTOR_TYPE_1</vt:lpstr>
      <vt:lpstr>'x-template'!TABLE_FACTOR_TYPE_1</vt:lpstr>
      <vt:lpstr>'x-802'!TABLE_FACTOR_TYPE_2</vt:lpstr>
      <vt:lpstr>TABLE_FACTOR_TYPE_2</vt:lpstr>
      <vt:lpstr>'x-802'!TABLE_FACTOR_TYPE_3</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'x-220'!TABLE_GENDER_1</vt:lpstr>
      <vt:lpstr>'x-221'!TABLE_GENDER_1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'x-310'!TABLE_GENDER_1</vt:lpstr>
      <vt:lpstr>'x-311'!TABLE_GENDER_1</vt:lpstr>
      <vt:lpstr>'x-312'!TABLE_GENDER_1</vt:lpstr>
      <vt:lpstr>'x-313'!TABLE_GENDER_1</vt:lpstr>
      <vt:lpstr>'x-314'!TABLE_GENDER_1</vt:lpstr>
      <vt:lpstr>'x-315'!TABLE_GENDER_1</vt:lpstr>
      <vt:lpstr>'x-316'!TABLE_GENDER_1</vt:lpstr>
      <vt:lpstr>'x-317'!TABLE_GENDER_1</vt:lpstr>
      <vt:lpstr>'x-318'!TABLE_GENDER_1</vt:lpstr>
      <vt:lpstr>'x-319'!TABLE_GENDER_1</vt:lpstr>
      <vt:lpstr>'x-320'!TABLE_GENDER_1</vt:lpstr>
      <vt:lpstr>'x-321'!TABLE_GENDER_1</vt:lpstr>
      <vt:lpstr>'x-322'!TABLE_GENDER_1</vt:lpstr>
      <vt:lpstr>'x-323'!TABLE_GENDER_1</vt:lpstr>
      <vt:lpstr>'x-324'!TABLE_GENDER_1</vt:lpstr>
      <vt:lpstr>'x-325'!TABLE_GENDER_1</vt:lpstr>
      <vt:lpstr>'x-326'!TABLE_GENDER_1</vt:lpstr>
      <vt:lpstr>'x-327'!TABLE_GENDER_1</vt:lpstr>
      <vt:lpstr>'x-328'!TABLE_GENDER_1</vt:lpstr>
      <vt:lpstr>'x-401'!TABLE_GENDER_1</vt:lpstr>
      <vt:lpstr>'x-402'!TABLE_GENDER_1</vt:lpstr>
      <vt:lpstr>'x-403'!TABLE_GENDER_1</vt:lpstr>
      <vt:lpstr>'x-404'!TABLE_GENDER_1</vt:lpstr>
      <vt:lpstr>'x-405'!TABLE_GENDER_1</vt:lpstr>
      <vt:lpstr>'x-406'!TABLE_GENDER_1</vt:lpstr>
      <vt:lpstr>'x-407'!TABLE_GENDER_1</vt:lpstr>
      <vt:lpstr>'x-501'!TABLE_GENDER_1</vt:lpstr>
      <vt:lpstr>'x-502'!TABLE_GENDER_1</vt:lpstr>
      <vt:lpstr>'x-503'!TABLE_GENDER_1</vt:lpstr>
      <vt:lpstr>'x-504'!TABLE_GENDER_1</vt:lpstr>
      <vt:lpstr>'x-505'!TABLE_GENDER_1</vt:lpstr>
      <vt:lpstr>'x-506'!TABLE_GENDER_1</vt:lpstr>
      <vt:lpstr>'x-603'!TABLE_GENDER_1</vt:lpstr>
      <vt:lpstr>'x-604'!TABLE_GENDER_1</vt:lpstr>
      <vt:lpstr>'x-605'!TABLE_GENDER_1</vt:lpstr>
      <vt:lpstr>'x-606'!TABLE_GENDER_1</vt:lpstr>
      <vt:lpstr>'x-607'!TABLE_GENDER_1</vt:lpstr>
      <vt:lpstr>'x-608'!TABLE_GENDER_1</vt:lpstr>
      <vt:lpstr>'x-609'!TABLE_GENDER_1</vt:lpstr>
      <vt:lpstr>'x-610'!TABLE_GENDER_1</vt:lpstr>
      <vt:lpstr>'x-611'!TABLE_GENDER_1</vt:lpstr>
      <vt:lpstr>'x-612'!TABLE_GENDER_1</vt:lpstr>
      <vt:lpstr>'x-613'!TABLE_GENDER_1</vt:lpstr>
      <vt:lpstr>'x-614'!TABLE_GENDER_1</vt:lpstr>
      <vt:lpstr>'x-615'!TABLE_GENDER_1</vt:lpstr>
      <vt:lpstr>'x-616'!TABLE_GENDER_1</vt:lpstr>
      <vt:lpstr>'x-617'!TABLE_GENDER_1</vt:lpstr>
      <vt:lpstr>'x-618'!TABLE_GENDER_1</vt:lpstr>
      <vt:lpstr>'x-619'!TABLE_GENDER_1</vt:lpstr>
      <vt:lpstr>'x-620'!TABLE_GENDER_1</vt:lpstr>
      <vt:lpstr>'x-621'!TABLE_GENDER_1</vt:lpstr>
      <vt:lpstr>'x-622'!TABLE_GENDER_1</vt:lpstr>
      <vt:lpstr>'x-623'!TABLE_GENDER_1</vt:lpstr>
      <vt:lpstr>'x-624'!TABLE_GENDER_1</vt:lpstr>
      <vt:lpstr>'x-625'!TABLE_GENDER_1</vt:lpstr>
      <vt:lpstr>'x-626'!TABLE_GENDER_1</vt:lpstr>
      <vt:lpstr>'x-627'!TABLE_GENDER_1</vt:lpstr>
      <vt:lpstr>'x-701'!TABLE_GENDER_1</vt:lpstr>
      <vt:lpstr>'x-702'!TABLE_GENDER_1</vt:lpstr>
      <vt:lpstr>'x-802'!TABLE_GENDER_1</vt:lpstr>
      <vt:lpstr>'x-template'!TABLE_GENDER_1</vt:lpstr>
      <vt:lpstr>'x-802'!TABLE_GENDER_2</vt:lpstr>
      <vt:lpstr>TABLE_GENDER_2</vt:lpstr>
      <vt:lpstr>'x-802'!TABLE_GENDER_3</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'x-220'!TABLE_INFO_1</vt:lpstr>
      <vt:lpstr>'x-221'!TABLE_INFO_1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'x-310'!TABLE_INFO_1</vt:lpstr>
      <vt:lpstr>'x-311'!TABLE_INFO_1</vt:lpstr>
      <vt:lpstr>'x-312'!TABLE_INFO_1</vt:lpstr>
      <vt:lpstr>'x-313'!TABLE_INFO_1</vt:lpstr>
      <vt:lpstr>'x-314'!TABLE_INFO_1</vt:lpstr>
      <vt:lpstr>'x-315'!TABLE_INFO_1</vt:lpstr>
      <vt:lpstr>'x-316'!TABLE_INFO_1</vt:lpstr>
      <vt:lpstr>'x-317'!TABLE_INFO_1</vt:lpstr>
      <vt:lpstr>'x-318'!TABLE_INFO_1</vt:lpstr>
      <vt:lpstr>'x-319'!TABLE_INFO_1</vt:lpstr>
      <vt:lpstr>'x-320'!TABLE_INFO_1</vt:lpstr>
      <vt:lpstr>'x-321'!TABLE_INFO_1</vt:lpstr>
      <vt:lpstr>'x-322'!TABLE_INFO_1</vt:lpstr>
      <vt:lpstr>'x-323'!TABLE_INFO_1</vt:lpstr>
      <vt:lpstr>'x-324'!TABLE_INFO_1</vt:lpstr>
      <vt:lpstr>'x-325'!TABLE_INFO_1</vt:lpstr>
      <vt:lpstr>'x-326'!TABLE_INFO_1</vt:lpstr>
      <vt:lpstr>'x-327'!TABLE_INFO_1</vt:lpstr>
      <vt:lpstr>'x-328'!TABLE_INFO_1</vt:lpstr>
      <vt:lpstr>'x-401'!TABLE_INFO_1</vt:lpstr>
      <vt:lpstr>'x-402'!TABLE_INFO_1</vt:lpstr>
      <vt:lpstr>'x-403'!TABLE_INFO_1</vt:lpstr>
      <vt:lpstr>'x-404'!TABLE_INFO_1</vt:lpstr>
      <vt:lpstr>'x-405'!TABLE_INFO_1</vt:lpstr>
      <vt:lpstr>'x-406'!TABLE_INFO_1</vt:lpstr>
      <vt:lpstr>'x-407'!TABLE_INFO_1</vt:lpstr>
      <vt:lpstr>'x-501'!TABLE_INFO_1</vt:lpstr>
      <vt:lpstr>'x-502'!TABLE_INFO_1</vt:lpstr>
      <vt:lpstr>'x-503'!TABLE_INFO_1</vt:lpstr>
      <vt:lpstr>'x-504'!TABLE_INFO_1</vt:lpstr>
      <vt:lpstr>'x-505'!TABLE_INFO_1</vt:lpstr>
      <vt:lpstr>'x-506'!TABLE_INFO_1</vt:lpstr>
      <vt:lpstr>'x-603'!TABLE_INFO_1</vt:lpstr>
      <vt:lpstr>'x-604'!TABLE_INFO_1</vt:lpstr>
      <vt:lpstr>'x-605'!TABLE_INFO_1</vt:lpstr>
      <vt:lpstr>'x-606'!TABLE_INFO_1</vt:lpstr>
      <vt:lpstr>'x-607'!TABLE_INFO_1</vt:lpstr>
      <vt:lpstr>'x-608'!TABLE_INFO_1</vt:lpstr>
      <vt:lpstr>'x-609'!TABLE_INFO_1</vt:lpstr>
      <vt:lpstr>'x-610'!TABLE_INFO_1</vt:lpstr>
      <vt:lpstr>'x-611'!TABLE_INFO_1</vt:lpstr>
      <vt:lpstr>'x-612'!TABLE_INFO_1</vt:lpstr>
      <vt:lpstr>'x-613'!TABLE_INFO_1</vt:lpstr>
      <vt:lpstr>'x-614'!TABLE_INFO_1</vt:lpstr>
      <vt:lpstr>'x-615'!TABLE_INFO_1</vt:lpstr>
      <vt:lpstr>'x-616'!TABLE_INFO_1</vt:lpstr>
      <vt:lpstr>'x-617'!TABLE_INFO_1</vt:lpstr>
      <vt:lpstr>'x-618'!TABLE_INFO_1</vt:lpstr>
      <vt:lpstr>'x-619'!TABLE_INFO_1</vt:lpstr>
      <vt:lpstr>'x-620'!TABLE_INFO_1</vt:lpstr>
      <vt:lpstr>'x-621'!TABLE_INFO_1</vt:lpstr>
      <vt:lpstr>'x-622'!TABLE_INFO_1</vt:lpstr>
      <vt:lpstr>'x-623'!TABLE_INFO_1</vt:lpstr>
      <vt:lpstr>'x-624'!TABLE_INFO_1</vt:lpstr>
      <vt:lpstr>'x-625'!TABLE_INFO_1</vt:lpstr>
      <vt:lpstr>'x-626'!TABLE_INFO_1</vt:lpstr>
      <vt:lpstr>'x-627'!TABLE_INFO_1</vt:lpstr>
      <vt:lpstr>'x-701'!TABLE_INFO_1</vt:lpstr>
      <vt:lpstr>'x-702'!TABLE_INFO_1</vt:lpstr>
      <vt:lpstr>'x-802'!TABLE_INFO_1</vt:lpstr>
      <vt:lpstr>'x-template'!TABLE_INFO_1</vt:lpstr>
      <vt:lpstr>'x-802'!TABLE_INFO_2</vt:lpstr>
      <vt:lpstr>'x-802'!TABLE_INFO_3</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'x-220'!TABLE_REFERENCE_1</vt:lpstr>
      <vt:lpstr>'x-221'!TABLE_REFERENCE_1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'x-310'!TABLE_REFERENCE_1</vt:lpstr>
      <vt:lpstr>'x-311'!TABLE_REFERENCE_1</vt:lpstr>
      <vt:lpstr>'x-312'!TABLE_REFERENCE_1</vt:lpstr>
      <vt:lpstr>'x-313'!TABLE_REFERENCE_1</vt:lpstr>
      <vt:lpstr>'x-314'!TABLE_REFERENCE_1</vt:lpstr>
      <vt:lpstr>'x-315'!TABLE_REFERENCE_1</vt:lpstr>
      <vt:lpstr>'x-316'!TABLE_REFERENCE_1</vt:lpstr>
      <vt:lpstr>'x-317'!TABLE_REFERENCE_1</vt:lpstr>
      <vt:lpstr>'x-318'!TABLE_REFERENCE_1</vt:lpstr>
      <vt:lpstr>'x-319'!TABLE_REFERENCE_1</vt:lpstr>
      <vt:lpstr>'x-320'!TABLE_REFERENCE_1</vt:lpstr>
      <vt:lpstr>'x-321'!TABLE_REFERENCE_1</vt:lpstr>
      <vt:lpstr>'x-322'!TABLE_REFERENCE_1</vt:lpstr>
      <vt:lpstr>'x-323'!TABLE_REFERENCE_1</vt:lpstr>
      <vt:lpstr>'x-324'!TABLE_REFERENCE_1</vt:lpstr>
      <vt:lpstr>'x-325'!TABLE_REFERENCE_1</vt:lpstr>
      <vt:lpstr>'x-326'!TABLE_REFERENCE_1</vt:lpstr>
      <vt:lpstr>'x-327'!TABLE_REFERENCE_1</vt:lpstr>
      <vt:lpstr>'x-328'!TABLE_REFERENCE_1</vt:lpstr>
      <vt:lpstr>'x-401'!TABLE_REFERENCE_1</vt:lpstr>
      <vt:lpstr>'x-402'!TABLE_REFERENCE_1</vt:lpstr>
      <vt:lpstr>'x-403'!TABLE_REFERENCE_1</vt:lpstr>
      <vt:lpstr>'x-404'!TABLE_REFERENCE_1</vt:lpstr>
      <vt:lpstr>'x-405'!TABLE_REFERENCE_1</vt:lpstr>
      <vt:lpstr>'x-406'!TABLE_REFERENCE_1</vt:lpstr>
      <vt:lpstr>'x-407'!TABLE_REFERENCE_1</vt:lpstr>
      <vt:lpstr>'x-501'!TABLE_REFERENCE_1</vt:lpstr>
      <vt:lpstr>'x-502'!TABLE_REFERENCE_1</vt:lpstr>
      <vt:lpstr>'x-503'!TABLE_REFERENCE_1</vt:lpstr>
      <vt:lpstr>'x-504'!TABLE_REFERENCE_1</vt:lpstr>
      <vt:lpstr>'x-505'!TABLE_REFERENCE_1</vt:lpstr>
      <vt:lpstr>'x-506'!TABLE_REFERENCE_1</vt:lpstr>
      <vt:lpstr>'x-603'!TABLE_REFERENCE_1</vt:lpstr>
      <vt:lpstr>'x-604'!TABLE_REFERENCE_1</vt:lpstr>
      <vt:lpstr>'x-605'!TABLE_REFERENCE_1</vt:lpstr>
      <vt:lpstr>'x-606'!TABLE_REFERENCE_1</vt:lpstr>
      <vt:lpstr>'x-607'!TABLE_REFERENCE_1</vt:lpstr>
      <vt:lpstr>'x-608'!TABLE_REFERENCE_1</vt:lpstr>
      <vt:lpstr>'x-609'!TABLE_REFERENCE_1</vt:lpstr>
      <vt:lpstr>'x-610'!TABLE_REFERENCE_1</vt:lpstr>
      <vt:lpstr>'x-611'!TABLE_REFERENCE_1</vt:lpstr>
      <vt:lpstr>'x-612'!TABLE_REFERENCE_1</vt:lpstr>
      <vt:lpstr>'x-613'!TABLE_REFERENCE_1</vt:lpstr>
      <vt:lpstr>'x-614'!TABLE_REFERENCE_1</vt:lpstr>
      <vt:lpstr>'x-615'!TABLE_REFERENCE_1</vt:lpstr>
      <vt:lpstr>'x-616'!TABLE_REFERENCE_1</vt:lpstr>
      <vt:lpstr>'x-617'!TABLE_REFERENCE_1</vt:lpstr>
      <vt:lpstr>'x-618'!TABLE_REFERENCE_1</vt:lpstr>
      <vt:lpstr>'x-619'!TABLE_REFERENCE_1</vt:lpstr>
      <vt:lpstr>'x-620'!TABLE_REFERENCE_1</vt:lpstr>
      <vt:lpstr>'x-621'!TABLE_REFERENCE_1</vt:lpstr>
      <vt:lpstr>'x-622'!TABLE_REFERENCE_1</vt:lpstr>
      <vt:lpstr>'x-623'!TABLE_REFERENCE_1</vt:lpstr>
      <vt:lpstr>'x-624'!TABLE_REFERENCE_1</vt:lpstr>
      <vt:lpstr>'x-625'!TABLE_REFERENCE_1</vt:lpstr>
      <vt:lpstr>'x-626'!TABLE_REFERENCE_1</vt:lpstr>
      <vt:lpstr>'x-627'!TABLE_REFERENCE_1</vt:lpstr>
      <vt:lpstr>'x-701'!TABLE_REFERENCE_1</vt:lpstr>
      <vt:lpstr>'x-702'!TABLE_REFERENCE_1</vt:lpstr>
      <vt:lpstr>'x-802'!TABLE_REFERENCE_1</vt:lpstr>
      <vt:lpstr>'x-template'!TABLE_REFERENCE_1</vt:lpstr>
      <vt:lpstr>'x-802'!TABLE_REFERENCE_2</vt:lpstr>
      <vt:lpstr>TABLE_REFERENCE_2</vt:lpstr>
      <vt:lpstr>'x-802'!TABLE_REFERENCE_3</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'x-220'!TABLE_REFERENCE_GUIDANCE_1</vt:lpstr>
      <vt:lpstr>'x-221'!TABLE_REFERENCE_GUIDANCE_1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'x-310'!TABLE_REFERENCE_GUIDANCE_1</vt:lpstr>
      <vt:lpstr>'x-311'!TABLE_REFERENCE_GUIDANCE_1</vt:lpstr>
      <vt:lpstr>'x-312'!TABLE_REFERENCE_GUIDANCE_1</vt:lpstr>
      <vt:lpstr>'x-313'!TABLE_REFERENCE_GUIDANCE_1</vt:lpstr>
      <vt:lpstr>'x-314'!TABLE_REFERENCE_GUIDANCE_1</vt:lpstr>
      <vt:lpstr>'x-315'!TABLE_REFERENCE_GUIDANCE_1</vt:lpstr>
      <vt:lpstr>'x-316'!TABLE_REFERENCE_GUIDANCE_1</vt:lpstr>
      <vt:lpstr>'x-317'!TABLE_REFERENCE_GUIDANCE_1</vt:lpstr>
      <vt:lpstr>'x-318'!TABLE_REFERENCE_GUIDANCE_1</vt:lpstr>
      <vt:lpstr>'x-319'!TABLE_REFERENCE_GUIDANCE_1</vt:lpstr>
      <vt:lpstr>'x-320'!TABLE_REFERENCE_GUIDANCE_1</vt:lpstr>
      <vt:lpstr>'x-321'!TABLE_REFERENCE_GUIDANCE_1</vt:lpstr>
      <vt:lpstr>'x-322'!TABLE_REFERENCE_GUIDANCE_1</vt:lpstr>
      <vt:lpstr>'x-323'!TABLE_REFERENCE_GUIDANCE_1</vt:lpstr>
      <vt:lpstr>'x-324'!TABLE_REFERENCE_GUIDANCE_1</vt:lpstr>
      <vt:lpstr>'x-325'!TABLE_REFERENCE_GUIDANCE_1</vt:lpstr>
      <vt:lpstr>'x-326'!TABLE_REFERENCE_GUIDANCE_1</vt:lpstr>
      <vt:lpstr>'x-327'!TABLE_REFERENCE_GUIDANCE_1</vt:lpstr>
      <vt:lpstr>'x-328'!TABLE_REFERENCE_GUIDANCE_1</vt:lpstr>
      <vt:lpstr>'x-401'!TABLE_REFERENCE_GUIDANCE_1</vt:lpstr>
      <vt:lpstr>'x-402'!TABLE_REFERENCE_GUIDANCE_1</vt:lpstr>
      <vt:lpstr>'x-403'!TABLE_REFERENCE_GUIDANCE_1</vt:lpstr>
      <vt:lpstr>'x-404'!TABLE_REFERENCE_GUIDANCE_1</vt:lpstr>
      <vt:lpstr>'x-405'!TABLE_REFERENCE_GUIDANCE_1</vt:lpstr>
      <vt:lpstr>'x-406'!TABLE_REFERENCE_GUIDANCE_1</vt:lpstr>
      <vt:lpstr>'x-407'!TABLE_REFERENCE_GUIDANCE_1</vt:lpstr>
      <vt:lpstr>'x-501'!TABLE_REFERENCE_GUIDANCE_1</vt:lpstr>
      <vt:lpstr>'x-502'!TABLE_REFERENCE_GUIDANCE_1</vt:lpstr>
      <vt:lpstr>'x-503'!TABLE_REFERENCE_GUIDANCE_1</vt:lpstr>
      <vt:lpstr>'x-504'!TABLE_REFERENCE_GUIDANCE_1</vt:lpstr>
      <vt:lpstr>'x-505'!TABLE_REFERENCE_GUIDANCE_1</vt:lpstr>
      <vt:lpstr>'x-506'!TABLE_REFERENCE_GUIDANCE_1</vt:lpstr>
      <vt:lpstr>'x-603'!TABLE_REFERENCE_GUIDANCE_1</vt:lpstr>
      <vt:lpstr>'x-604'!TABLE_REFERENCE_GUIDANCE_1</vt:lpstr>
      <vt:lpstr>'x-605'!TABLE_REFERENCE_GUIDANCE_1</vt:lpstr>
      <vt:lpstr>'x-606'!TABLE_REFERENCE_GUIDANCE_1</vt:lpstr>
      <vt:lpstr>'x-607'!TABLE_REFERENCE_GUIDANCE_1</vt:lpstr>
      <vt:lpstr>'x-608'!TABLE_REFERENCE_GUIDANCE_1</vt:lpstr>
      <vt:lpstr>'x-609'!TABLE_REFERENCE_GUIDANCE_1</vt:lpstr>
      <vt:lpstr>'x-610'!TABLE_REFERENCE_GUIDANCE_1</vt:lpstr>
      <vt:lpstr>'x-611'!TABLE_REFERENCE_GUIDANCE_1</vt:lpstr>
      <vt:lpstr>'x-612'!TABLE_REFERENCE_GUIDANCE_1</vt:lpstr>
      <vt:lpstr>'x-613'!TABLE_REFERENCE_GUIDANCE_1</vt:lpstr>
      <vt:lpstr>'x-614'!TABLE_REFERENCE_GUIDANCE_1</vt:lpstr>
      <vt:lpstr>'x-615'!TABLE_REFERENCE_GUIDANCE_1</vt:lpstr>
      <vt:lpstr>'x-616'!TABLE_REFERENCE_GUIDANCE_1</vt:lpstr>
      <vt:lpstr>'x-617'!TABLE_REFERENCE_GUIDANCE_1</vt:lpstr>
      <vt:lpstr>'x-618'!TABLE_REFERENCE_GUIDANCE_1</vt:lpstr>
      <vt:lpstr>'x-619'!TABLE_REFERENCE_GUIDANCE_1</vt:lpstr>
      <vt:lpstr>'x-620'!TABLE_REFERENCE_GUIDANCE_1</vt:lpstr>
      <vt:lpstr>'x-621'!TABLE_REFERENCE_GUIDANCE_1</vt:lpstr>
      <vt:lpstr>'x-622'!TABLE_REFERENCE_GUIDANCE_1</vt:lpstr>
      <vt:lpstr>'x-623'!TABLE_REFERENCE_GUIDANCE_1</vt:lpstr>
      <vt:lpstr>'x-624'!TABLE_REFERENCE_GUIDANCE_1</vt:lpstr>
      <vt:lpstr>'x-625'!TABLE_REFERENCE_GUIDANCE_1</vt:lpstr>
      <vt:lpstr>'x-626'!TABLE_REFERENCE_GUIDANCE_1</vt:lpstr>
      <vt:lpstr>'x-627'!TABLE_REFERENCE_GUIDANCE_1</vt:lpstr>
      <vt:lpstr>'x-701'!TABLE_REFERENCE_GUIDANCE_1</vt:lpstr>
      <vt:lpstr>'x-702'!TABLE_REFERENCE_GUIDANCE_1</vt:lpstr>
      <vt:lpstr>'x-802'!TABLE_REFERENCE_GUIDANCE_1</vt:lpstr>
      <vt:lpstr>'x-template'!TABLE_REFERENCE_GUIDANCE_1</vt:lpstr>
      <vt:lpstr>'x-802'!TABLE_REFERENCE_GUIDANCE_2</vt:lpstr>
      <vt:lpstr>TABLE_REFERENCE_GUIDANCE_2</vt:lpstr>
      <vt:lpstr>'x-802'!TABLE_REFERENCE_GUIDANCE_3</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'x-220'!TABLE_RELATED_1</vt:lpstr>
      <vt:lpstr>'x-221'!TABLE_RELATED_1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'x-310'!TABLE_RELATED_1</vt:lpstr>
      <vt:lpstr>'x-311'!TABLE_RELATED_1</vt:lpstr>
      <vt:lpstr>'x-312'!TABLE_RELATED_1</vt:lpstr>
      <vt:lpstr>'x-313'!TABLE_RELATED_1</vt:lpstr>
      <vt:lpstr>'x-314'!TABLE_RELATED_1</vt:lpstr>
      <vt:lpstr>'x-315'!TABLE_RELATED_1</vt:lpstr>
      <vt:lpstr>'x-316'!TABLE_RELATED_1</vt:lpstr>
      <vt:lpstr>'x-317'!TABLE_RELATED_1</vt:lpstr>
      <vt:lpstr>'x-318'!TABLE_RELATED_1</vt:lpstr>
      <vt:lpstr>'x-319'!TABLE_RELATED_1</vt:lpstr>
      <vt:lpstr>'x-320'!TABLE_RELATED_1</vt:lpstr>
      <vt:lpstr>'x-321'!TABLE_RELATED_1</vt:lpstr>
      <vt:lpstr>'x-322'!TABLE_RELATED_1</vt:lpstr>
      <vt:lpstr>'x-323'!TABLE_RELATED_1</vt:lpstr>
      <vt:lpstr>'x-324'!TABLE_RELATED_1</vt:lpstr>
      <vt:lpstr>'x-325'!TABLE_RELATED_1</vt:lpstr>
      <vt:lpstr>'x-326'!TABLE_RELATED_1</vt:lpstr>
      <vt:lpstr>'x-327'!TABLE_RELATED_1</vt:lpstr>
      <vt:lpstr>'x-328'!TABLE_RELATED_1</vt:lpstr>
      <vt:lpstr>'x-401'!TABLE_RELATED_1</vt:lpstr>
      <vt:lpstr>'x-402'!TABLE_RELATED_1</vt:lpstr>
      <vt:lpstr>'x-403'!TABLE_RELATED_1</vt:lpstr>
      <vt:lpstr>'x-404'!TABLE_RELATED_1</vt:lpstr>
      <vt:lpstr>'x-405'!TABLE_RELATED_1</vt:lpstr>
      <vt:lpstr>'x-406'!TABLE_RELATED_1</vt:lpstr>
      <vt:lpstr>'x-407'!TABLE_RELATED_1</vt:lpstr>
      <vt:lpstr>'x-501'!TABLE_RELATED_1</vt:lpstr>
      <vt:lpstr>'x-502'!TABLE_RELATED_1</vt:lpstr>
      <vt:lpstr>'x-503'!TABLE_RELATED_1</vt:lpstr>
      <vt:lpstr>'x-504'!TABLE_RELATED_1</vt:lpstr>
      <vt:lpstr>'x-505'!TABLE_RELATED_1</vt:lpstr>
      <vt:lpstr>'x-506'!TABLE_RELATED_1</vt:lpstr>
      <vt:lpstr>'x-603'!TABLE_RELATED_1</vt:lpstr>
      <vt:lpstr>'x-604'!TABLE_RELATED_1</vt:lpstr>
      <vt:lpstr>'x-605'!TABLE_RELATED_1</vt:lpstr>
      <vt:lpstr>'x-606'!TABLE_RELATED_1</vt:lpstr>
      <vt:lpstr>'x-607'!TABLE_RELATED_1</vt:lpstr>
      <vt:lpstr>'x-608'!TABLE_RELATED_1</vt:lpstr>
      <vt:lpstr>'x-609'!TABLE_RELATED_1</vt:lpstr>
      <vt:lpstr>'x-610'!TABLE_RELATED_1</vt:lpstr>
      <vt:lpstr>'x-611'!TABLE_RELATED_1</vt:lpstr>
      <vt:lpstr>'x-612'!TABLE_RELATED_1</vt:lpstr>
      <vt:lpstr>'x-613'!TABLE_RELATED_1</vt:lpstr>
      <vt:lpstr>'x-614'!TABLE_RELATED_1</vt:lpstr>
      <vt:lpstr>'x-615'!TABLE_RELATED_1</vt:lpstr>
      <vt:lpstr>'x-616'!TABLE_RELATED_1</vt:lpstr>
      <vt:lpstr>'x-617'!TABLE_RELATED_1</vt:lpstr>
      <vt:lpstr>'x-618'!TABLE_RELATED_1</vt:lpstr>
      <vt:lpstr>'x-619'!TABLE_RELATED_1</vt:lpstr>
      <vt:lpstr>'x-620'!TABLE_RELATED_1</vt:lpstr>
      <vt:lpstr>'x-621'!TABLE_RELATED_1</vt:lpstr>
      <vt:lpstr>'x-622'!TABLE_RELATED_1</vt:lpstr>
      <vt:lpstr>'x-623'!TABLE_RELATED_1</vt:lpstr>
      <vt:lpstr>'x-624'!TABLE_RELATED_1</vt:lpstr>
      <vt:lpstr>'x-625'!TABLE_RELATED_1</vt:lpstr>
      <vt:lpstr>'x-626'!TABLE_RELATED_1</vt:lpstr>
      <vt:lpstr>'x-627'!TABLE_RELATED_1</vt:lpstr>
      <vt:lpstr>'x-701'!TABLE_RELATED_1</vt:lpstr>
      <vt:lpstr>'x-702'!TABLE_RELATED_1</vt:lpstr>
      <vt:lpstr>'x-802'!TABLE_RELATED_1</vt:lpstr>
      <vt:lpstr>'x-template'!TABLE_RELATED_1</vt:lpstr>
      <vt:lpstr>'x-802'!TABLE_RELATED_2</vt:lpstr>
      <vt:lpstr>TABLE_RELATED_2</vt:lpstr>
      <vt:lpstr>'x-802'!TABLE_RELATED_3</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'x-220'!TABLE_SECTION_1</vt:lpstr>
      <vt:lpstr>'x-221'!TABLE_SECTION_1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'x-310'!TABLE_SECTION_1</vt:lpstr>
      <vt:lpstr>'x-311'!TABLE_SECTION_1</vt:lpstr>
      <vt:lpstr>'x-312'!TABLE_SECTION_1</vt:lpstr>
      <vt:lpstr>'x-313'!TABLE_SECTION_1</vt:lpstr>
      <vt:lpstr>'x-314'!TABLE_SECTION_1</vt:lpstr>
      <vt:lpstr>'x-315'!TABLE_SECTION_1</vt:lpstr>
      <vt:lpstr>'x-316'!TABLE_SECTION_1</vt:lpstr>
      <vt:lpstr>'x-317'!TABLE_SECTION_1</vt:lpstr>
      <vt:lpstr>'x-318'!TABLE_SECTION_1</vt:lpstr>
      <vt:lpstr>'x-319'!TABLE_SECTION_1</vt:lpstr>
      <vt:lpstr>'x-320'!TABLE_SECTION_1</vt:lpstr>
      <vt:lpstr>'x-321'!TABLE_SECTION_1</vt:lpstr>
      <vt:lpstr>'x-322'!TABLE_SECTION_1</vt:lpstr>
      <vt:lpstr>'x-323'!TABLE_SECTION_1</vt:lpstr>
      <vt:lpstr>'x-324'!TABLE_SECTION_1</vt:lpstr>
      <vt:lpstr>'x-325'!TABLE_SECTION_1</vt:lpstr>
      <vt:lpstr>'x-326'!TABLE_SECTION_1</vt:lpstr>
      <vt:lpstr>'x-327'!TABLE_SECTION_1</vt:lpstr>
      <vt:lpstr>'x-328'!TABLE_SECTION_1</vt:lpstr>
      <vt:lpstr>'x-401'!TABLE_SECTION_1</vt:lpstr>
      <vt:lpstr>'x-402'!TABLE_SECTION_1</vt:lpstr>
      <vt:lpstr>'x-403'!TABLE_SECTION_1</vt:lpstr>
      <vt:lpstr>'x-404'!TABLE_SECTION_1</vt:lpstr>
      <vt:lpstr>'x-405'!TABLE_SECTION_1</vt:lpstr>
      <vt:lpstr>'x-406'!TABLE_SECTION_1</vt:lpstr>
      <vt:lpstr>'x-407'!TABLE_SECTION_1</vt:lpstr>
      <vt:lpstr>'x-501'!TABLE_SECTION_1</vt:lpstr>
      <vt:lpstr>'x-502'!TABLE_SECTION_1</vt:lpstr>
      <vt:lpstr>'x-503'!TABLE_SECTION_1</vt:lpstr>
      <vt:lpstr>'x-504'!TABLE_SECTION_1</vt:lpstr>
      <vt:lpstr>'x-505'!TABLE_SECTION_1</vt:lpstr>
      <vt:lpstr>'x-506'!TABLE_SECTION_1</vt:lpstr>
      <vt:lpstr>'x-603'!TABLE_SECTION_1</vt:lpstr>
      <vt:lpstr>'x-604'!TABLE_SECTION_1</vt:lpstr>
      <vt:lpstr>'x-605'!TABLE_SECTION_1</vt:lpstr>
      <vt:lpstr>'x-606'!TABLE_SECTION_1</vt:lpstr>
      <vt:lpstr>'x-607'!TABLE_SECTION_1</vt:lpstr>
      <vt:lpstr>'x-608'!TABLE_SECTION_1</vt:lpstr>
      <vt:lpstr>'x-609'!TABLE_SECTION_1</vt:lpstr>
      <vt:lpstr>'x-610'!TABLE_SECTION_1</vt:lpstr>
      <vt:lpstr>'x-611'!TABLE_SECTION_1</vt:lpstr>
      <vt:lpstr>'x-612'!TABLE_SECTION_1</vt:lpstr>
      <vt:lpstr>'x-613'!TABLE_SECTION_1</vt:lpstr>
      <vt:lpstr>'x-614'!TABLE_SECTION_1</vt:lpstr>
      <vt:lpstr>'x-615'!TABLE_SECTION_1</vt:lpstr>
      <vt:lpstr>'x-616'!TABLE_SECTION_1</vt:lpstr>
      <vt:lpstr>'x-617'!TABLE_SECTION_1</vt:lpstr>
      <vt:lpstr>'x-618'!TABLE_SECTION_1</vt:lpstr>
      <vt:lpstr>'x-619'!TABLE_SECTION_1</vt:lpstr>
      <vt:lpstr>'x-620'!TABLE_SECTION_1</vt:lpstr>
      <vt:lpstr>'x-621'!TABLE_SECTION_1</vt:lpstr>
      <vt:lpstr>'x-622'!TABLE_SECTION_1</vt:lpstr>
      <vt:lpstr>'x-623'!TABLE_SECTION_1</vt:lpstr>
      <vt:lpstr>'x-624'!TABLE_SECTION_1</vt:lpstr>
      <vt:lpstr>'x-625'!TABLE_SECTION_1</vt:lpstr>
      <vt:lpstr>'x-626'!TABLE_SECTION_1</vt:lpstr>
      <vt:lpstr>'x-627'!TABLE_SECTION_1</vt:lpstr>
      <vt:lpstr>'x-701'!TABLE_SECTION_1</vt:lpstr>
      <vt:lpstr>'x-702'!TABLE_SECTION_1</vt:lpstr>
      <vt:lpstr>'x-802'!TABLE_SECTION_1</vt:lpstr>
      <vt:lpstr>'x-template'!TABLE_SECTION_1</vt:lpstr>
      <vt:lpstr>'x-802'!TABLE_SECTION_2</vt:lpstr>
      <vt:lpstr>TABLE_SECTION_2</vt:lpstr>
      <vt:lpstr>'x-802'!TABLE_SECTION_3</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'x-220'!TABLE_SECTION_NUMBER_1</vt:lpstr>
      <vt:lpstr>'x-221'!TABLE_SECTION_NUMBER_1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'x-310'!TABLE_SECTION_NUMBER_1</vt:lpstr>
      <vt:lpstr>'x-311'!TABLE_SECTION_NUMBER_1</vt:lpstr>
      <vt:lpstr>'x-312'!TABLE_SECTION_NUMBER_1</vt:lpstr>
      <vt:lpstr>'x-313'!TABLE_SECTION_NUMBER_1</vt:lpstr>
      <vt:lpstr>'x-314'!TABLE_SECTION_NUMBER_1</vt:lpstr>
      <vt:lpstr>'x-315'!TABLE_SECTION_NUMBER_1</vt:lpstr>
      <vt:lpstr>'x-316'!TABLE_SECTION_NUMBER_1</vt:lpstr>
      <vt:lpstr>'x-317'!TABLE_SECTION_NUMBER_1</vt:lpstr>
      <vt:lpstr>'x-318'!TABLE_SECTION_NUMBER_1</vt:lpstr>
      <vt:lpstr>'x-319'!TABLE_SECTION_NUMBER_1</vt:lpstr>
      <vt:lpstr>'x-320'!TABLE_SECTION_NUMBER_1</vt:lpstr>
      <vt:lpstr>'x-321'!TABLE_SECTION_NUMBER_1</vt:lpstr>
      <vt:lpstr>'x-322'!TABLE_SECTION_NUMBER_1</vt:lpstr>
      <vt:lpstr>'x-323'!TABLE_SECTION_NUMBER_1</vt:lpstr>
      <vt:lpstr>'x-324'!TABLE_SECTION_NUMBER_1</vt:lpstr>
      <vt:lpstr>'x-325'!TABLE_SECTION_NUMBER_1</vt:lpstr>
      <vt:lpstr>'x-326'!TABLE_SECTION_NUMBER_1</vt:lpstr>
      <vt:lpstr>'x-327'!TABLE_SECTION_NUMBER_1</vt:lpstr>
      <vt:lpstr>'x-328'!TABLE_SECTION_NUMBER_1</vt:lpstr>
      <vt:lpstr>'x-401'!TABLE_SECTION_NUMBER_1</vt:lpstr>
      <vt:lpstr>'x-402'!TABLE_SECTION_NUMBER_1</vt:lpstr>
      <vt:lpstr>'x-403'!TABLE_SECTION_NUMBER_1</vt:lpstr>
      <vt:lpstr>'x-404'!TABLE_SECTION_NUMBER_1</vt:lpstr>
      <vt:lpstr>'x-405'!TABLE_SECTION_NUMBER_1</vt:lpstr>
      <vt:lpstr>'x-406'!TABLE_SECTION_NUMBER_1</vt:lpstr>
      <vt:lpstr>'x-407'!TABLE_SECTION_NUMBER_1</vt:lpstr>
      <vt:lpstr>'x-501'!TABLE_SECTION_NUMBER_1</vt:lpstr>
      <vt:lpstr>'x-502'!TABLE_SECTION_NUMBER_1</vt:lpstr>
      <vt:lpstr>'x-503'!TABLE_SECTION_NUMBER_1</vt:lpstr>
      <vt:lpstr>'x-504'!TABLE_SECTION_NUMBER_1</vt:lpstr>
      <vt:lpstr>'x-505'!TABLE_SECTION_NUMBER_1</vt:lpstr>
      <vt:lpstr>'x-506'!TABLE_SECTION_NUMBER_1</vt:lpstr>
      <vt:lpstr>'x-603'!TABLE_SECTION_NUMBER_1</vt:lpstr>
      <vt:lpstr>'x-604'!TABLE_SECTION_NUMBER_1</vt:lpstr>
      <vt:lpstr>'x-605'!TABLE_SECTION_NUMBER_1</vt:lpstr>
      <vt:lpstr>'x-606'!TABLE_SECTION_NUMBER_1</vt:lpstr>
      <vt:lpstr>'x-607'!TABLE_SECTION_NUMBER_1</vt:lpstr>
      <vt:lpstr>'x-608'!TABLE_SECTION_NUMBER_1</vt:lpstr>
      <vt:lpstr>'x-609'!TABLE_SECTION_NUMBER_1</vt:lpstr>
      <vt:lpstr>'x-610'!TABLE_SECTION_NUMBER_1</vt:lpstr>
      <vt:lpstr>'x-611'!TABLE_SECTION_NUMBER_1</vt:lpstr>
      <vt:lpstr>'x-612'!TABLE_SECTION_NUMBER_1</vt:lpstr>
      <vt:lpstr>'x-613'!TABLE_SECTION_NUMBER_1</vt:lpstr>
      <vt:lpstr>'x-614'!TABLE_SECTION_NUMBER_1</vt:lpstr>
      <vt:lpstr>'x-615'!TABLE_SECTION_NUMBER_1</vt:lpstr>
      <vt:lpstr>'x-616'!TABLE_SECTION_NUMBER_1</vt:lpstr>
      <vt:lpstr>'x-617'!TABLE_SECTION_NUMBER_1</vt:lpstr>
      <vt:lpstr>'x-618'!TABLE_SECTION_NUMBER_1</vt:lpstr>
      <vt:lpstr>'x-619'!TABLE_SECTION_NUMBER_1</vt:lpstr>
      <vt:lpstr>'x-620'!TABLE_SECTION_NUMBER_1</vt:lpstr>
      <vt:lpstr>'x-621'!TABLE_SECTION_NUMBER_1</vt:lpstr>
      <vt:lpstr>'x-622'!TABLE_SECTION_NUMBER_1</vt:lpstr>
      <vt:lpstr>'x-623'!TABLE_SECTION_NUMBER_1</vt:lpstr>
      <vt:lpstr>'x-624'!TABLE_SECTION_NUMBER_1</vt:lpstr>
      <vt:lpstr>'x-625'!TABLE_SECTION_NUMBER_1</vt:lpstr>
      <vt:lpstr>'x-626'!TABLE_SECTION_NUMBER_1</vt:lpstr>
      <vt:lpstr>'x-627'!TABLE_SECTION_NUMBER_1</vt:lpstr>
      <vt:lpstr>'x-701'!TABLE_SECTION_NUMBER_1</vt:lpstr>
      <vt:lpstr>'x-702'!TABLE_SECTION_NUMBER_1</vt:lpstr>
      <vt:lpstr>'x-802'!TABLE_SECTION_NUMBER_1</vt:lpstr>
      <vt:lpstr>'x-template'!TABLE_SECTION_NUMBER_1</vt:lpstr>
      <vt:lpstr>'x-802'!TABLE_SECTION_NUMBER_2</vt:lpstr>
      <vt:lpstr>TABLE_SECTION_NUMBER_2</vt:lpstr>
      <vt:lpstr>'x-802'!TABLE_SECTION_NUMBER_3</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'x-220'!TABLE_SERIES_NUMBER_1</vt:lpstr>
      <vt:lpstr>'x-221'!TABLE_SERIES_NUMBER_1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'x-310'!TABLE_SERIES_NUMBER_1</vt:lpstr>
      <vt:lpstr>'x-311'!TABLE_SERIES_NUMBER_1</vt:lpstr>
      <vt:lpstr>'x-312'!TABLE_SERIES_NUMBER_1</vt:lpstr>
      <vt:lpstr>'x-313'!TABLE_SERIES_NUMBER_1</vt:lpstr>
      <vt:lpstr>'x-314'!TABLE_SERIES_NUMBER_1</vt:lpstr>
      <vt:lpstr>'x-315'!TABLE_SERIES_NUMBER_1</vt:lpstr>
      <vt:lpstr>'x-316'!TABLE_SERIES_NUMBER_1</vt:lpstr>
      <vt:lpstr>'x-317'!TABLE_SERIES_NUMBER_1</vt:lpstr>
      <vt:lpstr>'x-318'!TABLE_SERIES_NUMBER_1</vt:lpstr>
      <vt:lpstr>'x-319'!TABLE_SERIES_NUMBER_1</vt:lpstr>
      <vt:lpstr>'x-320'!TABLE_SERIES_NUMBER_1</vt:lpstr>
      <vt:lpstr>'x-321'!TABLE_SERIES_NUMBER_1</vt:lpstr>
      <vt:lpstr>'x-322'!TABLE_SERIES_NUMBER_1</vt:lpstr>
      <vt:lpstr>'x-323'!TABLE_SERIES_NUMBER_1</vt:lpstr>
      <vt:lpstr>'x-324'!TABLE_SERIES_NUMBER_1</vt:lpstr>
      <vt:lpstr>'x-325'!TABLE_SERIES_NUMBER_1</vt:lpstr>
      <vt:lpstr>'x-326'!TABLE_SERIES_NUMBER_1</vt:lpstr>
      <vt:lpstr>'x-327'!TABLE_SERIES_NUMBER_1</vt:lpstr>
      <vt:lpstr>'x-328'!TABLE_SERIES_NUMBER_1</vt:lpstr>
      <vt:lpstr>'x-401'!TABLE_SERIES_NUMBER_1</vt:lpstr>
      <vt:lpstr>'x-402'!TABLE_SERIES_NUMBER_1</vt:lpstr>
      <vt:lpstr>'x-403'!TABLE_SERIES_NUMBER_1</vt:lpstr>
      <vt:lpstr>'x-404'!TABLE_SERIES_NUMBER_1</vt:lpstr>
      <vt:lpstr>'x-405'!TABLE_SERIES_NUMBER_1</vt:lpstr>
      <vt:lpstr>'x-406'!TABLE_SERIES_NUMBER_1</vt:lpstr>
      <vt:lpstr>'x-407'!TABLE_SERIES_NUMBER_1</vt:lpstr>
      <vt:lpstr>'x-501'!TABLE_SERIES_NUMBER_1</vt:lpstr>
      <vt:lpstr>'x-502'!TABLE_SERIES_NUMBER_1</vt:lpstr>
      <vt:lpstr>'x-503'!TABLE_SERIES_NUMBER_1</vt:lpstr>
      <vt:lpstr>'x-504'!TABLE_SERIES_NUMBER_1</vt:lpstr>
      <vt:lpstr>'x-505'!TABLE_SERIES_NUMBER_1</vt:lpstr>
      <vt:lpstr>'x-506'!TABLE_SERIES_NUMBER_1</vt:lpstr>
      <vt:lpstr>'x-603'!TABLE_SERIES_NUMBER_1</vt:lpstr>
      <vt:lpstr>'x-604'!TABLE_SERIES_NUMBER_1</vt:lpstr>
      <vt:lpstr>'x-605'!TABLE_SERIES_NUMBER_1</vt:lpstr>
      <vt:lpstr>'x-606'!TABLE_SERIES_NUMBER_1</vt:lpstr>
      <vt:lpstr>'x-607'!TABLE_SERIES_NUMBER_1</vt:lpstr>
      <vt:lpstr>'x-608'!TABLE_SERIES_NUMBER_1</vt:lpstr>
      <vt:lpstr>'x-609'!TABLE_SERIES_NUMBER_1</vt:lpstr>
      <vt:lpstr>'x-610'!TABLE_SERIES_NUMBER_1</vt:lpstr>
      <vt:lpstr>'x-611'!TABLE_SERIES_NUMBER_1</vt:lpstr>
      <vt:lpstr>'x-612'!TABLE_SERIES_NUMBER_1</vt:lpstr>
      <vt:lpstr>'x-613'!TABLE_SERIES_NUMBER_1</vt:lpstr>
      <vt:lpstr>'x-614'!TABLE_SERIES_NUMBER_1</vt:lpstr>
      <vt:lpstr>'x-615'!TABLE_SERIES_NUMBER_1</vt:lpstr>
      <vt:lpstr>'x-616'!TABLE_SERIES_NUMBER_1</vt:lpstr>
      <vt:lpstr>'x-617'!TABLE_SERIES_NUMBER_1</vt:lpstr>
      <vt:lpstr>'x-618'!TABLE_SERIES_NUMBER_1</vt:lpstr>
      <vt:lpstr>'x-619'!TABLE_SERIES_NUMBER_1</vt:lpstr>
      <vt:lpstr>'x-620'!TABLE_SERIES_NUMBER_1</vt:lpstr>
      <vt:lpstr>'x-621'!TABLE_SERIES_NUMBER_1</vt:lpstr>
      <vt:lpstr>'x-622'!TABLE_SERIES_NUMBER_1</vt:lpstr>
      <vt:lpstr>'x-623'!TABLE_SERIES_NUMBER_1</vt:lpstr>
      <vt:lpstr>'x-624'!TABLE_SERIES_NUMBER_1</vt:lpstr>
      <vt:lpstr>'x-625'!TABLE_SERIES_NUMBER_1</vt:lpstr>
      <vt:lpstr>'x-626'!TABLE_SERIES_NUMBER_1</vt:lpstr>
      <vt:lpstr>'x-627'!TABLE_SERIES_NUMBER_1</vt:lpstr>
      <vt:lpstr>'x-701'!TABLE_SERIES_NUMBER_1</vt:lpstr>
      <vt:lpstr>'x-702'!TABLE_SERIES_NUMBER_1</vt:lpstr>
      <vt:lpstr>'x-802'!TABLE_SERIES_NUMBER_1</vt:lpstr>
      <vt:lpstr>'x-template'!TABLE_SERIES_NUMBER_1</vt:lpstr>
      <vt:lpstr>'x-802'!TABLE_SERIES_NUMBER_2</vt:lpstr>
      <vt:lpstr>TABLE_SERIES_NUMBER_2</vt:lpstr>
      <vt:lpstr>'x-802'!TABLE_SERIES_NUMBER_3</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 E Batch 1&amp;2.xlsm</dc:title>
  <dc:subject/>
  <dc:creator>Garvin, Mathew - GAD</dc:creator>
  <cp:keywords/>
  <dc:description/>
  <cp:lastModifiedBy>Angel, Izaak - GAD</cp:lastModifiedBy>
  <cp:revision/>
  <dcterms:created xsi:type="dcterms:W3CDTF">2007-01-30T12:07:56Z</dcterms:created>
  <dcterms:modified xsi:type="dcterms:W3CDTF">2026-07-15T13:51:09Z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bd483d7e-71d6-42e9-b2d9-25d0be77670a</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