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Fire NI/Factors &amp; Guidance/2026 Factor Review/Outputs/"/>
    </mc:Choice>
  </mc:AlternateContent>
  <xr:revisionPtr revIDLastSave="0" documentId="8_{DED8C610-60E1-4FCD-A477-75F2A4840145}"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20" sheetId="31" r:id="rId21"/>
    <sheet name="x-221"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2" sheetId="44" r:id="rId34"/>
    <sheet name="x-313" sheetId="45" r:id="rId35"/>
    <sheet name="x-314" sheetId="46" r:id="rId36"/>
    <sheet name="x-315" sheetId="47" r:id="rId37"/>
    <sheet name="x-316" sheetId="48" r:id="rId38"/>
    <sheet name="x-317" sheetId="49" r:id="rId39"/>
    <sheet name="x-318" sheetId="50" r:id="rId40"/>
    <sheet name="x-319" sheetId="51" r:id="rId41"/>
    <sheet name="x-320" sheetId="52" r:id="rId42"/>
    <sheet name="x-321" sheetId="53" r:id="rId43"/>
    <sheet name="x-322" sheetId="54" r:id="rId44"/>
    <sheet name="x-323" sheetId="55" r:id="rId45"/>
    <sheet name="x-324" sheetId="56" r:id="rId46"/>
    <sheet name="x-325" sheetId="57" r:id="rId47"/>
    <sheet name="x-326" sheetId="58" r:id="rId48"/>
    <sheet name="x-327" sheetId="59" r:id="rId49"/>
    <sheet name="x-328" sheetId="60" r:id="rId50"/>
    <sheet name="x-401" sheetId="61" r:id="rId51"/>
    <sheet name="x-403" sheetId="62" r:id="rId52"/>
    <sheet name="x-404" sheetId="63" r:id="rId53"/>
    <sheet name="x-405" sheetId="64" r:id="rId54"/>
    <sheet name="x-406" sheetId="65" r:id="rId55"/>
    <sheet name="x-407" sheetId="66" r:id="rId56"/>
    <sheet name="x-501" sheetId="67" r:id="rId57"/>
    <sheet name="x-502" sheetId="68" r:id="rId58"/>
    <sheet name="x-503" sheetId="69" r:id="rId59"/>
    <sheet name="x-504" sheetId="70" r:id="rId60"/>
    <sheet name="x-505" sheetId="71" r:id="rId61"/>
    <sheet name="x-506" sheetId="72" r:id="rId62"/>
    <sheet name="x-603" sheetId="73" r:id="rId63"/>
    <sheet name="x-604" sheetId="74" r:id="rId64"/>
    <sheet name="x-605" sheetId="75" r:id="rId65"/>
    <sheet name="x-606" sheetId="76" r:id="rId66"/>
    <sheet name="x-607" sheetId="77" r:id="rId67"/>
    <sheet name="x-608" sheetId="78" r:id="rId68"/>
    <sheet name="x-609" sheetId="79" r:id="rId69"/>
    <sheet name="x-610" sheetId="80" r:id="rId70"/>
    <sheet name="x-611" sheetId="81" r:id="rId71"/>
    <sheet name="x-612" sheetId="82" r:id="rId72"/>
    <sheet name="x-613" sheetId="83" r:id="rId73"/>
    <sheet name="x-614" sheetId="84" r:id="rId74"/>
    <sheet name="x-615" sheetId="85" r:id="rId75"/>
    <sheet name="x-616" sheetId="86" r:id="rId76"/>
    <sheet name="x-617" sheetId="87" r:id="rId77"/>
    <sheet name="x-618" sheetId="88" r:id="rId78"/>
    <sheet name="x-619" sheetId="89" r:id="rId79"/>
    <sheet name="x-620" sheetId="90" r:id="rId80"/>
    <sheet name="x-621" sheetId="91" r:id="rId81"/>
    <sheet name="x-622" sheetId="92" r:id="rId82"/>
    <sheet name="x-623" sheetId="93" r:id="rId83"/>
    <sheet name="x-624" sheetId="94" r:id="rId84"/>
    <sheet name="x-625" sheetId="95" r:id="rId85"/>
    <sheet name="x-626" sheetId="96" r:id="rId86"/>
    <sheet name="x-627" sheetId="97" r:id="rId87"/>
    <sheet name="x-701" sheetId="98" r:id="rId88"/>
    <sheet name="x-702" sheetId="99" r:id="rId89"/>
    <sheet name="x-802" sheetId="100" r:id="rId90"/>
    <sheet name="x-template" sheetId="14" state="hidden" r:id="rId91"/>
  </sheets>
  <definedNames>
    <definedName name="client_abbr">"Department of Health (NI)"</definedName>
    <definedName name="client_name">"the Department"</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"Fire_NI"</definedName>
    <definedName name="scheme_name">"Firefighters' Pension Schemes (Northern Ireland)"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'x-220'!$B$12</definedName>
    <definedName name="TABLE_AGE_DEF_1" localSheetId="21">'x-221'!$B$12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'x-312'!$B$12</definedName>
    <definedName name="TABLE_AGE_DEF_1" localSheetId="34">'x-313'!$B$12</definedName>
    <definedName name="TABLE_AGE_DEF_1" localSheetId="35">'x-314'!$B$12</definedName>
    <definedName name="TABLE_AGE_DEF_1" localSheetId="36">'x-315'!$B$12</definedName>
    <definedName name="TABLE_AGE_DEF_1" localSheetId="37">'x-316'!$B$12</definedName>
    <definedName name="TABLE_AGE_DEF_1" localSheetId="38">'x-317'!$B$12</definedName>
    <definedName name="TABLE_AGE_DEF_1" localSheetId="39">'x-318'!$B$12</definedName>
    <definedName name="TABLE_AGE_DEF_1" localSheetId="40">'x-319'!$B$12</definedName>
    <definedName name="TABLE_AGE_DEF_1" localSheetId="41">'x-320'!$B$12</definedName>
    <definedName name="TABLE_AGE_DEF_1" localSheetId="42">'x-321'!$B$12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'x-401'!$B$12</definedName>
    <definedName name="TABLE_AGE_DEF_1" localSheetId="51">'x-403'!$B$12</definedName>
    <definedName name="TABLE_AGE_DEF_1" localSheetId="52">'x-404'!$B$12</definedName>
    <definedName name="TABLE_AGE_DEF_1" localSheetId="53">'x-405'!$B$12</definedName>
    <definedName name="TABLE_AGE_DEF_1" localSheetId="54">'x-406'!$B$12</definedName>
    <definedName name="TABLE_AGE_DEF_1" localSheetId="55">'x-407'!$B$12</definedName>
    <definedName name="TABLE_AGE_DEF_1" localSheetId="56">'x-501'!$B$12</definedName>
    <definedName name="TABLE_AGE_DEF_1" localSheetId="57">'x-502'!$B$12</definedName>
    <definedName name="TABLE_AGE_DEF_1" localSheetId="58">'x-503'!$B$12</definedName>
    <definedName name="TABLE_AGE_DEF_1" localSheetId="59">'x-504'!$B$12</definedName>
    <definedName name="TABLE_AGE_DEF_1" localSheetId="60">'x-505'!$B$12</definedName>
    <definedName name="TABLE_AGE_DEF_1" localSheetId="61">'x-506'!$B$12</definedName>
    <definedName name="TABLE_AGE_DEF_1" localSheetId="62">'x-603'!$B$12</definedName>
    <definedName name="TABLE_AGE_DEF_1" localSheetId="63">'x-604'!$B$12</definedName>
    <definedName name="TABLE_AGE_DEF_1" localSheetId="64">'x-605'!$B$12</definedName>
    <definedName name="TABLE_AGE_DEF_1" localSheetId="65">'x-606'!$B$12</definedName>
    <definedName name="TABLE_AGE_DEF_1" localSheetId="66">'x-607'!$B$12</definedName>
    <definedName name="TABLE_AGE_DEF_1" localSheetId="67">'x-608'!$B$12</definedName>
    <definedName name="TABLE_AGE_DEF_1" localSheetId="68">'x-609'!$B$12</definedName>
    <definedName name="TABLE_AGE_DEF_1" localSheetId="69">'x-610'!$B$12</definedName>
    <definedName name="TABLE_AGE_DEF_1" localSheetId="70">'x-611'!$B$12</definedName>
    <definedName name="TABLE_AGE_DEF_1" localSheetId="71">'x-612'!$B$12</definedName>
    <definedName name="TABLE_AGE_DEF_1" localSheetId="72">'x-613'!$B$12</definedName>
    <definedName name="TABLE_AGE_DEF_1" localSheetId="73">'x-614'!$B$12</definedName>
    <definedName name="TABLE_AGE_DEF_1" localSheetId="74">'x-615'!$B$12</definedName>
    <definedName name="TABLE_AGE_DEF_1" localSheetId="75">'x-616'!$B$12</definedName>
    <definedName name="TABLE_AGE_DEF_1" localSheetId="76">'x-617'!$B$12</definedName>
    <definedName name="TABLE_AGE_DEF_1" localSheetId="77">'x-618'!$B$12</definedName>
    <definedName name="TABLE_AGE_DEF_1" localSheetId="78">'x-619'!$B$12</definedName>
    <definedName name="TABLE_AGE_DEF_1" localSheetId="79">'x-620'!$B$12</definedName>
    <definedName name="TABLE_AGE_DEF_1" localSheetId="80">'x-621'!$B$12</definedName>
    <definedName name="TABLE_AGE_DEF_1" localSheetId="81">'x-622'!$B$12</definedName>
    <definedName name="TABLE_AGE_DEF_1" localSheetId="82">'x-623'!$B$12</definedName>
    <definedName name="TABLE_AGE_DEF_1" localSheetId="83">'x-624'!$B$12</definedName>
    <definedName name="TABLE_AGE_DEF_1" localSheetId="84">'x-625'!$B$12</definedName>
    <definedName name="TABLE_AGE_DEF_1" localSheetId="85">'x-626'!$B$12</definedName>
    <definedName name="TABLE_AGE_DEF_1" localSheetId="86">'x-627'!$B$12</definedName>
    <definedName name="TABLE_AGE_DEF_1" localSheetId="87">'x-701'!$B$12</definedName>
    <definedName name="TABLE_AGE_DEF_1" localSheetId="88">'x-702'!$B$12</definedName>
    <definedName name="TABLE_AGE_DEF_1" localSheetId="89">'x-802'!$B$12</definedName>
    <definedName name="TABLE_AGE_DEF_1" localSheetId="90">'x-template'!$B$12</definedName>
    <definedName name="TABLE_AGE_DEF_2" localSheetId="87">'x-701'!$F$12</definedName>
    <definedName name="TABLE_AGE_DEF_2" localSheetId="89">'x-802'!$G$12</definedName>
    <definedName name="TABLE_AGE_DEF_3" localSheetId="89">'x-802'!$P$12</definedName>
    <definedName name="TABLE_AREA_1" localSheetId="5">'x-201'!$A$26:$D$68</definedName>
    <definedName name="TABLE_AREA_1" localSheetId="6">'x-202'!$A$26:$D$68</definedName>
    <definedName name="TABLE_AREA_1" localSheetId="7">'x-203'!$A$26:$C$73</definedName>
    <definedName name="TABLE_AREA_1" localSheetId="8">'x-204'!$A$26:$C$68</definedName>
    <definedName name="TABLE_AREA_1" localSheetId="9">'x-205'!$A$26:$C$31</definedName>
    <definedName name="TABLE_AREA_1" localSheetId="10">'x-206'!$A$26:$D$68</definedName>
    <definedName name="TABLE_AREA_1" localSheetId="11">'x-207'!$A$26:$D$68</definedName>
    <definedName name="TABLE_AREA_1" localSheetId="12">'x-208'!$A$26:$C$85</definedName>
    <definedName name="TABLE_AREA_1" localSheetId="13">'x-209'!$A$26:$C$85</definedName>
    <definedName name="TABLE_AREA_1" localSheetId="14">'x-210'!$A$26:$C$85</definedName>
    <definedName name="TABLE_AREA_1" localSheetId="15">'x-211'!$A$26:$C$85</definedName>
    <definedName name="TABLE_AREA_1" localSheetId="16">'x-212'!$A$26:$C$85</definedName>
    <definedName name="TABLE_AREA_1" localSheetId="17">'x-213'!$A$26:$C$85</definedName>
    <definedName name="TABLE_AREA_1" localSheetId="18">'x-214'!$A$26:$C$85</definedName>
    <definedName name="TABLE_AREA_1" localSheetId="19">'x-215'!$A$26:$C$85</definedName>
    <definedName name="TABLE_AREA_1" localSheetId="20">'x-220'!$A$26:$C$63</definedName>
    <definedName name="TABLE_AREA_1" localSheetId="21">'x-221'!$A$26:$C$63</definedName>
    <definedName name="TABLE_AREA_1" localSheetId="22">'x-301'!$A$26:$F$62</definedName>
    <definedName name="TABLE_AREA_1" localSheetId="23">'x-302'!$A$26:$F$62</definedName>
    <definedName name="TABLE_AREA_1" localSheetId="24">'x-303'!$A$26:$E$92</definedName>
    <definedName name="TABLE_AREA_1" localSheetId="25">'x-304'!$A$26:$E$92</definedName>
    <definedName name="TABLE_AREA_1" localSheetId="26">'x-305'!$A$26:$D$57</definedName>
    <definedName name="TABLE_AREA_1" localSheetId="27">'x-306'!$A$26:$D$57</definedName>
    <definedName name="TABLE_AREA_1" localSheetId="28">'x-307'!$A$26:$D$92</definedName>
    <definedName name="TABLE_AREA_1" localSheetId="29">'x-308'!$A$26:$D$92</definedName>
    <definedName name="TABLE_AREA_1" localSheetId="30">'x-309'!$A$26:$D$57</definedName>
    <definedName name="TABLE_AREA_1" localSheetId="31">'x-310'!$A$26:$D$57</definedName>
    <definedName name="TABLE_AREA_1" localSheetId="32">'x-311'!$A$26:$D$92</definedName>
    <definedName name="TABLE_AREA_1" localSheetId="33">'x-312'!$A$26:$D$92</definedName>
    <definedName name="TABLE_AREA_1" localSheetId="34">'x-313'!$A$26:$C$96</definedName>
    <definedName name="TABLE_AREA_1" localSheetId="35">'x-314'!$A$26:$C$96</definedName>
    <definedName name="TABLE_AREA_1" localSheetId="36">'x-315'!$A$26:$C$96</definedName>
    <definedName name="TABLE_AREA_1" localSheetId="37">'x-316'!$A$26:$E$94</definedName>
    <definedName name="TABLE_AREA_1" localSheetId="38">'x-317'!$A$26:$E$94</definedName>
    <definedName name="TABLE_AREA_1" localSheetId="39">'x-318'!$A$26:$K$38</definedName>
    <definedName name="TABLE_AREA_1" localSheetId="40">'x-319'!$A$26:$G$38</definedName>
    <definedName name="TABLE_AREA_1" localSheetId="41">'x-320'!$A$26:$AQ$38</definedName>
    <definedName name="TABLE_AREA_1" localSheetId="42">'x-321'!$A$26:$K$38</definedName>
    <definedName name="TABLE_AREA_1" localSheetId="43">'x-322'!$A$26:$F$38</definedName>
    <definedName name="TABLE_AREA_1" localSheetId="44">'x-323'!$A$26:$K$38</definedName>
    <definedName name="TABLE_AREA_1" localSheetId="45">'x-324'!$A$26:$K$38</definedName>
    <definedName name="TABLE_AREA_1" localSheetId="46">'x-325'!$A$26:$AV$38</definedName>
    <definedName name="TABLE_AREA_1" localSheetId="47">'x-326'!$A$26:$AQ$38</definedName>
    <definedName name="TABLE_AREA_1" localSheetId="48">'x-327'!$A$26:$B$39</definedName>
    <definedName name="TABLE_AREA_1" localSheetId="49">'x-328'!$A$26:$B$77</definedName>
    <definedName name="TABLE_AREA_1" localSheetId="50">'x-401'!$A$26:$M$37</definedName>
    <definedName name="TABLE_AREA_1" localSheetId="51">'x-403'!$A$26:$M$40</definedName>
    <definedName name="TABLE_AREA_1" localSheetId="52">'x-404'!$A$26:$P$38</definedName>
    <definedName name="TABLE_AREA_1" localSheetId="53">'x-405'!$A$26:$P$38</definedName>
    <definedName name="TABLE_AREA_1" localSheetId="54">'x-406'!$A$26:$Q$38</definedName>
    <definedName name="TABLE_AREA_1" localSheetId="55">'x-407'!$A$26:$Q$38</definedName>
    <definedName name="TABLE_AREA_1" localSheetId="56">'x-501'!$A$26:$C$41</definedName>
    <definedName name="TABLE_AREA_1" localSheetId="57">'x-502'!$A$26:$B$101</definedName>
    <definedName name="TABLE_AREA_1" localSheetId="58">'x-503'!$A$26:$C$46</definedName>
    <definedName name="TABLE_AREA_1" localSheetId="59">'x-504'!$A$26:$B$101</definedName>
    <definedName name="TABLE_AREA_1" localSheetId="60">'x-505'!$A$26:$M$53</definedName>
    <definedName name="TABLE_AREA_1" localSheetId="61">'x-506'!$A$26:$B$27</definedName>
    <definedName name="TABLE_AREA_1" localSheetId="62">'x-603'!$A$26:$C$68</definedName>
    <definedName name="TABLE_AREA_1" localSheetId="63">'x-604'!$A$26:$C$41</definedName>
    <definedName name="TABLE_AREA_1" localSheetId="64">'x-605'!$A$26:$E$73</definedName>
    <definedName name="TABLE_AREA_1" localSheetId="65">'x-606'!$A$26:$E$41</definedName>
    <definedName name="TABLE_AREA_1" localSheetId="66">'x-607'!$A$26:$E$76</definedName>
    <definedName name="TABLE_AREA_1" localSheetId="67">'x-608'!$A$26:$E$76</definedName>
    <definedName name="TABLE_AREA_1" localSheetId="68">'x-609'!$A$26:$C$47</definedName>
    <definedName name="TABLE_AREA_1" localSheetId="69">'x-610'!$A$26:$C$82</definedName>
    <definedName name="TABLE_AREA_1" localSheetId="70">'x-611'!$A$26:$K$38</definedName>
    <definedName name="TABLE_AREA_1" localSheetId="71">'x-612'!$A$26:$G$38</definedName>
    <definedName name="TABLE_AREA_1" localSheetId="72">'x-613'!$A$26:$AQ$38</definedName>
    <definedName name="TABLE_AREA_1" localSheetId="73">'x-614'!$A$26:$K$38</definedName>
    <definedName name="TABLE_AREA_1" localSheetId="74">'x-615'!$A$26:$K$38</definedName>
    <definedName name="TABLE_AREA_1" localSheetId="75">'x-616'!$A$26:$F$38</definedName>
    <definedName name="TABLE_AREA_1" localSheetId="76">'x-617'!$A$26:$K$38</definedName>
    <definedName name="TABLE_AREA_1" localSheetId="77">'x-618'!$A$26:$AV$38</definedName>
    <definedName name="TABLE_AREA_1" localSheetId="78">'x-619'!$A$26:$AQ$38</definedName>
    <definedName name="TABLE_AREA_1" localSheetId="79">'x-620'!$A$26:$B$76</definedName>
    <definedName name="TABLE_AREA_1" localSheetId="80">'x-621'!$A$26:$B$39</definedName>
    <definedName name="TABLE_AREA_1" localSheetId="87">'x-701'!$A$26:$B$63</definedName>
    <definedName name="TABLE_AREA_1" localSheetId="88">'x-702'!$A$26:$B$67</definedName>
    <definedName name="TABLE_AREA_1" localSheetId="89">'x-802'!$A$26:$C$31</definedName>
    <definedName name="TABLE_AREA_2" localSheetId="87">'x-701'!$E$26:$F$27</definedName>
    <definedName name="TABLE_AREA_2" localSheetId="89">'x-802'!$F$26:$G$36</definedName>
    <definedName name="TABLE_AREA_3" localSheetId="89">'x-802'!$J$26:$K$31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'x-220'!$B$21</definedName>
    <definedName name="TABLE_ASSUMPTION_SET_1" localSheetId="21">'x-221'!$B$21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'x-312'!$B$21</definedName>
    <definedName name="TABLE_ASSUMPTION_SET_1" localSheetId="34">'x-313'!$B$21</definedName>
    <definedName name="TABLE_ASSUMPTION_SET_1" localSheetId="35">'x-314'!$B$21</definedName>
    <definedName name="TABLE_ASSUMPTION_SET_1" localSheetId="36">'x-315'!$B$21</definedName>
    <definedName name="TABLE_ASSUMPTION_SET_1" localSheetId="37">'x-316'!$B$21</definedName>
    <definedName name="TABLE_ASSUMPTION_SET_1" localSheetId="38">'x-317'!$B$21</definedName>
    <definedName name="TABLE_ASSUMPTION_SET_1" localSheetId="39">'x-318'!$B$21</definedName>
    <definedName name="TABLE_ASSUMPTION_SET_1" localSheetId="40">'x-319'!$B$21</definedName>
    <definedName name="TABLE_ASSUMPTION_SET_1" localSheetId="41">'x-320'!$B$21</definedName>
    <definedName name="TABLE_ASSUMPTION_SET_1" localSheetId="42">'x-321'!$B$21</definedName>
    <definedName name="TABLE_ASSUMPTION_SET_1" localSheetId="43">'x-322'!$B$21</definedName>
    <definedName name="TABLE_ASSUMPTION_SET_1" localSheetId="44">'x-323'!$B$21</definedName>
    <definedName name="TABLE_ASSUMPTION_SET_1" localSheetId="45">'x-324'!$B$21</definedName>
    <definedName name="TABLE_ASSUMPTION_SET_1" localSheetId="46">'x-325'!$B$21</definedName>
    <definedName name="TABLE_ASSUMPTION_SET_1" localSheetId="47">'x-326'!$B$21</definedName>
    <definedName name="TABLE_ASSUMPTION_SET_1" localSheetId="48">'x-327'!$B$21</definedName>
    <definedName name="TABLE_ASSUMPTION_SET_1" localSheetId="49">'x-328'!$B$21</definedName>
    <definedName name="TABLE_ASSUMPTION_SET_1" localSheetId="50">'x-401'!$B$21</definedName>
    <definedName name="TABLE_ASSUMPTION_SET_1" localSheetId="51">'x-403'!$B$21</definedName>
    <definedName name="TABLE_ASSUMPTION_SET_1" localSheetId="52">'x-404'!$B$21</definedName>
    <definedName name="TABLE_ASSUMPTION_SET_1" localSheetId="53">'x-405'!$B$21</definedName>
    <definedName name="TABLE_ASSUMPTION_SET_1" localSheetId="54">'x-406'!$B$21</definedName>
    <definedName name="TABLE_ASSUMPTION_SET_1" localSheetId="55">'x-407'!$B$21</definedName>
    <definedName name="TABLE_ASSUMPTION_SET_1" localSheetId="56">'x-501'!$B$21</definedName>
    <definedName name="TABLE_ASSUMPTION_SET_1" localSheetId="57">'x-502'!$B$21</definedName>
    <definedName name="TABLE_ASSUMPTION_SET_1" localSheetId="58">'x-503'!$B$21</definedName>
    <definedName name="TABLE_ASSUMPTION_SET_1" localSheetId="59">'x-504'!$B$21</definedName>
    <definedName name="TABLE_ASSUMPTION_SET_1" localSheetId="60">'x-505'!$B$21</definedName>
    <definedName name="TABLE_ASSUMPTION_SET_1" localSheetId="61">'x-506'!$B$21</definedName>
    <definedName name="TABLE_ASSUMPTION_SET_1" localSheetId="62">'x-603'!$B$21</definedName>
    <definedName name="TABLE_ASSUMPTION_SET_1" localSheetId="63">'x-604'!$B$21</definedName>
    <definedName name="TABLE_ASSUMPTION_SET_1" localSheetId="64">'x-605'!$B$21</definedName>
    <definedName name="TABLE_ASSUMPTION_SET_1" localSheetId="65">'x-606'!$B$21</definedName>
    <definedName name="TABLE_ASSUMPTION_SET_1" localSheetId="66">'x-607'!$B$21</definedName>
    <definedName name="TABLE_ASSUMPTION_SET_1" localSheetId="67">'x-608'!$B$21</definedName>
    <definedName name="TABLE_ASSUMPTION_SET_1" localSheetId="68">'x-609'!$B$21</definedName>
    <definedName name="TABLE_ASSUMPTION_SET_1" localSheetId="69">'x-610'!$B$21</definedName>
    <definedName name="TABLE_ASSUMPTION_SET_1" localSheetId="70">'x-611'!$B$21</definedName>
    <definedName name="TABLE_ASSUMPTION_SET_1" localSheetId="71">'x-612'!$B$21</definedName>
    <definedName name="TABLE_ASSUMPTION_SET_1" localSheetId="72">'x-613'!$B$21</definedName>
    <definedName name="TABLE_ASSUMPTION_SET_1" localSheetId="73">'x-614'!$B$21</definedName>
    <definedName name="TABLE_ASSUMPTION_SET_1" localSheetId="74">'x-615'!$B$21</definedName>
    <definedName name="TABLE_ASSUMPTION_SET_1" localSheetId="75">'x-616'!$B$21</definedName>
    <definedName name="TABLE_ASSUMPTION_SET_1" localSheetId="76">'x-617'!$B$21</definedName>
    <definedName name="TABLE_ASSUMPTION_SET_1" localSheetId="77">'x-618'!$B$21</definedName>
    <definedName name="TABLE_ASSUMPTION_SET_1" localSheetId="78">'x-619'!$B$21</definedName>
    <definedName name="TABLE_ASSUMPTION_SET_1" localSheetId="79">'x-620'!$B$21</definedName>
    <definedName name="TABLE_ASSUMPTION_SET_1" localSheetId="80">'x-621'!$B$21</definedName>
    <definedName name="TABLE_ASSUMPTION_SET_1" localSheetId="81">'x-622'!$B$21</definedName>
    <definedName name="TABLE_ASSUMPTION_SET_1" localSheetId="82">'x-623'!$B$21</definedName>
    <definedName name="TABLE_ASSUMPTION_SET_1" localSheetId="83">'x-624'!$B$21</definedName>
    <definedName name="TABLE_ASSUMPTION_SET_1" localSheetId="84">'x-625'!$B$21</definedName>
    <definedName name="TABLE_ASSUMPTION_SET_1" localSheetId="85">'x-626'!$B$21</definedName>
    <definedName name="TABLE_ASSUMPTION_SET_1" localSheetId="86">'x-627'!$B$21</definedName>
    <definedName name="TABLE_ASSUMPTION_SET_1" localSheetId="87">'x-701'!$B$21</definedName>
    <definedName name="TABLE_ASSUMPTION_SET_1" localSheetId="88">'x-702'!$B$21</definedName>
    <definedName name="TABLE_ASSUMPTION_SET_1" localSheetId="89">'x-802'!$B$21</definedName>
    <definedName name="TABLE_ASSUMPTION_SET_1" localSheetId="90">'x-template'!$B$21</definedName>
    <definedName name="TABLE_ASSUMPTION_SET_2" localSheetId="87">'x-701'!$F$21</definedName>
    <definedName name="TABLE_ASSUMPTION_SET_2" localSheetId="89">'x-802'!$G$21</definedName>
    <definedName name="TABLE_ASSUMPTION_SET_3" localSheetId="89">'x-802'!$P$21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'x-220'!$B$7</definedName>
    <definedName name="TABLE_CLIENT_1" localSheetId="21">'x-221'!$B$7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'x-312'!$B$7</definedName>
    <definedName name="TABLE_CLIENT_1" localSheetId="34">'x-313'!$B$7</definedName>
    <definedName name="TABLE_CLIENT_1" localSheetId="35">'x-314'!$B$7</definedName>
    <definedName name="TABLE_CLIENT_1" localSheetId="36">'x-315'!$B$7</definedName>
    <definedName name="TABLE_CLIENT_1" localSheetId="37">'x-316'!$B$7</definedName>
    <definedName name="TABLE_CLIENT_1" localSheetId="38">'x-317'!$B$7</definedName>
    <definedName name="TABLE_CLIENT_1" localSheetId="39">'x-318'!$B$7</definedName>
    <definedName name="TABLE_CLIENT_1" localSheetId="40">'x-319'!$B$7</definedName>
    <definedName name="TABLE_CLIENT_1" localSheetId="41">'x-320'!$B$7</definedName>
    <definedName name="TABLE_CLIENT_1" localSheetId="42">'x-321'!$B$7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'x-401'!$B$7</definedName>
    <definedName name="TABLE_CLIENT_1" localSheetId="51">'x-403'!$B$7</definedName>
    <definedName name="TABLE_CLIENT_1" localSheetId="52">'x-404'!$B$7</definedName>
    <definedName name="TABLE_CLIENT_1" localSheetId="53">'x-405'!$B$7</definedName>
    <definedName name="TABLE_CLIENT_1" localSheetId="54">'x-406'!$B$7</definedName>
    <definedName name="TABLE_CLIENT_1" localSheetId="55">'x-407'!$B$7</definedName>
    <definedName name="TABLE_CLIENT_1" localSheetId="56">'x-501'!$B$7</definedName>
    <definedName name="TABLE_CLIENT_1" localSheetId="57">'x-502'!$B$7</definedName>
    <definedName name="TABLE_CLIENT_1" localSheetId="58">'x-503'!$B$7</definedName>
    <definedName name="TABLE_CLIENT_1" localSheetId="59">'x-504'!$B$7</definedName>
    <definedName name="TABLE_CLIENT_1" localSheetId="60">'x-505'!$B$7</definedName>
    <definedName name="TABLE_CLIENT_1" localSheetId="61">'x-506'!$B$7</definedName>
    <definedName name="TABLE_CLIENT_1" localSheetId="62">'x-603'!$B$7</definedName>
    <definedName name="TABLE_CLIENT_1" localSheetId="63">'x-604'!$B$7</definedName>
    <definedName name="TABLE_CLIENT_1" localSheetId="64">'x-605'!$B$7</definedName>
    <definedName name="TABLE_CLIENT_1" localSheetId="65">'x-606'!$B$7</definedName>
    <definedName name="TABLE_CLIENT_1" localSheetId="66">'x-607'!$B$7</definedName>
    <definedName name="TABLE_CLIENT_1" localSheetId="67">'x-608'!$B$7</definedName>
    <definedName name="TABLE_CLIENT_1" localSheetId="68">'x-609'!$B$7</definedName>
    <definedName name="TABLE_CLIENT_1" localSheetId="69">'x-610'!$B$7</definedName>
    <definedName name="TABLE_CLIENT_1" localSheetId="70">'x-611'!$B$7</definedName>
    <definedName name="TABLE_CLIENT_1" localSheetId="71">'x-612'!$B$7</definedName>
    <definedName name="TABLE_CLIENT_1" localSheetId="72">'x-613'!$B$7</definedName>
    <definedName name="TABLE_CLIENT_1" localSheetId="73">'x-614'!$B$7</definedName>
    <definedName name="TABLE_CLIENT_1" localSheetId="74">'x-615'!$B$7</definedName>
    <definedName name="TABLE_CLIENT_1" localSheetId="75">'x-616'!$B$7</definedName>
    <definedName name="TABLE_CLIENT_1" localSheetId="76">'x-617'!$B$7</definedName>
    <definedName name="TABLE_CLIENT_1" localSheetId="77">'x-618'!$B$7</definedName>
    <definedName name="TABLE_CLIENT_1" localSheetId="78">'x-619'!$B$7</definedName>
    <definedName name="TABLE_CLIENT_1" localSheetId="79">'x-620'!$B$7</definedName>
    <definedName name="TABLE_CLIENT_1" localSheetId="80">'x-621'!$B$7</definedName>
    <definedName name="TABLE_CLIENT_1" localSheetId="81">'x-622'!$B$7</definedName>
    <definedName name="TABLE_CLIENT_1" localSheetId="82">'x-623'!$B$7</definedName>
    <definedName name="TABLE_CLIENT_1" localSheetId="83">'x-624'!$B$7</definedName>
    <definedName name="TABLE_CLIENT_1" localSheetId="84">'x-625'!$B$7</definedName>
    <definedName name="TABLE_CLIENT_1" localSheetId="85">'x-626'!$B$7</definedName>
    <definedName name="TABLE_CLIENT_1" localSheetId="86">'x-627'!$B$7</definedName>
    <definedName name="TABLE_CLIENT_1" localSheetId="87">'x-701'!$B$7</definedName>
    <definedName name="TABLE_CLIENT_1" localSheetId="88">'x-702'!$B$7</definedName>
    <definedName name="TABLE_CLIENT_1" localSheetId="89">'x-802'!$B$7</definedName>
    <definedName name="TABLE_CLIENT_1" localSheetId="90">'x-template'!$B$7</definedName>
    <definedName name="TABLE_CLIENT_2" localSheetId="87">'x-701'!$F$7</definedName>
    <definedName name="TABLE_CLIENT_2" localSheetId="89">'x-802'!$G$7</definedName>
    <definedName name="TABLE_CLIENT_3" localSheetId="89">'x-802'!$P$7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'x-220'!$B$19</definedName>
    <definedName name="TABLE_DATE_IMPLEMENTED_1" localSheetId="21">'x-221'!$B$19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'x-312'!$B$19</definedName>
    <definedName name="TABLE_DATE_IMPLEMENTED_1" localSheetId="34">'x-313'!$B$19</definedName>
    <definedName name="TABLE_DATE_IMPLEMENTED_1" localSheetId="35">'x-314'!$B$19</definedName>
    <definedName name="TABLE_DATE_IMPLEMENTED_1" localSheetId="36">'x-315'!$B$19</definedName>
    <definedName name="TABLE_DATE_IMPLEMENTED_1" localSheetId="37">'x-316'!$B$19</definedName>
    <definedName name="TABLE_DATE_IMPLEMENTED_1" localSheetId="38">'x-317'!$B$19</definedName>
    <definedName name="TABLE_DATE_IMPLEMENTED_1" localSheetId="39">'x-318'!$B$19</definedName>
    <definedName name="TABLE_DATE_IMPLEMENTED_1" localSheetId="40">'x-319'!$B$19</definedName>
    <definedName name="TABLE_DATE_IMPLEMENTED_1" localSheetId="41">'x-320'!$B$19</definedName>
    <definedName name="TABLE_DATE_IMPLEMENTED_1" localSheetId="42">'x-321'!$B$19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'x-401'!$B$19</definedName>
    <definedName name="TABLE_DATE_IMPLEMENTED_1" localSheetId="51">'x-403'!$B$19</definedName>
    <definedName name="TABLE_DATE_IMPLEMENTED_1" localSheetId="52">'x-404'!$B$19</definedName>
    <definedName name="TABLE_DATE_IMPLEMENTED_1" localSheetId="53">'x-405'!$B$19</definedName>
    <definedName name="TABLE_DATE_IMPLEMENTED_1" localSheetId="54">'x-406'!$B$19</definedName>
    <definedName name="TABLE_DATE_IMPLEMENTED_1" localSheetId="55">'x-407'!$B$19</definedName>
    <definedName name="TABLE_DATE_IMPLEMENTED_1" localSheetId="56">'x-501'!$B$19</definedName>
    <definedName name="TABLE_DATE_IMPLEMENTED_1" localSheetId="57">'x-502'!$B$19</definedName>
    <definedName name="TABLE_DATE_IMPLEMENTED_1" localSheetId="58">'x-503'!$B$19</definedName>
    <definedName name="TABLE_DATE_IMPLEMENTED_1" localSheetId="59">'x-504'!$B$19</definedName>
    <definedName name="TABLE_DATE_IMPLEMENTED_1" localSheetId="60">'x-505'!$B$19</definedName>
    <definedName name="TABLE_DATE_IMPLEMENTED_1" localSheetId="61">'x-506'!$B$19</definedName>
    <definedName name="TABLE_DATE_IMPLEMENTED_1" localSheetId="62">'x-603'!$B$19</definedName>
    <definedName name="TABLE_DATE_IMPLEMENTED_1" localSheetId="63">'x-604'!$B$19</definedName>
    <definedName name="TABLE_DATE_IMPLEMENTED_1" localSheetId="64">'x-605'!$B$19</definedName>
    <definedName name="TABLE_DATE_IMPLEMENTED_1" localSheetId="65">'x-606'!$B$19</definedName>
    <definedName name="TABLE_DATE_IMPLEMENTED_1" localSheetId="66">'x-607'!$B$19</definedName>
    <definedName name="TABLE_DATE_IMPLEMENTED_1" localSheetId="67">'x-608'!$B$19</definedName>
    <definedName name="TABLE_DATE_IMPLEMENTED_1" localSheetId="68">'x-609'!$B$19</definedName>
    <definedName name="TABLE_DATE_IMPLEMENTED_1" localSheetId="69">'x-610'!$B$19</definedName>
    <definedName name="TABLE_DATE_IMPLEMENTED_1" localSheetId="70">'x-611'!$B$19</definedName>
    <definedName name="TABLE_DATE_IMPLEMENTED_1" localSheetId="71">'x-612'!$B$19</definedName>
    <definedName name="TABLE_DATE_IMPLEMENTED_1" localSheetId="72">'x-613'!$B$19</definedName>
    <definedName name="TABLE_DATE_IMPLEMENTED_1" localSheetId="73">'x-614'!$B$19</definedName>
    <definedName name="TABLE_DATE_IMPLEMENTED_1" localSheetId="74">'x-615'!$B$19</definedName>
    <definedName name="TABLE_DATE_IMPLEMENTED_1" localSheetId="75">'x-616'!$B$19</definedName>
    <definedName name="TABLE_DATE_IMPLEMENTED_1" localSheetId="76">'x-617'!$B$19</definedName>
    <definedName name="TABLE_DATE_IMPLEMENTED_1" localSheetId="77">'x-618'!$B$19</definedName>
    <definedName name="TABLE_DATE_IMPLEMENTED_1" localSheetId="78">'x-619'!$B$19</definedName>
    <definedName name="TABLE_DATE_IMPLEMENTED_1" localSheetId="79">'x-620'!$B$19</definedName>
    <definedName name="TABLE_DATE_IMPLEMENTED_1" localSheetId="80">'x-621'!$B$19</definedName>
    <definedName name="TABLE_DATE_IMPLEMENTED_1" localSheetId="81">'x-622'!$B$19</definedName>
    <definedName name="TABLE_DATE_IMPLEMENTED_1" localSheetId="82">'x-623'!$B$19</definedName>
    <definedName name="TABLE_DATE_IMPLEMENTED_1" localSheetId="83">'x-624'!$B$19</definedName>
    <definedName name="TABLE_DATE_IMPLEMENTED_1" localSheetId="84">'x-625'!$B$19</definedName>
    <definedName name="TABLE_DATE_IMPLEMENTED_1" localSheetId="85">'x-626'!$B$19</definedName>
    <definedName name="TABLE_DATE_IMPLEMENTED_1" localSheetId="86">'x-627'!$B$19</definedName>
    <definedName name="TABLE_DATE_IMPLEMENTED_1" localSheetId="87">'x-701'!$B$19</definedName>
    <definedName name="TABLE_DATE_IMPLEMENTED_1" localSheetId="88">'x-702'!$B$19</definedName>
    <definedName name="TABLE_DATE_IMPLEMENTED_1" localSheetId="89">'x-802'!$B$19</definedName>
    <definedName name="TABLE_DATE_IMPLEMENTED_1" localSheetId="90">'x-template'!$B$19</definedName>
    <definedName name="TABLE_DATE_IMPLEMENTED_2" localSheetId="87">'x-701'!$F$19</definedName>
    <definedName name="TABLE_DATE_IMPLEMENTED_2" localSheetId="89">'x-802'!$G$19</definedName>
    <definedName name="TABLE_DATE_IMPLEMENTED_3" localSheetId="89">'x-802'!$P$19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'x-220'!$B$18</definedName>
    <definedName name="TABLE_DATE_ISSUED_1" localSheetId="21">'x-221'!$B$18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'x-312'!$B$18</definedName>
    <definedName name="TABLE_DATE_ISSUED_1" localSheetId="34">'x-313'!$B$18</definedName>
    <definedName name="TABLE_DATE_ISSUED_1" localSheetId="35">'x-314'!$B$18</definedName>
    <definedName name="TABLE_DATE_ISSUED_1" localSheetId="36">'x-315'!$B$18</definedName>
    <definedName name="TABLE_DATE_ISSUED_1" localSheetId="37">'x-316'!$B$18</definedName>
    <definedName name="TABLE_DATE_ISSUED_1" localSheetId="38">'x-317'!$B$18</definedName>
    <definedName name="TABLE_DATE_ISSUED_1" localSheetId="39">'x-318'!$B$18</definedName>
    <definedName name="TABLE_DATE_ISSUED_1" localSheetId="40">'x-319'!$B$18</definedName>
    <definedName name="TABLE_DATE_ISSUED_1" localSheetId="41">'x-320'!$B$18</definedName>
    <definedName name="TABLE_DATE_ISSUED_1" localSheetId="42">'x-321'!$B$18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'x-401'!$B$18</definedName>
    <definedName name="TABLE_DATE_ISSUED_1" localSheetId="51">'x-403'!$B$18</definedName>
    <definedName name="TABLE_DATE_ISSUED_1" localSheetId="52">'x-404'!$B$18</definedName>
    <definedName name="TABLE_DATE_ISSUED_1" localSheetId="53">'x-405'!$B$18</definedName>
    <definedName name="TABLE_DATE_ISSUED_1" localSheetId="54">'x-406'!$B$18</definedName>
    <definedName name="TABLE_DATE_ISSUED_1" localSheetId="55">'x-407'!$B$18</definedName>
    <definedName name="TABLE_DATE_ISSUED_1" localSheetId="56">'x-501'!$B$18</definedName>
    <definedName name="TABLE_DATE_ISSUED_1" localSheetId="57">'x-502'!$B$18</definedName>
    <definedName name="TABLE_DATE_ISSUED_1" localSheetId="58">'x-503'!$B$18</definedName>
    <definedName name="TABLE_DATE_ISSUED_1" localSheetId="59">'x-504'!$B$18</definedName>
    <definedName name="TABLE_DATE_ISSUED_1" localSheetId="60">'x-505'!$B$18</definedName>
    <definedName name="TABLE_DATE_ISSUED_1" localSheetId="61">'x-506'!$B$18</definedName>
    <definedName name="TABLE_DATE_ISSUED_1" localSheetId="62">'x-603'!$B$18</definedName>
    <definedName name="TABLE_DATE_ISSUED_1" localSheetId="63">'x-604'!$B$18</definedName>
    <definedName name="TABLE_DATE_ISSUED_1" localSheetId="64">'x-605'!$B$18</definedName>
    <definedName name="TABLE_DATE_ISSUED_1" localSheetId="65">'x-606'!$B$18</definedName>
    <definedName name="TABLE_DATE_ISSUED_1" localSheetId="66">'x-607'!$B$18</definedName>
    <definedName name="TABLE_DATE_ISSUED_1" localSheetId="67">'x-608'!$B$18</definedName>
    <definedName name="TABLE_DATE_ISSUED_1" localSheetId="68">'x-609'!$B$18</definedName>
    <definedName name="TABLE_DATE_ISSUED_1" localSheetId="69">'x-610'!$B$18</definedName>
    <definedName name="TABLE_DATE_ISSUED_1" localSheetId="70">'x-611'!$B$18</definedName>
    <definedName name="TABLE_DATE_ISSUED_1" localSheetId="71">'x-612'!$B$18</definedName>
    <definedName name="TABLE_DATE_ISSUED_1" localSheetId="72">'x-613'!$B$18</definedName>
    <definedName name="TABLE_DATE_ISSUED_1" localSheetId="73">'x-614'!$B$18</definedName>
    <definedName name="TABLE_DATE_ISSUED_1" localSheetId="74">'x-615'!$B$18</definedName>
    <definedName name="TABLE_DATE_ISSUED_1" localSheetId="75">'x-616'!$B$18</definedName>
    <definedName name="TABLE_DATE_ISSUED_1" localSheetId="76">'x-617'!$B$18</definedName>
    <definedName name="TABLE_DATE_ISSUED_1" localSheetId="77">'x-618'!$B$18</definedName>
    <definedName name="TABLE_DATE_ISSUED_1" localSheetId="78">'x-619'!$B$18</definedName>
    <definedName name="TABLE_DATE_ISSUED_1" localSheetId="79">'x-620'!$B$18</definedName>
    <definedName name="TABLE_DATE_ISSUED_1" localSheetId="80">'x-621'!$B$18</definedName>
    <definedName name="TABLE_DATE_ISSUED_1" localSheetId="81">'x-622'!$B$18</definedName>
    <definedName name="TABLE_DATE_ISSUED_1" localSheetId="82">'x-623'!$B$18</definedName>
    <definedName name="TABLE_DATE_ISSUED_1" localSheetId="83">'x-624'!$B$18</definedName>
    <definedName name="TABLE_DATE_ISSUED_1" localSheetId="84">'x-625'!$B$18</definedName>
    <definedName name="TABLE_DATE_ISSUED_1" localSheetId="85">'x-626'!$B$18</definedName>
    <definedName name="TABLE_DATE_ISSUED_1" localSheetId="86">'x-627'!$B$18</definedName>
    <definedName name="TABLE_DATE_ISSUED_1" localSheetId="87">'x-701'!$B$18</definedName>
    <definedName name="TABLE_DATE_ISSUED_1" localSheetId="88">'x-702'!$B$18</definedName>
    <definedName name="TABLE_DATE_ISSUED_1" localSheetId="89">'x-802'!$B$18</definedName>
    <definedName name="TABLE_DATE_ISSUED_1" localSheetId="90">'x-template'!$B$18</definedName>
    <definedName name="TABLE_DATE_ISSUED_2" localSheetId="87">'x-701'!$F$18</definedName>
    <definedName name="TABLE_DATE_ISSUED_2" localSheetId="89">'x-802'!$G$18</definedName>
    <definedName name="TABLE_DATE_ISSUED_3" localSheetId="89">'x-802'!$P$18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'x-220'!$B$10</definedName>
    <definedName name="TABLE_DESCRIPTION_1" localSheetId="21">'x-221'!$B$10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'x-312'!$B$10</definedName>
    <definedName name="TABLE_DESCRIPTION_1" localSheetId="34">'x-313'!$B$10</definedName>
    <definedName name="TABLE_DESCRIPTION_1" localSheetId="35">'x-314'!$B$10</definedName>
    <definedName name="TABLE_DESCRIPTION_1" localSheetId="36">'x-315'!$B$10</definedName>
    <definedName name="TABLE_DESCRIPTION_1" localSheetId="37">'x-316'!$B$10</definedName>
    <definedName name="TABLE_DESCRIPTION_1" localSheetId="38">'x-317'!$B$10</definedName>
    <definedName name="TABLE_DESCRIPTION_1" localSheetId="39">'x-318'!$B$10</definedName>
    <definedName name="TABLE_DESCRIPTION_1" localSheetId="40">'x-319'!$B$10</definedName>
    <definedName name="TABLE_DESCRIPTION_1" localSheetId="41">'x-320'!$B$10</definedName>
    <definedName name="TABLE_DESCRIPTION_1" localSheetId="42">'x-321'!$B$10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'x-401'!$B$10</definedName>
    <definedName name="TABLE_DESCRIPTION_1" localSheetId="51">'x-403'!$B$10</definedName>
    <definedName name="TABLE_DESCRIPTION_1" localSheetId="52">'x-404'!$B$10</definedName>
    <definedName name="TABLE_DESCRIPTION_1" localSheetId="53">'x-405'!$B$10</definedName>
    <definedName name="TABLE_DESCRIPTION_1" localSheetId="54">'x-406'!$B$10</definedName>
    <definedName name="TABLE_DESCRIPTION_1" localSheetId="55">'x-407'!$B$10</definedName>
    <definedName name="TABLE_DESCRIPTION_1" localSheetId="56">'x-501'!$B$10</definedName>
    <definedName name="TABLE_DESCRIPTION_1" localSheetId="57">'x-502'!$B$10</definedName>
    <definedName name="TABLE_DESCRIPTION_1" localSheetId="58">'x-503'!$B$10</definedName>
    <definedName name="TABLE_DESCRIPTION_1" localSheetId="59">'x-504'!$B$10</definedName>
    <definedName name="TABLE_DESCRIPTION_1" localSheetId="60">'x-505'!$B$10</definedName>
    <definedName name="TABLE_DESCRIPTION_1" localSheetId="61">'x-506'!$B$10</definedName>
    <definedName name="TABLE_DESCRIPTION_1" localSheetId="62">'x-603'!$B$10</definedName>
    <definedName name="TABLE_DESCRIPTION_1" localSheetId="63">'x-604'!$B$10</definedName>
    <definedName name="TABLE_DESCRIPTION_1" localSheetId="64">'x-605'!$B$10</definedName>
    <definedName name="TABLE_DESCRIPTION_1" localSheetId="65">'x-606'!$B$10</definedName>
    <definedName name="TABLE_DESCRIPTION_1" localSheetId="66">'x-607'!$B$10</definedName>
    <definedName name="TABLE_DESCRIPTION_1" localSheetId="67">'x-608'!$B$10</definedName>
    <definedName name="TABLE_DESCRIPTION_1" localSheetId="68">'x-609'!$B$10</definedName>
    <definedName name="TABLE_DESCRIPTION_1" localSheetId="69">'x-610'!$B$10</definedName>
    <definedName name="TABLE_DESCRIPTION_1" localSheetId="70">'x-611'!$B$10</definedName>
    <definedName name="TABLE_DESCRIPTION_1" localSheetId="71">'x-612'!$B$10</definedName>
    <definedName name="TABLE_DESCRIPTION_1" localSheetId="72">'x-613'!$B$10</definedName>
    <definedName name="TABLE_DESCRIPTION_1" localSheetId="73">'x-614'!$B$10</definedName>
    <definedName name="TABLE_DESCRIPTION_1" localSheetId="74">'x-615'!$B$10</definedName>
    <definedName name="TABLE_DESCRIPTION_1" localSheetId="75">'x-616'!$B$10</definedName>
    <definedName name="TABLE_DESCRIPTION_1" localSheetId="76">'x-617'!$B$10</definedName>
    <definedName name="TABLE_DESCRIPTION_1" localSheetId="77">'x-618'!$B$10</definedName>
    <definedName name="TABLE_DESCRIPTION_1" localSheetId="78">'x-619'!$B$10</definedName>
    <definedName name="TABLE_DESCRIPTION_1" localSheetId="79">'x-620'!$B$10</definedName>
    <definedName name="TABLE_DESCRIPTION_1" localSheetId="80">'x-621'!$B$10</definedName>
    <definedName name="TABLE_DESCRIPTION_1" localSheetId="81">'x-622'!$B$10</definedName>
    <definedName name="TABLE_DESCRIPTION_1" localSheetId="82">'x-623'!$B$10</definedName>
    <definedName name="TABLE_DESCRIPTION_1" localSheetId="83">'x-624'!$B$10</definedName>
    <definedName name="TABLE_DESCRIPTION_1" localSheetId="84">'x-625'!$B$10</definedName>
    <definedName name="TABLE_DESCRIPTION_1" localSheetId="85">'x-626'!$B$10</definedName>
    <definedName name="TABLE_DESCRIPTION_1" localSheetId="86">'x-627'!$B$10</definedName>
    <definedName name="TABLE_DESCRIPTION_1" localSheetId="87">'x-701'!$B$10</definedName>
    <definedName name="TABLE_DESCRIPTION_1" localSheetId="88">'x-702'!$B$10</definedName>
    <definedName name="TABLE_DESCRIPTION_1" localSheetId="89">'x-802'!$B$10</definedName>
    <definedName name="TABLE_DESCRIPTION_1" localSheetId="90">'x-template'!$B$10</definedName>
    <definedName name="TABLE_DESCRIPTION_2" localSheetId="87">'x-701'!$F$10</definedName>
    <definedName name="TABLE_DESCRIPTION_2" localSheetId="89">'x-802'!$G$10</definedName>
    <definedName name="TABLE_DESCRIPTION_3" localSheetId="89">'x-802'!$P$10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'x-220'!$B$20</definedName>
    <definedName name="TABLE_FACTOR_STATUS_1" localSheetId="21">'x-221'!$B$20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'x-312'!$B$20</definedName>
    <definedName name="TABLE_FACTOR_STATUS_1" localSheetId="34">'x-313'!$B$20</definedName>
    <definedName name="TABLE_FACTOR_STATUS_1" localSheetId="35">'x-314'!$B$20</definedName>
    <definedName name="TABLE_FACTOR_STATUS_1" localSheetId="36">'x-315'!$B$20</definedName>
    <definedName name="TABLE_FACTOR_STATUS_1" localSheetId="37">'x-316'!$B$20</definedName>
    <definedName name="TABLE_FACTOR_STATUS_1" localSheetId="38">'x-317'!$B$20</definedName>
    <definedName name="TABLE_FACTOR_STATUS_1" localSheetId="39">'x-318'!$B$20</definedName>
    <definedName name="TABLE_FACTOR_STATUS_1" localSheetId="40">'x-319'!$B$20</definedName>
    <definedName name="TABLE_FACTOR_STATUS_1" localSheetId="41">'x-320'!$B$20</definedName>
    <definedName name="TABLE_FACTOR_STATUS_1" localSheetId="42">'x-321'!$B$20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'x-401'!$B$20</definedName>
    <definedName name="TABLE_FACTOR_STATUS_1" localSheetId="51">'x-403'!$B$20</definedName>
    <definedName name="TABLE_FACTOR_STATUS_1" localSheetId="52">'x-404'!$B$20</definedName>
    <definedName name="TABLE_FACTOR_STATUS_1" localSheetId="53">'x-405'!$B$20</definedName>
    <definedName name="TABLE_FACTOR_STATUS_1" localSheetId="54">'x-406'!$B$20</definedName>
    <definedName name="TABLE_FACTOR_STATUS_1" localSheetId="55">'x-407'!$B$20</definedName>
    <definedName name="TABLE_FACTOR_STATUS_1" localSheetId="56">'x-501'!$B$20</definedName>
    <definedName name="TABLE_FACTOR_STATUS_1" localSheetId="57">'x-502'!$B$20</definedName>
    <definedName name="TABLE_FACTOR_STATUS_1" localSheetId="58">'x-503'!$B$20</definedName>
    <definedName name="TABLE_FACTOR_STATUS_1" localSheetId="59">'x-504'!$B$20</definedName>
    <definedName name="TABLE_FACTOR_STATUS_1" localSheetId="60">'x-505'!$B$20</definedName>
    <definedName name="TABLE_FACTOR_STATUS_1" localSheetId="61">'x-506'!$B$20</definedName>
    <definedName name="TABLE_FACTOR_STATUS_1" localSheetId="62">'x-603'!$B$20</definedName>
    <definedName name="TABLE_FACTOR_STATUS_1" localSheetId="63">'x-604'!$B$20</definedName>
    <definedName name="TABLE_FACTOR_STATUS_1" localSheetId="64">'x-605'!$B$20</definedName>
    <definedName name="TABLE_FACTOR_STATUS_1" localSheetId="65">'x-606'!$B$20</definedName>
    <definedName name="TABLE_FACTOR_STATUS_1" localSheetId="66">'x-607'!$B$20</definedName>
    <definedName name="TABLE_FACTOR_STATUS_1" localSheetId="67">'x-608'!$B$20</definedName>
    <definedName name="TABLE_FACTOR_STATUS_1" localSheetId="68">'x-609'!$B$20</definedName>
    <definedName name="TABLE_FACTOR_STATUS_1" localSheetId="69">'x-610'!$B$20</definedName>
    <definedName name="TABLE_FACTOR_STATUS_1" localSheetId="70">'x-611'!$B$20</definedName>
    <definedName name="TABLE_FACTOR_STATUS_1" localSheetId="71">'x-612'!$B$20</definedName>
    <definedName name="TABLE_FACTOR_STATUS_1" localSheetId="72">'x-613'!$B$20</definedName>
    <definedName name="TABLE_FACTOR_STATUS_1" localSheetId="73">'x-614'!$B$20</definedName>
    <definedName name="TABLE_FACTOR_STATUS_1" localSheetId="74">'x-615'!$B$20</definedName>
    <definedName name="TABLE_FACTOR_STATUS_1" localSheetId="75">'x-616'!$B$20</definedName>
    <definedName name="TABLE_FACTOR_STATUS_1" localSheetId="76">'x-617'!$B$20</definedName>
    <definedName name="TABLE_FACTOR_STATUS_1" localSheetId="77">'x-618'!$B$20</definedName>
    <definedName name="TABLE_FACTOR_STATUS_1" localSheetId="78">'x-619'!$B$20</definedName>
    <definedName name="TABLE_FACTOR_STATUS_1" localSheetId="79">'x-620'!$B$20</definedName>
    <definedName name="TABLE_FACTOR_STATUS_1" localSheetId="80">'x-621'!$B$20</definedName>
    <definedName name="TABLE_FACTOR_STATUS_1" localSheetId="81">'x-622'!$B$20</definedName>
    <definedName name="TABLE_FACTOR_STATUS_1" localSheetId="82">'x-623'!$B$20</definedName>
    <definedName name="TABLE_FACTOR_STATUS_1" localSheetId="83">'x-624'!$B$20</definedName>
    <definedName name="TABLE_FACTOR_STATUS_1" localSheetId="84">'x-625'!$B$20</definedName>
    <definedName name="TABLE_FACTOR_STATUS_1" localSheetId="85">'x-626'!$B$20</definedName>
    <definedName name="TABLE_FACTOR_STATUS_1" localSheetId="86">'x-627'!$B$20</definedName>
    <definedName name="TABLE_FACTOR_STATUS_1" localSheetId="87">'x-701'!$B$20</definedName>
    <definedName name="TABLE_FACTOR_STATUS_1" localSheetId="88">'x-702'!$B$20</definedName>
    <definedName name="TABLE_FACTOR_STATUS_1" localSheetId="89">'x-802'!$B$20</definedName>
    <definedName name="TABLE_FACTOR_STATUS_1" localSheetId="90">'x-template'!$B$20</definedName>
    <definedName name="TABLE_FACTOR_STATUS_2" localSheetId="87">'x-701'!$F$20</definedName>
    <definedName name="TABLE_FACTOR_STATUS_2" localSheetId="89">'x-802'!$G$20</definedName>
    <definedName name="TABLE_FACTOR_STATUS_3" localSheetId="89">'x-802'!$P$20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'x-220'!$B$9</definedName>
    <definedName name="TABLE_FACTOR_TYPE_1" localSheetId="21">'x-221'!$B$9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'x-312'!$B$9</definedName>
    <definedName name="TABLE_FACTOR_TYPE_1" localSheetId="34">'x-313'!$B$9</definedName>
    <definedName name="TABLE_FACTOR_TYPE_1" localSheetId="35">'x-314'!$B$9</definedName>
    <definedName name="TABLE_FACTOR_TYPE_1" localSheetId="36">'x-315'!$B$9</definedName>
    <definedName name="TABLE_FACTOR_TYPE_1" localSheetId="37">'x-316'!$B$9</definedName>
    <definedName name="TABLE_FACTOR_TYPE_1" localSheetId="38">'x-317'!$B$9</definedName>
    <definedName name="TABLE_FACTOR_TYPE_1" localSheetId="39">'x-318'!$B$9</definedName>
    <definedName name="TABLE_FACTOR_TYPE_1" localSheetId="40">'x-319'!$B$9</definedName>
    <definedName name="TABLE_FACTOR_TYPE_1" localSheetId="41">'x-320'!$B$9</definedName>
    <definedName name="TABLE_FACTOR_TYPE_1" localSheetId="42">'x-321'!$B$9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'x-401'!$B$9</definedName>
    <definedName name="TABLE_FACTOR_TYPE_1" localSheetId="51">'x-403'!$B$9</definedName>
    <definedName name="TABLE_FACTOR_TYPE_1" localSheetId="52">'x-404'!$B$9</definedName>
    <definedName name="TABLE_FACTOR_TYPE_1" localSheetId="53">'x-405'!$B$9</definedName>
    <definedName name="TABLE_FACTOR_TYPE_1" localSheetId="54">'x-406'!$B$9</definedName>
    <definedName name="TABLE_FACTOR_TYPE_1" localSheetId="55">'x-407'!$B$9</definedName>
    <definedName name="TABLE_FACTOR_TYPE_1" localSheetId="56">'x-501'!$B$9</definedName>
    <definedName name="TABLE_FACTOR_TYPE_1" localSheetId="57">'x-502'!$B$9</definedName>
    <definedName name="TABLE_FACTOR_TYPE_1" localSheetId="58">'x-503'!$B$9</definedName>
    <definedName name="TABLE_FACTOR_TYPE_1" localSheetId="59">'x-504'!$B$9</definedName>
    <definedName name="TABLE_FACTOR_TYPE_1" localSheetId="60">'x-505'!$B$9</definedName>
    <definedName name="TABLE_FACTOR_TYPE_1" localSheetId="61">'x-506'!$B$9</definedName>
    <definedName name="TABLE_FACTOR_TYPE_1" localSheetId="62">'x-603'!$B$9</definedName>
    <definedName name="TABLE_FACTOR_TYPE_1" localSheetId="63">'x-604'!$B$9</definedName>
    <definedName name="TABLE_FACTOR_TYPE_1" localSheetId="64">'x-605'!$B$9</definedName>
    <definedName name="TABLE_FACTOR_TYPE_1" localSheetId="65">'x-606'!$B$9</definedName>
    <definedName name="TABLE_FACTOR_TYPE_1" localSheetId="66">'x-607'!$B$9</definedName>
    <definedName name="TABLE_FACTOR_TYPE_1" localSheetId="67">'x-608'!$B$9</definedName>
    <definedName name="TABLE_FACTOR_TYPE_1" localSheetId="68">'x-609'!$B$9</definedName>
    <definedName name="TABLE_FACTOR_TYPE_1" localSheetId="69">'x-610'!$B$9</definedName>
    <definedName name="TABLE_FACTOR_TYPE_1" localSheetId="70">'x-611'!$B$9</definedName>
    <definedName name="TABLE_FACTOR_TYPE_1" localSheetId="71">'x-612'!$B$9</definedName>
    <definedName name="TABLE_FACTOR_TYPE_1" localSheetId="72">'x-613'!$B$9</definedName>
    <definedName name="TABLE_FACTOR_TYPE_1" localSheetId="73">'x-614'!$B$9</definedName>
    <definedName name="TABLE_FACTOR_TYPE_1" localSheetId="74">'x-615'!$B$9</definedName>
    <definedName name="TABLE_FACTOR_TYPE_1" localSheetId="75">'x-616'!$B$9</definedName>
    <definedName name="TABLE_FACTOR_TYPE_1" localSheetId="76">'x-617'!$B$9</definedName>
    <definedName name="TABLE_FACTOR_TYPE_1" localSheetId="77">'x-618'!$B$9</definedName>
    <definedName name="TABLE_FACTOR_TYPE_1" localSheetId="78">'x-619'!$B$9</definedName>
    <definedName name="TABLE_FACTOR_TYPE_1" localSheetId="79">'x-620'!$B$9</definedName>
    <definedName name="TABLE_FACTOR_TYPE_1" localSheetId="80">'x-621'!$B$9</definedName>
    <definedName name="TABLE_FACTOR_TYPE_1" localSheetId="81">'x-622'!$B$9</definedName>
    <definedName name="TABLE_FACTOR_TYPE_1" localSheetId="82">'x-623'!$B$9</definedName>
    <definedName name="TABLE_FACTOR_TYPE_1" localSheetId="83">'x-624'!$B$9</definedName>
    <definedName name="TABLE_FACTOR_TYPE_1" localSheetId="84">'x-625'!$B$9</definedName>
    <definedName name="TABLE_FACTOR_TYPE_1" localSheetId="85">'x-626'!$B$9</definedName>
    <definedName name="TABLE_FACTOR_TYPE_1" localSheetId="86">'x-627'!$B$9</definedName>
    <definedName name="TABLE_FACTOR_TYPE_1" localSheetId="87">'x-701'!$B$9</definedName>
    <definedName name="TABLE_FACTOR_TYPE_1" localSheetId="88">'x-702'!$B$9</definedName>
    <definedName name="TABLE_FACTOR_TYPE_1" localSheetId="89">'x-802'!$B$9</definedName>
    <definedName name="TABLE_FACTOR_TYPE_1" localSheetId="90">'x-template'!$B$9</definedName>
    <definedName name="TABLE_FACTOR_TYPE_2" localSheetId="87">'x-701'!$F$9</definedName>
    <definedName name="TABLE_FACTOR_TYPE_2" localSheetId="89">'x-802'!$G$9</definedName>
    <definedName name="TABLE_FACTOR_TYPE_3" localSheetId="89">'x-802'!$P$9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'x-220'!$B$11</definedName>
    <definedName name="TABLE_GENDER_1" localSheetId="21">'x-221'!$B$11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'x-312'!$B$11</definedName>
    <definedName name="TABLE_GENDER_1" localSheetId="34">'x-313'!$B$11</definedName>
    <definedName name="TABLE_GENDER_1" localSheetId="35">'x-314'!$B$11</definedName>
    <definedName name="TABLE_GENDER_1" localSheetId="36">'x-315'!$B$11</definedName>
    <definedName name="TABLE_GENDER_1" localSheetId="37">'x-316'!$B$11</definedName>
    <definedName name="TABLE_GENDER_1" localSheetId="38">'x-317'!$B$11</definedName>
    <definedName name="TABLE_GENDER_1" localSheetId="39">'x-318'!$B$11</definedName>
    <definedName name="TABLE_GENDER_1" localSheetId="40">'x-319'!$B$11</definedName>
    <definedName name="TABLE_GENDER_1" localSheetId="41">'x-320'!$B$11</definedName>
    <definedName name="TABLE_GENDER_1" localSheetId="42">'x-321'!$B$11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'x-401'!$B$11</definedName>
    <definedName name="TABLE_GENDER_1" localSheetId="51">'x-403'!$B$11</definedName>
    <definedName name="TABLE_GENDER_1" localSheetId="52">'x-404'!$B$11</definedName>
    <definedName name="TABLE_GENDER_1" localSheetId="53">'x-405'!$B$11</definedName>
    <definedName name="TABLE_GENDER_1" localSheetId="54">'x-406'!$B$11</definedName>
    <definedName name="TABLE_GENDER_1" localSheetId="55">'x-407'!$B$11</definedName>
    <definedName name="TABLE_GENDER_1" localSheetId="56">'x-501'!$B$11</definedName>
    <definedName name="TABLE_GENDER_1" localSheetId="57">'x-502'!$B$11</definedName>
    <definedName name="TABLE_GENDER_1" localSheetId="58">'x-503'!$B$11</definedName>
    <definedName name="TABLE_GENDER_1" localSheetId="59">'x-504'!$B$11</definedName>
    <definedName name="TABLE_GENDER_1" localSheetId="60">'x-505'!$B$11</definedName>
    <definedName name="TABLE_GENDER_1" localSheetId="61">'x-506'!$B$11</definedName>
    <definedName name="TABLE_GENDER_1" localSheetId="62">'x-603'!$B$11</definedName>
    <definedName name="TABLE_GENDER_1" localSheetId="63">'x-604'!$B$11</definedName>
    <definedName name="TABLE_GENDER_1" localSheetId="64">'x-605'!$B$11</definedName>
    <definedName name="TABLE_GENDER_1" localSheetId="65">'x-606'!$B$11</definedName>
    <definedName name="TABLE_GENDER_1" localSheetId="66">'x-607'!$B$11</definedName>
    <definedName name="TABLE_GENDER_1" localSheetId="67">'x-608'!$B$11</definedName>
    <definedName name="TABLE_GENDER_1" localSheetId="68">'x-609'!$B$11</definedName>
    <definedName name="TABLE_GENDER_1" localSheetId="69">'x-610'!$B$11</definedName>
    <definedName name="TABLE_GENDER_1" localSheetId="70">'x-611'!$B$11</definedName>
    <definedName name="TABLE_GENDER_1" localSheetId="71">'x-612'!$B$11</definedName>
    <definedName name="TABLE_GENDER_1" localSheetId="72">'x-613'!$B$11</definedName>
    <definedName name="TABLE_GENDER_1" localSheetId="73">'x-614'!$B$11</definedName>
    <definedName name="TABLE_GENDER_1" localSheetId="74">'x-615'!$B$11</definedName>
    <definedName name="TABLE_GENDER_1" localSheetId="75">'x-616'!$B$11</definedName>
    <definedName name="TABLE_GENDER_1" localSheetId="76">'x-617'!$B$11</definedName>
    <definedName name="TABLE_GENDER_1" localSheetId="77">'x-618'!$B$11</definedName>
    <definedName name="TABLE_GENDER_1" localSheetId="78">'x-619'!$B$11</definedName>
    <definedName name="TABLE_GENDER_1" localSheetId="79">'x-620'!$B$11</definedName>
    <definedName name="TABLE_GENDER_1" localSheetId="80">'x-621'!$B$11</definedName>
    <definedName name="TABLE_GENDER_1" localSheetId="81">'x-622'!$B$11</definedName>
    <definedName name="TABLE_GENDER_1" localSheetId="82">'x-623'!$B$11</definedName>
    <definedName name="TABLE_GENDER_1" localSheetId="83">'x-624'!$B$11</definedName>
    <definedName name="TABLE_GENDER_1" localSheetId="84">'x-625'!$B$11</definedName>
    <definedName name="TABLE_GENDER_1" localSheetId="85">'x-626'!$B$11</definedName>
    <definedName name="TABLE_GENDER_1" localSheetId="86">'x-627'!$B$11</definedName>
    <definedName name="TABLE_GENDER_1" localSheetId="87">'x-701'!$B$11</definedName>
    <definedName name="TABLE_GENDER_1" localSheetId="88">'x-702'!$B$11</definedName>
    <definedName name="TABLE_GENDER_1" localSheetId="89">'x-802'!$B$11</definedName>
    <definedName name="TABLE_GENDER_1" localSheetId="90">'x-template'!$B$11</definedName>
    <definedName name="TABLE_GENDER_2" localSheetId="87">'x-701'!$F$11</definedName>
    <definedName name="TABLE_GENDER_2" localSheetId="89">'x-802'!$G$11</definedName>
    <definedName name="TABLE_GENDER_3" localSheetId="89">'x-802'!$P$11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'x-220'!$A$6:$B$21</definedName>
    <definedName name="TABLE_INFO_1" localSheetId="21">'x-221'!$A$6:$B$21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'x-312'!$A$6:$B$21</definedName>
    <definedName name="TABLE_INFO_1" localSheetId="34">'x-313'!$A$6:$B$21</definedName>
    <definedName name="TABLE_INFO_1" localSheetId="35">'x-314'!$A$6:$B$21</definedName>
    <definedName name="TABLE_INFO_1" localSheetId="36">'x-315'!$A$6:$B$21</definedName>
    <definedName name="TABLE_INFO_1" localSheetId="37">'x-316'!$A$6:$B$21</definedName>
    <definedName name="TABLE_INFO_1" localSheetId="38">'x-317'!$A$6:$B$21</definedName>
    <definedName name="TABLE_INFO_1" localSheetId="39">'x-318'!$A$6:$B$21</definedName>
    <definedName name="TABLE_INFO_1" localSheetId="40">'x-319'!$A$6:$B$21</definedName>
    <definedName name="TABLE_INFO_1" localSheetId="41">'x-320'!$A$6:$B$21</definedName>
    <definedName name="TABLE_INFO_1" localSheetId="42">'x-321'!$A$6:$B$21</definedName>
    <definedName name="TABLE_INFO_1" localSheetId="43">'x-322'!$A$6:$B$21</definedName>
    <definedName name="TABLE_INFO_1" localSheetId="44">'x-323'!$A$6:$B$21</definedName>
    <definedName name="TABLE_INFO_1" localSheetId="45">'x-324'!$A$6:$B$21</definedName>
    <definedName name="TABLE_INFO_1" localSheetId="46">'x-325'!$A$6:$B$21</definedName>
    <definedName name="TABLE_INFO_1" localSheetId="47">'x-326'!$A$6:$B$21</definedName>
    <definedName name="TABLE_INFO_1" localSheetId="48">'x-327'!$A$6:$B$21</definedName>
    <definedName name="TABLE_INFO_1" localSheetId="49">'x-328'!$A$6:$B$21</definedName>
    <definedName name="TABLE_INFO_1" localSheetId="50">'x-401'!$A$6:$B$21</definedName>
    <definedName name="TABLE_INFO_1" localSheetId="51">'x-403'!$A$6:$B$21</definedName>
    <definedName name="TABLE_INFO_1" localSheetId="52">'x-404'!$A$6:$B$21</definedName>
    <definedName name="TABLE_INFO_1" localSheetId="53">'x-405'!$A$6:$B$21</definedName>
    <definedName name="TABLE_INFO_1" localSheetId="54">'x-406'!$A$6:$B$21</definedName>
    <definedName name="TABLE_INFO_1" localSheetId="55">'x-407'!$A$6:$B$21</definedName>
    <definedName name="TABLE_INFO_1" localSheetId="56">'x-501'!$A$6:$B$21</definedName>
    <definedName name="TABLE_INFO_1" localSheetId="57">'x-502'!$A$6:$B$21</definedName>
    <definedName name="TABLE_INFO_1" localSheetId="58">'x-503'!$A$6:$B$21</definedName>
    <definedName name="TABLE_INFO_1" localSheetId="59">'x-504'!$A$6:$B$21</definedName>
    <definedName name="TABLE_INFO_1" localSheetId="60">'x-505'!$A$6:$B$21</definedName>
    <definedName name="TABLE_INFO_1" localSheetId="61">'x-506'!$A$6:$B$21</definedName>
    <definedName name="TABLE_INFO_1" localSheetId="62">'x-603'!$A$6:$B$21</definedName>
    <definedName name="TABLE_INFO_1" localSheetId="63">'x-604'!$A$6:$B$21</definedName>
    <definedName name="TABLE_INFO_1" localSheetId="64">'x-605'!$A$6:$B$21</definedName>
    <definedName name="TABLE_INFO_1" localSheetId="65">'x-606'!$A$6:$B$21</definedName>
    <definedName name="TABLE_INFO_1" localSheetId="66">'x-607'!$A$6:$B$21</definedName>
    <definedName name="TABLE_INFO_1" localSheetId="67">'x-608'!$A$6:$B$21</definedName>
    <definedName name="TABLE_INFO_1" localSheetId="68">'x-609'!$A$6:$B$21</definedName>
    <definedName name="TABLE_INFO_1" localSheetId="69">'x-610'!$A$6:$B$21</definedName>
    <definedName name="TABLE_INFO_1" localSheetId="70">'x-611'!$A$6:$B$21</definedName>
    <definedName name="TABLE_INFO_1" localSheetId="71">'x-612'!$A$6:$B$21</definedName>
    <definedName name="TABLE_INFO_1" localSheetId="72">'x-613'!$A$6:$B$21</definedName>
    <definedName name="TABLE_INFO_1" localSheetId="73">'x-614'!$A$6:$B$21</definedName>
    <definedName name="TABLE_INFO_1" localSheetId="74">'x-615'!$A$6:$B$21</definedName>
    <definedName name="TABLE_INFO_1" localSheetId="75">'x-616'!$A$6:$B$21</definedName>
    <definedName name="TABLE_INFO_1" localSheetId="76">'x-617'!$A$6:$B$21</definedName>
    <definedName name="TABLE_INFO_1" localSheetId="77">'x-618'!$A$6:$B$21</definedName>
    <definedName name="TABLE_INFO_1" localSheetId="78">'x-619'!$A$6:$B$21</definedName>
    <definedName name="TABLE_INFO_1" localSheetId="79">'x-620'!$A$6:$B$21</definedName>
    <definedName name="TABLE_INFO_1" localSheetId="80">'x-621'!$A$6:$B$21</definedName>
    <definedName name="TABLE_INFO_1" localSheetId="81">'x-622'!$A$6:$B$21</definedName>
    <definedName name="TABLE_INFO_1" localSheetId="82">'x-623'!$A$6:$B$21</definedName>
    <definedName name="TABLE_INFO_1" localSheetId="83">'x-624'!$A$6:$B$21</definedName>
    <definedName name="TABLE_INFO_1" localSheetId="84">'x-625'!$A$6:$B$21</definedName>
    <definedName name="TABLE_INFO_1" localSheetId="85">'x-626'!$A$6:$B$21</definedName>
    <definedName name="TABLE_INFO_1" localSheetId="86">'x-627'!$A$6:$B$21</definedName>
    <definedName name="TABLE_INFO_1" localSheetId="87">'x-701'!$A$6:$B$21</definedName>
    <definedName name="TABLE_INFO_1" localSheetId="88">'x-702'!$A$6:$B$21</definedName>
    <definedName name="TABLE_INFO_1" localSheetId="89">'x-802'!$A$6:$B$21</definedName>
    <definedName name="TABLE_INFO_1" localSheetId="90">'x-template'!$A$6:$B$21</definedName>
    <definedName name="TABLE_INFO_2" localSheetId="87">'x-701'!$E$6:$F$21</definedName>
    <definedName name="TABLE_INFO_2" localSheetId="89">'x-802'!$F$6:$G$21</definedName>
    <definedName name="TABLE_INFO_3" localSheetId="89">'x-802'!$J$6:$K$21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'x-220'!$B$15</definedName>
    <definedName name="TABLE_REFERENCE_1" localSheetId="21">'x-221'!$B$15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'x-312'!$B$15</definedName>
    <definedName name="TABLE_REFERENCE_1" localSheetId="34">'x-313'!$B$15</definedName>
    <definedName name="TABLE_REFERENCE_1" localSheetId="35">'x-314'!$B$15</definedName>
    <definedName name="TABLE_REFERENCE_1" localSheetId="36">'x-315'!$B$15</definedName>
    <definedName name="TABLE_REFERENCE_1" localSheetId="37">'x-316'!$B$15</definedName>
    <definedName name="TABLE_REFERENCE_1" localSheetId="38">'x-317'!$B$15</definedName>
    <definedName name="TABLE_REFERENCE_1" localSheetId="39">'x-318'!$B$15</definedName>
    <definedName name="TABLE_REFERENCE_1" localSheetId="40">'x-319'!$B$15</definedName>
    <definedName name="TABLE_REFERENCE_1" localSheetId="41">'x-320'!$B$15</definedName>
    <definedName name="TABLE_REFERENCE_1" localSheetId="42">'x-321'!$B$15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'x-401'!$B$15</definedName>
    <definedName name="TABLE_REFERENCE_1" localSheetId="51">'x-403'!$B$15</definedName>
    <definedName name="TABLE_REFERENCE_1" localSheetId="52">'x-404'!$B$15</definedName>
    <definedName name="TABLE_REFERENCE_1" localSheetId="53">'x-405'!$B$15</definedName>
    <definedName name="TABLE_REFERENCE_1" localSheetId="54">'x-406'!$B$15</definedName>
    <definedName name="TABLE_REFERENCE_1" localSheetId="55">'x-407'!$B$15</definedName>
    <definedName name="TABLE_REFERENCE_1" localSheetId="56">'x-501'!$B$15</definedName>
    <definedName name="TABLE_REFERENCE_1" localSheetId="57">'x-502'!$B$15</definedName>
    <definedName name="TABLE_REFERENCE_1" localSheetId="58">'x-503'!$B$15</definedName>
    <definedName name="TABLE_REFERENCE_1" localSheetId="59">'x-504'!$B$15</definedName>
    <definedName name="TABLE_REFERENCE_1" localSheetId="60">'x-505'!$B$15</definedName>
    <definedName name="TABLE_REFERENCE_1" localSheetId="61">'x-506'!$B$15</definedName>
    <definedName name="TABLE_REFERENCE_1" localSheetId="62">'x-603'!$B$15</definedName>
    <definedName name="TABLE_REFERENCE_1" localSheetId="63">'x-604'!$B$15</definedName>
    <definedName name="TABLE_REFERENCE_1" localSheetId="64">'x-605'!$B$15</definedName>
    <definedName name="TABLE_REFERENCE_1" localSheetId="65">'x-606'!$B$15</definedName>
    <definedName name="TABLE_REFERENCE_1" localSheetId="66">'x-607'!$B$15</definedName>
    <definedName name="TABLE_REFERENCE_1" localSheetId="67">'x-608'!$B$15</definedName>
    <definedName name="TABLE_REFERENCE_1" localSheetId="68">'x-609'!$B$15</definedName>
    <definedName name="TABLE_REFERENCE_1" localSheetId="69">'x-610'!$B$15</definedName>
    <definedName name="TABLE_REFERENCE_1" localSheetId="70">'x-611'!$B$15</definedName>
    <definedName name="TABLE_REFERENCE_1" localSheetId="71">'x-612'!$B$15</definedName>
    <definedName name="TABLE_REFERENCE_1" localSheetId="72">'x-613'!$B$15</definedName>
    <definedName name="TABLE_REFERENCE_1" localSheetId="73">'x-614'!$B$15</definedName>
    <definedName name="TABLE_REFERENCE_1" localSheetId="74">'x-615'!$B$15</definedName>
    <definedName name="TABLE_REFERENCE_1" localSheetId="75">'x-616'!$B$15</definedName>
    <definedName name="TABLE_REFERENCE_1" localSheetId="76">'x-617'!$B$15</definedName>
    <definedName name="TABLE_REFERENCE_1" localSheetId="77">'x-618'!$B$15</definedName>
    <definedName name="TABLE_REFERENCE_1" localSheetId="78">'x-619'!$B$15</definedName>
    <definedName name="TABLE_REFERENCE_1" localSheetId="79">'x-620'!$B$15</definedName>
    <definedName name="TABLE_REFERENCE_1" localSheetId="80">'x-621'!$B$15</definedName>
    <definedName name="TABLE_REFERENCE_1" localSheetId="81">'x-622'!$B$15</definedName>
    <definedName name="TABLE_REFERENCE_1" localSheetId="82">'x-623'!$B$15</definedName>
    <definedName name="TABLE_REFERENCE_1" localSheetId="83">'x-624'!$B$15</definedName>
    <definedName name="TABLE_REFERENCE_1" localSheetId="84">'x-625'!$B$15</definedName>
    <definedName name="TABLE_REFERENCE_1" localSheetId="85">'x-626'!$B$15</definedName>
    <definedName name="TABLE_REFERENCE_1" localSheetId="86">'x-627'!$B$15</definedName>
    <definedName name="TABLE_REFERENCE_1" localSheetId="87">'x-701'!$B$15</definedName>
    <definedName name="TABLE_REFERENCE_1" localSheetId="88">'x-702'!$B$15</definedName>
    <definedName name="TABLE_REFERENCE_1" localSheetId="89">'x-802'!$B$15</definedName>
    <definedName name="TABLE_REFERENCE_1" localSheetId="90">'x-template'!$B$15</definedName>
    <definedName name="TABLE_REFERENCE_2" localSheetId="87">'x-701'!$F$15</definedName>
    <definedName name="TABLE_REFERENCE_2" localSheetId="89">'x-802'!$G$15</definedName>
    <definedName name="TABLE_REFERENCE_3" localSheetId="89">'x-802'!$P$15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'x-220'!$B$16</definedName>
    <definedName name="TABLE_REFERENCE_GUIDANCE_1" localSheetId="21">'x-221'!$B$16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'x-312'!$B$16</definedName>
    <definedName name="TABLE_REFERENCE_GUIDANCE_1" localSheetId="34">'x-313'!$B$16</definedName>
    <definedName name="TABLE_REFERENCE_GUIDANCE_1" localSheetId="35">'x-314'!$B$16</definedName>
    <definedName name="TABLE_REFERENCE_GUIDANCE_1" localSheetId="36">'x-315'!$B$16</definedName>
    <definedName name="TABLE_REFERENCE_GUIDANCE_1" localSheetId="37">'x-316'!$B$16</definedName>
    <definedName name="TABLE_REFERENCE_GUIDANCE_1" localSheetId="38">'x-317'!$B$16</definedName>
    <definedName name="TABLE_REFERENCE_GUIDANCE_1" localSheetId="39">'x-318'!$B$16</definedName>
    <definedName name="TABLE_REFERENCE_GUIDANCE_1" localSheetId="40">'x-319'!$B$16</definedName>
    <definedName name="TABLE_REFERENCE_GUIDANCE_1" localSheetId="41">'x-320'!$B$16</definedName>
    <definedName name="TABLE_REFERENCE_GUIDANCE_1" localSheetId="42">'x-321'!$B$16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'x-401'!$B$16</definedName>
    <definedName name="TABLE_REFERENCE_GUIDANCE_1" localSheetId="51">'x-403'!$B$16</definedName>
    <definedName name="TABLE_REFERENCE_GUIDANCE_1" localSheetId="52">'x-404'!$B$16</definedName>
    <definedName name="TABLE_REFERENCE_GUIDANCE_1" localSheetId="53">'x-405'!$B$16</definedName>
    <definedName name="TABLE_REFERENCE_GUIDANCE_1" localSheetId="54">'x-406'!$B$16</definedName>
    <definedName name="TABLE_REFERENCE_GUIDANCE_1" localSheetId="55">'x-407'!$B$16</definedName>
    <definedName name="TABLE_REFERENCE_GUIDANCE_1" localSheetId="56">'x-501'!$B$16</definedName>
    <definedName name="TABLE_REFERENCE_GUIDANCE_1" localSheetId="57">'x-502'!$B$16</definedName>
    <definedName name="TABLE_REFERENCE_GUIDANCE_1" localSheetId="58">'x-503'!$B$16</definedName>
    <definedName name="TABLE_REFERENCE_GUIDANCE_1" localSheetId="59">'x-504'!$B$16</definedName>
    <definedName name="TABLE_REFERENCE_GUIDANCE_1" localSheetId="60">'x-505'!$B$16</definedName>
    <definedName name="TABLE_REFERENCE_GUIDANCE_1" localSheetId="61">'x-506'!$B$16</definedName>
    <definedName name="TABLE_REFERENCE_GUIDANCE_1" localSheetId="62">'x-603'!$B$16</definedName>
    <definedName name="TABLE_REFERENCE_GUIDANCE_1" localSheetId="63">'x-604'!$B$16</definedName>
    <definedName name="TABLE_REFERENCE_GUIDANCE_1" localSheetId="64">'x-605'!$B$16</definedName>
    <definedName name="TABLE_REFERENCE_GUIDANCE_1" localSheetId="65">'x-606'!$B$16</definedName>
    <definedName name="TABLE_REFERENCE_GUIDANCE_1" localSheetId="66">'x-607'!$B$16</definedName>
    <definedName name="TABLE_REFERENCE_GUIDANCE_1" localSheetId="67">'x-608'!$B$16</definedName>
    <definedName name="TABLE_REFERENCE_GUIDANCE_1" localSheetId="68">'x-609'!$B$16</definedName>
    <definedName name="TABLE_REFERENCE_GUIDANCE_1" localSheetId="69">'x-610'!$B$16</definedName>
    <definedName name="TABLE_REFERENCE_GUIDANCE_1" localSheetId="70">'x-611'!$B$16</definedName>
    <definedName name="TABLE_REFERENCE_GUIDANCE_1" localSheetId="71">'x-612'!$B$16</definedName>
    <definedName name="TABLE_REFERENCE_GUIDANCE_1" localSheetId="72">'x-613'!$B$16</definedName>
    <definedName name="TABLE_REFERENCE_GUIDANCE_1" localSheetId="73">'x-614'!$B$16</definedName>
    <definedName name="TABLE_REFERENCE_GUIDANCE_1" localSheetId="74">'x-615'!$B$16</definedName>
    <definedName name="TABLE_REFERENCE_GUIDANCE_1" localSheetId="75">'x-616'!$B$16</definedName>
    <definedName name="TABLE_REFERENCE_GUIDANCE_1" localSheetId="76">'x-617'!$B$16</definedName>
    <definedName name="TABLE_REFERENCE_GUIDANCE_1" localSheetId="77">'x-618'!$B$16</definedName>
    <definedName name="TABLE_REFERENCE_GUIDANCE_1" localSheetId="78">'x-619'!$B$16</definedName>
    <definedName name="TABLE_REFERENCE_GUIDANCE_1" localSheetId="79">'x-620'!$B$16</definedName>
    <definedName name="TABLE_REFERENCE_GUIDANCE_1" localSheetId="80">'x-621'!$B$16</definedName>
    <definedName name="TABLE_REFERENCE_GUIDANCE_1" localSheetId="81">'x-622'!$B$16</definedName>
    <definedName name="TABLE_REFERENCE_GUIDANCE_1" localSheetId="82">'x-623'!$B$16</definedName>
    <definedName name="TABLE_REFERENCE_GUIDANCE_1" localSheetId="83">'x-624'!$B$16</definedName>
    <definedName name="TABLE_REFERENCE_GUIDANCE_1" localSheetId="84">'x-625'!$B$16</definedName>
    <definedName name="TABLE_REFERENCE_GUIDANCE_1" localSheetId="85">'x-626'!$B$16</definedName>
    <definedName name="TABLE_REFERENCE_GUIDANCE_1" localSheetId="86">'x-627'!$B$16</definedName>
    <definedName name="TABLE_REFERENCE_GUIDANCE_1" localSheetId="87">'x-701'!$B$16</definedName>
    <definedName name="TABLE_REFERENCE_GUIDANCE_1" localSheetId="88">'x-702'!$B$16</definedName>
    <definedName name="TABLE_REFERENCE_GUIDANCE_1" localSheetId="89">'x-802'!$B$16</definedName>
    <definedName name="TABLE_REFERENCE_GUIDANCE_1" localSheetId="90">'x-template'!$B$16</definedName>
    <definedName name="TABLE_REFERENCE_GUIDANCE_2" localSheetId="87">'x-701'!$F$16</definedName>
    <definedName name="TABLE_REFERENCE_GUIDANCE_2" localSheetId="89">'x-802'!$G$16</definedName>
    <definedName name="TABLE_REFERENCE_GUIDANCE_3" localSheetId="89">'x-802'!$P$16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'x-220'!$B$17</definedName>
    <definedName name="TABLE_RELATED_1" localSheetId="21">'x-221'!$B$17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'x-312'!$B$17</definedName>
    <definedName name="TABLE_RELATED_1" localSheetId="34">'x-313'!$B$17</definedName>
    <definedName name="TABLE_RELATED_1" localSheetId="35">'x-314'!$B$17</definedName>
    <definedName name="TABLE_RELATED_1" localSheetId="36">'x-315'!$B$17</definedName>
    <definedName name="TABLE_RELATED_1" localSheetId="37">'x-316'!$B$17</definedName>
    <definedName name="TABLE_RELATED_1" localSheetId="38">'x-317'!$B$17</definedName>
    <definedName name="TABLE_RELATED_1" localSheetId="39">'x-318'!$B$17</definedName>
    <definedName name="TABLE_RELATED_1" localSheetId="40">'x-319'!$B$17</definedName>
    <definedName name="TABLE_RELATED_1" localSheetId="41">'x-320'!$B$17</definedName>
    <definedName name="TABLE_RELATED_1" localSheetId="42">'x-321'!$B$17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'x-401'!$B$17</definedName>
    <definedName name="TABLE_RELATED_1" localSheetId="51">'x-403'!$B$17</definedName>
    <definedName name="TABLE_RELATED_1" localSheetId="52">'x-404'!$B$17</definedName>
    <definedName name="TABLE_RELATED_1" localSheetId="53">'x-405'!$B$17</definedName>
    <definedName name="TABLE_RELATED_1" localSheetId="54">'x-406'!$B$17</definedName>
    <definedName name="TABLE_RELATED_1" localSheetId="55">'x-407'!$B$17</definedName>
    <definedName name="TABLE_RELATED_1" localSheetId="56">'x-501'!$B$17</definedName>
    <definedName name="TABLE_RELATED_1" localSheetId="57">'x-502'!$B$17</definedName>
    <definedName name="TABLE_RELATED_1" localSheetId="58">'x-503'!$B$17</definedName>
    <definedName name="TABLE_RELATED_1" localSheetId="59">'x-504'!$B$17</definedName>
    <definedName name="TABLE_RELATED_1" localSheetId="60">'x-505'!$B$17</definedName>
    <definedName name="TABLE_RELATED_1" localSheetId="61">'x-506'!$B$17</definedName>
    <definedName name="TABLE_RELATED_1" localSheetId="62">'x-603'!$B$17</definedName>
    <definedName name="TABLE_RELATED_1" localSheetId="63">'x-604'!$B$17</definedName>
    <definedName name="TABLE_RELATED_1" localSheetId="64">'x-605'!$B$17</definedName>
    <definedName name="TABLE_RELATED_1" localSheetId="65">'x-606'!$B$17</definedName>
    <definedName name="TABLE_RELATED_1" localSheetId="66">'x-607'!$B$17</definedName>
    <definedName name="TABLE_RELATED_1" localSheetId="67">'x-608'!$B$17</definedName>
    <definedName name="TABLE_RELATED_1" localSheetId="68">'x-609'!$B$17</definedName>
    <definedName name="TABLE_RELATED_1" localSheetId="69">'x-610'!$B$17</definedName>
    <definedName name="TABLE_RELATED_1" localSheetId="70">'x-611'!$B$17</definedName>
    <definedName name="TABLE_RELATED_1" localSheetId="71">'x-612'!$B$17</definedName>
    <definedName name="TABLE_RELATED_1" localSheetId="72">'x-613'!$B$17</definedName>
    <definedName name="TABLE_RELATED_1" localSheetId="73">'x-614'!$B$17</definedName>
    <definedName name="TABLE_RELATED_1" localSheetId="74">'x-615'!$B$17</definedName>
    <definedName name="TABLE_RELATED_1" localSheetId="75">'x-616'!$B$17</definedName>
    <definedName name="TABLE_RELATED_1" localSheetId="76">'x-617'!$B$17</definedName>
    <definedName name="TABLE_RELATED_1" localSheetId="77">'x-618'!$B$17</definedName>
    <definedName name="TABLE_RELATED_1" localSheetId="78">'x-619'!$B$17</definedName>
    <definedName name="TABLE_RELATED_1" localSheetId="79">'x-620'!$B$17</definedName>
    <definedName name="TABLE_RELATED_1" localSheetId="80">'x-621'!$B$17</definedName>
    <definedName name="TABLE_RELATED_1" localSheetId="81">'x-622'!$B$17</definedName>
    <definedName name="TABLE_RELATED_1" localSheetId="82">'x-623'!$B$17</definedName>
    <definedName name="TABLE_RELATED_1" localSheetId="83">'x-624'!$B$17</definedName>
    <definedName name="TABLE_RELATED_1" localSheetId="84">'x-625'!$B$17</definedName>
    <definedName name="TABLE_RELATED_1" localSheetId="85">'x-626'!$B$17</definedName>
    <definedName name="TABLE_RELATED_1" localSheetId="86">'x-627'!$B$17</definedName>
    <definedName name="TABLE_RELATED_1" localSheetId="87">'x-701'!$B$17</definedName>
    <definedName name="TABLE_RELATED_1" localSheetId="88">'x-702'!$B$17</definedName>
    <definedName name="TABLE_RELATED_1" localSheetId="89">'x-802'!$B$17</definedName>
    <definedName name="TABLE_RELATED_1" localSheetId="90">'x-template'!$B$17</definedName>
    <definedName name="TABLE_RELATED_2" localSheetId="87">'x-701'!$F$17</definedName>
    <definedName name="TABLE_RELATED_2" localSheetId="89">'x-802'!$G$17</definedName>
    <definedName name="TABLE_RELATED_3" localSheetId="89">'x-802'!$P$17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'x-220'!$B$8</definedName>
    <definedName name="TABLE_SECTION_1" localSheetId="21">'x-221'!$B$8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'x-312'!$B$8</definedName>
    <definedName name="TABLE_SECTION_1" localSheetId="34">'x-313'!$B$8</definedName>
    <definedName name="TABLE_SECTION_1" localSheetId="35">'x-314'!$B$8</definedName>
    <definedName name="TABLE_SECTION_1" localSheetId="36">'x-315'!$B$8</definedName>
    <definedName name="TABLE_SECTION_1" localSheetId="37">'x-316'!$B$8</definedName>
    <definedName name="TABLE_SECTION_1" localSheetId="38">'x-317'!$B$8</definedName>
    <definedName name="TABLE_SECTION_1" localSheetId="39">'x-318'!$B$8</definedName>
    <definedName name="TABLE_SECTION_1" localSheetId="40">'x-319'!$B$8</definedName>
    <definedName name="TABLE_SECTION_1" localSheetId="41">'x-320'!$B$8</definedName>
    <definedName name="TABLE_SECTION_1" localSheetId="42">'x-321'!$B$8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'x-401'!$B$8</definedName>
    <definedName name="TABLE_SECTION_1" localSheetId="51">'x-403'!$B$8</definedName>
    <definedName name="TABLE_SECTION_1" localSheetId="52">'x-404'!$B$8</definedName>
    <definedName name="TABLE_SECTION_1" localSheetId="53">'x-405'!$B$8</definedName>
    <definedName name="TABLE_SECTION_1" localSheetId="54">'x-406'!$B$8</definedName>
    <definedName name="TABLE_SECTION_1" localSheetId="55">'x-407'!$B$8</definedName>
    <definedName name="TABLE_SECTION_1" localSheetId="56">'x-501'!$B$8</definedName>
    <definedName name="TABLE_SECTION_1" localSheetId="57">'x-502'!$B$8</definedName>
    <definedName name="TABLE_SECTION_1" localSheetId="58">'x-503'!$B$8</definedName>
    <definedName name="TABLE_SECTION_1" localSheetId="59">'x-504'!$B$8</definedName>
    <definedName name="TABLE_SECTION_1" localSheetId="60">'x-505'!$B$8</definedName>
    <definedName name="TABLE_SECTION_1" localSheetId="61">'x-506'!$B$8</definedName>
    <definedName name="TABLE_SECTION_1" localSheetId="62">'x-603'!$B$8</definedName>
    <definedName name="TABLE_SECTION_1" localSheetId="63">'x-604'!$B$8</definedName>
    <definedName name="TABLE_SECTION_1" localSheetId="64">'x-605'!$B$8</definedName>
    <definedName name="TABLE_SECTION_1" localSheetId="65">'x-606'!$B$8</definedName>
    <definedName name="TABLE_SECTION_1" localSheetId="66">'x-607'!$B$8</definedName>
    <definedName name="TABLE_SECTION_1" localSheetId="67">'x-608'!$B$8</definedName>
    <definedName name="TABLE_SECTION_1" localSheetId="68">'x-609'!$B$8</definedName>
    <definedName name="TABLE_SECTION_1" localSheetId="69">'x-610'!$B$8</definedName>
    <definedName name="TABLE_SECTION_1" localSheetId="70">'x-611'!$B$8</definedName>
    <definedName name="TABLE_SECTION_1" localSheetId="71">'x-612'!$B$8</definedName>
    <definedName name="TABLE_SECTION_1" localSheetId="72">'x-613'!$B$8</definedName>
    <definedName name="TABLE_SECTION_1" localSheetId="73">'x-614'!$B$8</definedName>
    <definedName name="TABLE_SECTION_1" localSheetId="74">'x-615'!$B$8</definedName>
    <definedName name="TABLE_SECTION_1" localSheetId="75">'x-616'!$B$8</definedName>
    <definedName name="TABLE_SECTION_1" localSheetId="76">'x-617'!$B$8</definedName>
    <definedName name="TABLE_SECTION_1" localSheetId="77">'x-618'!$B$8</definedName>
    <definedName name="TABLE_SECTION_1" localSheetId="78">'x-619'!$B$8</definedName>
    <definedName name="TABLE_SECTION_1" localSheetId="79">'x-620'!$B$8</definedName>
    <definedName name="TABLE_SECTION_1" localSheetId="80">'x-621'!$B$8</definedName>
    <definedName name="TABLE_SECTION_1" localSheetId="81">'x-622'!$B$8</definedName>
    <definedName name="TABLE_SECTION_1" localSheetId="82">'x-623'!$B$8</definedName>
    <definedName name="TABLE_SECTION_1" localSheetId="83">'x-624'!$B$8</definedName>
    <definedName name="TABLE_SECTION_1" localSheetId="84">'x-625'!$B$8</definedName>
    <definedName name="TABLE_SECTION_1" localSheetId="85">'x-626'!$B$8</definedName>
    <definedName name="TABLE_SECTION_1" localSheetId="86">'x-627'!$B$8</definedName>
    <definedName name="TABLE_SECTION_1" localSheetId="87">'x-701'!$B$8</definedName>
    <definedName name="TABLE_SECTION_1" localSheetId="88">'x-702'!$B$8</definedName>
    <definedName name="TABLE_SECTION_1" localSheetId="89">'x-802'!$B$8</definedName>
    <definedName name="TABLE_SECTION_1" localSheetId="90">'x-template'!$B$8</definedName>
    <definedName name="TABLE_SECTION_2" localSheetId="87">'x-701'!$F$8</definedName>
    <definedName name="TABLE_SECTION_2" localSheetId="89">'x-802'!$G$8</definedName>
    <definedName name="TABLE_SECTION_3" localSheetId="89">'x-802'!$P$8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'x-220'!$B$13</definedName>
    <definedName name="TABLE_SECTION_NUMBER_1" localSheetId="21">'x-221'!$B$13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'x-312'!$B$13</definedName>
    <definedName name="TABLE_SECTION_NUMBER_1" localSheetId="34">'x-313'!$B$13</definedName>
    <definedName name="TABLE_SECTION_NUMBER_1" localSheetId="35">'x-314'!$B$13</definedName>
    <definedName name="TABLE_SECTION_NUMBER_1" localSheetId="36">'x-315'!$B$13</definedName>
    <definedName name="TABLE_SECTION_NUMBER_1" localSheetId="37">'x-316'!$B$13</definedName>
    <definedName name="TABLE_SECTION_NUMBER_1" localSheetId="38">'x-317'!$B$13</definedName>
    <definedName name="TABLE_SECTION_NUMBER_1" localSheetId="39">'x-318'!$B$13</definedName>
    <definedName name="TABLE_SECTION_NUMBER_1" localSheetId="40">'x-319'!$B$13</definedName>
    <definedName name="TABLE_SECTION_NUMBER_1" localSheetId="41">'x-320'!$B$13</definedName>
    <definedName name="TABLE_SECTION_NUMBER_1" localSheetId="42">'x-321'!$B$13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'x-401'!$B$13</definedName>
    <definedName name="TABLE_SECTION_NUMBER_1" localSheetId="51">'x-403'!$B$13</definedName>
    <definedName name="TABLE_SECTION_NUMBER_1" localSheetId="52">'x-404'!$B$13</definedName>
    <definedName name="TABLE_SECTION_NUMBER_1" localSheetId="53">'x-405'!$B$13</definedName>
    <definedName name="TABLE_SECTION_NUMBER_1" localSheetId="54">'x-406'!$B$13</definedName>
    <definedName name="TABLE_SECTION_NUMBER_1" localSheetId="55">'x-407'!$B$13</definedName>
    <definedName name="TABLE_SECTION_NUMBER_1" localSheetId="56">'x-501'!$B$13</definedName>
    <definedName name="TABLE_SECTION_NUMBER_1" localSheetId="57">'x-502'!$B$13</definedName>
    <definedName name="TABLE_SECTION_NUMBER_1" localSheetId="58">'x-503'!$B$13</definedName>
    <definedName name="TABLE_SECTION_NUMBER_1" localSheetId="59">'x-504'!$B$13</definedName>
    <definedName name="TABLE_SECTION_NUMBER_1" localSheetId="60">'x-505'!$B$13</definedName>
    <definedName name="TABLE_SECTION_NUMBER_1" localSheetId="61">'x-506'!$B$13</definedName>
    <definedName name="TABLE_SECTION_NUMBER_1" localSheetId="62">'x-603'!$B$13</definedName>
    <definedName name="TABLE_SECTION_NUMBER_1" localSheetId="63">'x-604'!$B$13</definedName>
    <definedName name="TABLE_SECTION_NUMBER_1" localSheetId="64">'x-605'!$B$13</definedName>
    <definedName name="TABLE_SECTION_NUMBER_1" localSheetId="65">'x-606'!$B$13</definedName>
    <definedName name="TABLE_SECTION_NUMBER_1" localSheetId="66">'x-607'!$B$13</definedName>
    <definedName name="TABLE_SECTION_NUMBER_1" localSheetId="67">'x-608'!$B$13</definedName>
    <definedName name="TABLE_SECTION_NUMBER_1" localSheetId="68">'x-609'!$B$13</definedName>
    <definedName name="TABLE_SECTION_NUMBER_1" localSheetId="69">'x-610'!$B$13</definedName>
    <definedName name="TABLE_SECTION_NUMBER_1" localSheetId="70">'x-611'!$B$13</definedName>
    <definedName name="TABLE_SECTION_NUMBER_1" localSheetId="71">'x-612'!$B$13</definedName>
    <definedName name="TABLE_SECTION_NUMBER_1" localSheetId="72">'x-613'!$B$13</definedName>
    <definedName name="TABLE_SECTION_NUMBER_1" localSheetId="73">'x-614'!$B$13</definedName>
    <definedName name="TABLE_SECTION_NUMBER_1" localSheetId="74">'x-615'!$B$13</definedName>
    <definedName name="TABLE_SECTION_NUMBER_1" localSheetId="75">'x-616'!$B$13</definedName>
    <definedName name="TABLE_SECTION_NUMBER_1" localSheetId="76">'x-617'!$B$13</definedName>
    <definedName name="TABLE_SECTION_NUMBER_1" localSheetId="77">'x-618'!$B$13</definedName>
    <definedName name="TABLE_SECTION_NUMBER_1" localSheetId="78">'x-619'!$B$13</definedName>
    <definedName name="TABLE_SECTION_NUMBER_1" localSheetId="79">'x-620'!$B$13</definedName>
    <definedName name="TABLE_SECTION_NUMBER_1" localSheetId="80">'x-621'!$B$13</definedName>
    <definedName name="TABLE_SECTION_NUMBER_1" localSheetId="81">'x-622'!$B$13</definedName>
    <definedName name="TABLE_SECTION_NUMBER_1" localSheetId="82">'x-623'!$B$13</definedName>
    <definedName name="TABLE_SECTION_NUMBER_1" localSheetId="83">'x-624'!$B$13</definedName>
    <definedName name="TABLE_SECTION_NUMBER_1" localSheetId="84">'x-625'!$B$13</definedName>
    <definedName name="TABLE_SECTION_NUMBER_1" localSheetId="85">'x-626'!$B$13</definedName>
    <definedName name="TABLE_SECTION_NUMBER_1" localSheetId="86">'x-627'!$B$13</definedName>
    <definedName name="TABLE_SECTION_NUMBER_1" localSheetId="87">'x-701'!$B$13</definedName>
    <definedName name="TABLE_SECTION_NUMBER_1" localSheetId="88">'x-702'!$B$13</definedName>
    <definedName name="TABLE_SECTION_NUMBER_1" localSheetId="89">'x-802'!$B$13</definedName>
    <definedName name="TABLE_SECTION_NUMBER_1" localSheetId="90">'x-template'!$B$13</definedName>
    <definedName name="TABLE_SECTION_NUMBER_2" localSheetId="87">'x-701'!$F$13</definedName>
    <definedName name="TABLE_SECTION_NUMBER_2" localSheetId="89">'x-802'!$G$13</definedName>
    <definedName name="TABLE_SECTION_NUMBER_3" localSheetId="89">'x-802'!$P$13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'x-220'!$B$14</definedName>
    <definedName name="TABLE_SERIES_NUMBER_1" localSheetId="21">'x-221'!$B$14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'x-312'!$B$14</definedName>
    <definedName name="TABLE_SERIES_NUMBER_1" localSheetId="34">'x-313'!$B$14</definedName>
    <definedName name="TABLE_SERIES_NUMBER_1" localSheetId="35">'x-314'!$B$14</definedName>
    <definedName name="TABLE_SERIES_NUMBER_1" localSheetId="36">'x-315'!$B$14</definedName>
    <definedName name="TABLE_SERIES_NUMBER_1" localSheetId="37">'x-316'!$B$14</definedName>
    <definedName name="TABLE_SERIES_NUMBER_1" localSheetId="38">'x-317'!$B$14</definedName>
    <definedName name="TABLE_SERIES_NUMBER_1" localSheetId="39">'x-318'!$B$14</definedName>
    <definedName name="TABLE_SERIES_NUMBER_1" localSheetId="40">'x-319'!$B$14</definedName>
    <definedName name="TABLE_SERIES_NUMBER_1" localSheetId="41">'x-320'!$B$14</definedName>
    <definedName name="TABLE_SERIES_NUMBER_1" localSheetId="42">'x-321'!$B$14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'x-401'!$B$14</definedName>
    <definedName name="TABLE_SERIES_NUMBER_1" localSheetId="51">'x-403'!$B$14</definedName>
    <definedName name="TABLE_SERIES_NUMBER_1" localSheetId="52">'x-404'!$B$14</definedName>
    <definedName name="TABLE_SERIES_NUMBER_1" localSheetId="53">'x-405'!$B$14</definedName>
    <definedName name="TABLE_SERIES_NUMBER_1" localSheetId="54">'x-406'!$B$14</definedName>
    <definedName name="TABLE_SERIES_NUMBER_1" localSheetId="55">'x-407'!$B$14</definedName>
    <definedName name="TABLE_SERIES_NUMBER_1" localSheetId="56">'x-501'!$B$14</definedName>
    <definedName name="TABLE_SERIES_NUMBER_1" localSheetId="57">'x-502'!$B$14</definedName>
    <definedName name="TABLE_SERIES_NUMBER_1" localSheetId="58">'x-503'!$B$14</definedName>
    <definedName name="TABLE_SERIES_NUMBER_1" localSheetId="59">'x-504'!$B$14</definedName>
    <definedName name="TABLE_SERIES_NUMBER_1" localSheetId="60">'x-505'!$B$14</definedName>
    <definedName name="TABLE_SERIES_NUMBER_1" localSheetId="61">'x-506'!$B$14</definedName>
    <definedName name="TABLE_SERIES_NUMBER_1" localSheetId="62">'x-603'!$B$14</definedName>
    <definedName name="TABLE_SERIES_NUMBER_1" localSheetId="63">'x-604'!$B$14</definedName>
    <definedName name="TABLE_SERIES_NUMBER_1" localSheetId="64">'x-605'!$B$14</definedName>
    <definedName name="TABLE_SERIES_NUMBER_1" localSheetId="65">'x-606'!$B$14</definedName>
    <definedName name="TABLE_SERIES_NUMBER_1" localSheetId="66">'x-607'!$B$14</definedName>
    <definedName name="TABLE_SERIES_NUMBER_1" localSheetId="67">'x-608'!$B$14</definedName>
    <definedName name="TABLE_SERIES_NUMBER_1" localSheetId="68">'x-609'!$B$14</definedName>
    <definedName name="TABLE_SERIES_NUMBER_1" localSheetId="69">'x-610'!$B$14</definedName>
    <definedName name="TABLE_SERIES_NUMBER_1" localSheetId="70">'x-611'!$B$14</definedName>
    <definedName name="TABLE_SERIES_NUMBER_1" localSheetId="71">'x-612'!$B$14</definedName>
    <definedName name="TABLE_SERIES_NUMBER_1" localSheetId="72">'x-613'!$B$14</definedName>
    <definedName name="TABLE_SERIES_NUMBER_1" localSheetId="73">'x-614'!$B$14</definedName>
    <definedName name="TABLE_SERIES_NUMBER_1" localSheetId="74">'x-615'!$B$14</definedName>
    <definedName name="TABLE_SERIES_NUMBER_1" localSheetId="75">'x-616'!$B$14</definedName>
    <definedName name="TABLE_SERIES_NUMBER_1" localSheetId="76">'x-617'!$B$14</definedName>
    <definedName name="TABLE_SERIES_NUMBER_1" localSheetId="77">'x-618'!$B$14</definedName>
    <definedName name="TABLE_SERIES_NUMBER_1" localSheetId="78">'x-619'!$B$14</definedName>
    <definedName name="TABLE_SERIES_NUMBER_1" localSheetId="79">'x-620'!$B$14</definedName>
    <definedName name="TABLE_SERIES_NUMBER_1" localSheetId="80">'x-621'!$B$14</definedName>
    <definedName name="TABLE_SERIES_NUMBER_1" localSheetId="81">'x-622'!$B$14</definedName>
    <definedName name="TABLE_SERIES_NUMBER_1" localSheetId="82">'x-623'!$B$14</definedName>
    <definedName name="TABLE_SERIES_NUMBER_1" localSheetId="83">'x-624'!$B$14</definedName>
    <definedName name="TABLE_SERIES_NUMBER_1" localSheetId="84">'x-625'!$B$14</definedName>
    <definedName name="TABLE_SERIES_NUMBER_1" localSheetId="85">'x-626'!$B$14</definedName>
    <definedName name="TABLE_SERIES_NUMBER_1" localSheetId="86">'x-627'!$B$14</definedName>
    <definedName name="TABLE_SERIES_NUMBER_1" localSheetId="87">'x-701'!$B$14</definedName>
    <definedName name="TABLE_SERIES_NUMBER_1" localSheetId="88">'x-702'!$B$14</definedName>
    <definedName name="TABLE_SERIES_NUMBER_1" localSheetId="89">'x-802'!$B$14</definedName>
    <definedName name="TABLE_SERIES_NUMBER_1" localSheetId="90">'x-template'!$B$14</definedName>
    <definedName name="TABLE_SERIES_NUMBER_2" localSheetId="87">'x-701'!$F$14</definedName>
    <definedName name="TABLE_SERIES_NUMBER_2" localSheetId="89">'x-802'!$G$14</definedName>
    <definedName name="TABLE_SERIES_NUMBER_3" localSheetId="89">'x-802'!$P$14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9" l="1"/>
  <c r="A90"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2" i="9"/>
  <c r="A93" i="9"/>
  <c r="A94" i="9"/>
  <c r="A95" i="9"/>
  <c r="B23" i="100" l="1"/>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8" l="1"/>
  <c r="B2" i="87"/>
  <c r="B2" i="76"/>
  <c r="B2" i="65"/>
  <c r="B2" i="54"/>
  <c r="B2" i="43"/>
  <c r="B2" i="32"/>
  <c r="B2" i="21"/>
  <c r="B2" i="97"/>
  <c r="B2" i="86"/>
  <c r="B2" i="64"/>
  <c r="B2" i="42"/>
  <c r="B2" i="31"/>
  <c r="B2" i="91"/>
  <c r="B2" i="69"/>
  <c r="B2" i="47"/>
  <c r="B2" i="36"/>
  <c r="B2" i="74"/>
  <c r="B2" i="41"/>
  <c r="B2" i="90"/>
  <c r="B2" i="79"/>
  <c r="B2" i="57"/>
  <c r="B2" i="95"/>
  <c r="B2" i="84"/>
  <c r="B2" i="73"/>
  <c r="B2" i="51"/>
  <c r="B2" i="40"/>
  <c r="B2" i="78"/>
  <c r="B2" i="45"/>
  <c r="B2" i="34"/>
  <c r="B2" i="83"/>
  <c r="B2" i="72"/>
  <c r="B2" i="50"/>
  <c r="B2" i="17"/>
  <c r="B2" i="88"/>
  <c r="B2" i="77"/>
  <c r="B2" i="66"/>
  <c r="B2" i="55"/>
  <c r="B2" i="71"/>
  <c r="B2" i="49"/>
  <c r="B2" i="27"/>
  <c r="B2" i="16"/>
  <c r="B2" i="92"/>
  <c r="B2" i="81"/>
  <c r="B2" i="70"/>
  <c r="B2" i="59"/>
  <c r="B2" i="48"/>
  <c r="B2" i="37"/>
  <c r="B2" i="26"/>
  <c r="B2" i="75"/>
  <c r="B2" i="53"/>
  <c r="B2" i="20"/>
  <c r="B2" i="80"/>
  <c r="B2" i="58"/>
  <c r="B2" i="25"/>
  <c r="B2" i="96"/>
  <c r="B2" i="85"/>
  <c r="B2" i="63"/>
  <c r="B2" i="52"/>
  <c r="B2" i="30"/>
  <c r="B2" i="19"/>
  <c r="B2" i="68"/>
  <c r="B2" i="46"/>
  <c r="B2" i="35"/>
  <c r="B2" i="24"/>
  <c r="B2" i="62"/>
  <c r="B2" i="29"/>
  <c r="B2" i="18"/>
  <c r="B2" i="100"/>
  <c r="B2" i="89"/>
  <c r="B2" i="67"/>
  <c r="B2" i="56"/>
  <c r="B2" i="23"/>
  <c r="B2" i="94"/>
  <c r="B2" i="61"/>
  <c r="B2" i="39"/>
  <c r="B2" i="28"/>
  <c r="B2" i="99"/>
  <c r="B2" i="44"/>
  <c r="B2" i="33"/>
  <c r="B2" i="22"/>
  <c r="B2" i="93"/>
  <c r="B2" i="82"/>
  <c r="B2" i="60"/>
  <c r="B2" i="38"/>
  <c r="B2" i="14"/>
  <c r="B2" i="5"/>
  <c r="B2" i="9" l="1"/>
  <c r="B2" i="10"/>
  <c r="B2" i="7"/>
</calcChain>
</file>

<file path=xl/sharedStrings.xml><?xml version="1.0" encoding="utf-8"?>
<sst xmlns="http://schemas.openxmlformats.org/spreadsheetml/2006/main" count="3982" uniqueCount="449">
  <si>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</si>
  <si>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</si>
  <si>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</si>
  <si>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</si>
  <si>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</si>
  <si>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</si>
  <si>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</si>
  <si>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</si>
  <si>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</si>
  <si>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</si>
  <si>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</si>
  <si>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</si>
  <si>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</si>
  <si>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</si>
  <si>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</si>
  <si>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</si>
  <si>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</si>
  <si>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</si>
  <si>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</si>
  <si>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</si>
  <si>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</si>
  <si>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</si>
  <si>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</si>
  <si>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</si>
  <si>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</si>
  <si>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</si>
  <si>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</si>
  <si>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</si>
  <si>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</si>
  <si>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</si>
  <si>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</si>
  <si>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Fire_NI</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</si>
  <si>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</si>
  <si>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</si>
  <si>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</si>
  <si>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</si>
  <si>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 xml:space="preserve">Version 2018 - 1 </t>
  </si>
  <si>
    <t>Provides the following new factor tables:</t>
  </si>
  <si>
    <t>Provides the following revised factors:</t>
  </si>
  <si>
    <t>Confirms that the following factor table is no longer required by DoH (NI):</t>
  </si>
  <si>
    <t>Factors still to follow:</t>
  </si>
  <si>
    <t>Methodology changes:</t>
  </si>
  <si>
    <t>Date modified:</t>
  </si>
  <si>
    <t>Version 2023-01</t>
  </si>
  <si>
    <t>Provides the following updated factor tables:</t>
  </si>
  <si>
    <t>x-201 to x-215 and x-301 to x-328</t>
  </si>
  <si>
    <t>Date Modified:</t>
  </si>
  <si>
    <t>Version 2023-02</t>
  </si>
  <si>
    <t>x-220 to x-221, x-401, x-404 to x-407</t>
  </si>
  <si>
    <t>Withdrawn factor tables:</t>
  </si>
  <si>
    <t>x-218 to x-219 removed (final salary transfer in factors)</t>
  </si>
  <si>
    <t>Version 2023-03</t>
  </si>
  <si>
    <t xml:space="preserve">x-501 to x-504
x-603 to x-627
</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</si>
  <si>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</si>
  <si>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</si>
  <si>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</si>
  <si>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</si>
  <si>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</si>
  <si>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</si>
  <si>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</si>
  <si>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</si>
  <si>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x-201 to x-215, x-301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</si>
  <si>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</si>
  <si>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</si>
  <si>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</si>
  <si>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</si>
  <si>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</si>
  <si>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</si>
  <si>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</si>
  <si>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</si>
  <si>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</si>
  <si>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</si>
  <si>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</si>
  <si>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</si>
  <si>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</si>
  <si>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</si>
  <si>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</si>
  <si>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</si>
  <si>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</si>
  <si>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</si>
  <si>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</si>
  <si>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</si>
  <si>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</si>
  <si>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</si>
  <si>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</si>
  <si>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</si>
  <si>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</si>
  <si>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</si>
  <si>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</si>
  <si>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109% of S3NMA_M</t>
  </si>
  <si>
    <t>Female pensioners</t>
  </si>
  <si>
    <t>109% of S3NFA_M</t>
  </si>
  <si>
    <t>Male pensioners (ill-health)</t>
  </si>
  <si>
    <t>N/A</t>
  </si>
  <si>
    <t>Female pensioners (ill-health)</t>
  </si>
  <si>
    <t>Male dependants</t>
  </si>
  <si>
    <t>Female dependants</t>
  </si>
  <si>
    <t>99% of S3DFA</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</si>
  <si>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</si>
  <si>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</si>
  <si>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</si>
  <si>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</si>
  <si>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</si>
  <si>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95% male, 5% female
Dependants: 5% male, 95% female. </t>
  </si>
  <si>
    <t>Expense loading</t>
  </si>
  <si>
    <t>Allowance for short-term dependants’ pensions</t>
  </si>
  <si>
    <t>Deferred Normal pension age in the 2015 scheme</t>
  </si>
  <si>
    <t>In line with DOF valuation directions</t>
  </si>
  <si>
    <t>Proportion partnered at retirement</t>
  </si>
  <si>
    <t>Generally in line with 2020 valuation assumptions: 75% of member’s assumed married at retirement (80% assumed partnered).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</si>
  <si>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</si>
  <si>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</si>
  <si>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</si>
  <si>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</si>
  <si>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</si>
  <si>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</si>
  <si>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</si>
  <si>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take place at normal pension age
All retirements from deferred assumed to take place at deferred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</si>
  <si>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</si>
  <si>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</si>
  <si>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</si>
  <si>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</si>
  <si>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</si>
  <si>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</si>
  <si>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</si>
  <si>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</si>
  <si>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</si>
  <si>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</si>
  <si>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</si>
  <si>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</si>
  <si>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</si>
  <si>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</si>
  <si>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</si>
  <si>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</si>
  <si>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</si>
  <si>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</si>
  <si>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</si>
  <si>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FPS 2007</t>
  </si>
  <si>
    <t>CETV</t>
  </si>
  <si>
    <t>CETV factors for deferred benefits payable from 60</t>
  </si>
  <si>
    <t>Male</t>
  </si>
  <si>
    <t>Age last birthday at relevant date</t>
  </si>
  <si>
    <t>x</t>
  </si>
  <si>
    <t>x-201</t>
  </si>
  <si>
    <t>A1</t>
  </si>
  <si>
    <t>Issued</t>
  </si>
  <si>
    <t>Female</t>
  </si>
  <si>
    <t>x-202</t>
  </si>
  <si>
    <t>A2</t>
  </si>
  <si>
    <t>NFPS 2007</t>
  </si>
  <si>
    <t>CETV factors for deferred benefits payable from 65</t>
  </si>
  <si>
    <t>x-203</t>
  </si>
  <si>
    <t>x-204</t>
  </si>
  <si>
    <t>CETV factors for deferred benefits payable from 65 (Females age 60 and above)</t>
  </si>
  <si>
    <t>x-205</t>
  </si>
  <si>
    <t>A3</t>
  </si>
  <si>
    <t>x-206</t>
  </si>
  <si>
    <t>B1</t>
  </si>
  <si>
    <t>x-207</t>
  </si>
  <si>
    <t>B2</t>
  </si>
  <si>
    <t>x-208</t>
  </si>
  <si>
    <t>Table 3</t>
  </si>
  <si>
    <t>x-209</t>
  </si>
  <si>
    <t>Table 4</t>
  </si>
  <si>
    <t>CETV factors for deferred benefits payable from 66</t>
  </si>
  <si>
    <t>x-210</t>
  </si>
  <si>
    <t>Table 5</t>
  </si>
  <si>
    <t>x-211</t>
  </si>
  <si>
    <t>Table 6</t>
  </si>
  <si>
    <t>CETV factors for deferred benefits payable from 67</t>
  </si>
  <si>
    <t>x-212</t>
  </si>
  <si>
    <t>Table 7</t>
  </si>
  <si>
    <t>x-213</t>
  </si>
  <si>
    <t>Table 8</t>
  </si>
  <si>
    <t>CETV factors for deferred benefits payable from 68</t>
  </si>
  <si>
    <t>x-214</t>
  </si>
  <si>
    <t>Table 9</t>
  </si>
  <si>
    <t>x-215</t>
  </si>
  <si>
    <t>Table 10</t>
  </si>
  <si>
    <t>TV In (non-club)</t>
  </si>
  <si>
    <t>Factors for non-club transfers - in based on NPA55</t>
  </si>
  <si>
    <t>x-220</t>
  </si>
  <si>
    <t>Table NM55</t>
  </si>
  <si>
    <t>x-221</t>
  </si>
  <si>
    <t>Table NF55</t>
  </si>
  <si>
    <t>Pensioner Cash Equivalent</t>
  </si>
  <si>
    <t>Pensioner cash equivalent factors for divorce purposes - retirement not on grounds of ill health</t>
  </si>
  <si>
    <t>x-301</t>
  </si>
  <si>
    <t>F1</t>
  </si>
  <si>
    <t>In force</t>
  </si>
  <si>
    <t>x-302</t>
  </si>
  <si>
    <t>F2</t>
  </si>
  <si>
    <t>Pensioner cash equivalent factors for divorce purposes - retirement on grounds of ill health</t>
  </si>
  <si>
    <t>x-303</t>
  </si>
  <si>
    <t>G1</t>
  </si>
  <si>
    <t>x-304</t>
  </si>
  <si>
    <t>G2</t>
  </si>
  <si>
    <t>x-305</t>
  </si>
  <si>
    <t>x-306</t>
  </si>
  <si>
    <t>x-307</t>
  </si>
  <si>
    <t>x-308</t>
  </si>
  <si>
    <t>x-309</t>
  </si>
  <si>
    <t>x-310</t>
  </si>
  <si>
    <t>x-311</t>
  </si>
  <si>
    <t>x-312</t>
  </si>
  <si>
    <t>Pension Credit</t>
  </si>
  <si>
    <t>Factors for calculating the pension credit</t>
  </si>
  <si>
    <t>Male and Female</t>
  </si>
  <si>
    <t>x-313</t>
  </si>
  <si>
    <t>J</t>
  </si>
  <si>
    <t>x-314</t>
  </si>
  <si>
    <t>Factors for calculating the pension credit (special members)</t>
  </si>
  <si>
    <t>x-315</t>
  </si>
  <si>
    <t>J1</t>
  </si>
  <si>
    <t>Factors for calculating pension credit - Females</t>
  </si>
  <si>
    <t>x-316</t>
  </si>
  <si>
    <t>C1</t>
  </si>
  <si>
    <t>Factors for calculating pension credit - Males</t>
  </si>
  <si>
    <t>x-317</t>
  </si>
  <si>
    <t>C2</t>
  </si>
  <si>
    <t>Pension Debit</t>
  </si>
  <si>
    <t>Reduction to pension debit on retirement before age 60 - Adjustment to pension</t>
  </si>
  <si>
    <t>Unisex</t>
  </si>
  <si>
    <t>Age of the member when benefits come into payment</t>
  </si>
  <si>
    <t>x-318</t>
  </si>
  <si>
    <t>L1</t>
  </si>
  <si>
    <t>Increase to pension debit on retirement after age 60 - Adjustment to pension</t>
  </si>
  <si>
    <t>x-319</t>
  </si>
  <si>
    <t>L2</t>
  </si>
  <si>
    <t>Reduction to pension debit on ill health retirement - Adjustment to pension</t>
  </si>
  <si>
    <t>x-320</t>
  </si>
  <si>
    <t>M1</t>
  </si>
  <si>
    <t>Reduction to pension debit on retirement before age 65</t>
  </si>
  <si>
    <t>Age of the member in years and complete months when benefits come into payment</t>
  </si>
  <si>
    <t>x-321</t>
  </si>
  <si>
    <t>Reduction to pension debit on retirement before age 60 (special members)</t>
  </si>
  <si>
    <t>x-322</t>
  </si>
  <si>
    <t>L1S</t>
  </si>
  <si>
    <t>Increase to pension debit on retirement after age 65</t>
  </si>
  <si>
    <t>x-323</t>
  </si>
  <si>
    <t>Increase to pension debit on retirement after age 60 (special members)</t>
  </si>
  <si>
    <t>x-324</t>
  </si>
  <si>
    <t>L2S</t>
  </si>
  <si>
    <t>Reduction to pension debit on ill health retirement</t>
  </si>
  <si>
    <t>x-325</t>
  </si>
  <si>
    <t>Reduction to pension debit on ill health retirement (special members)</t>
  </si>
  <si>
    <t>x-326</t>
  </si>
  <si>
    <t>M1S</t>
  </si>
  <si>
    <t>Early payment reduction - males and females (normal health)</t>
  </si>
  <si>
    <t xml:space="preserve">Years until DPA at date of retirement </t>
  </si>
  <si>
    <t>x-327</t>
  </si>
  <si>
    <t>D</t>
  </si>
  <si>
    <t>Early payment reduction - males and females (ill-health)</t>
  </si>
  <si>
    <t>x-328</t>
  </si>
  <si>
    <t>E</t>
  </si>
  <si>
    <t>ERF</t>
  </si>
  <si>
    <t>Early retirement factors for members retiring without entitlement to immediate benefits but with deferred benefits payable from 65</t>
  </si>
  <si>
    <t>x-401</t>
  </si>
  <si>
    <t>Table on page 4</t>
  </si>
  <si>
    <t xml:space="preserve">2015 scheme - deferred member accounts </t>
  </si>
  <si>
    <t>Years/Months</t>
  </si>
  <si>
    <t>X-403</t>
  </si>
  <si>
    <t>Table in paragraph 2.6</t>
  </si>
  <si>
    <t>LRF</t>
  </si>
  <si>
    <t>Age addition percentage factors for members retiring from active service – 2015 scheme (active member account)</t>
  </si>
  <si>
    <t>Age at start of Scheme Year (years/months)</t>
  </si>
  <si>
    <t>x-404</t>
  </si>
  <si>
    <t>A</t>
  </si>
  <si>
    <t>Age addition percentage factors for members retiring from active service –2015 scheme (added pension account)</t>
  </si>
  <si>
    <t>Age at start of scheme year (years/months)</t>
  </si>
  <si>
    <t>x-405</t>
  </si>
  <si>
    <t>B</t>
  </si>
  <si>
    <t>Assumed age addition percentage factors for members retiring from active service – 2015 scheme (active member account)</t>
  </si>
  <si>
    <t>Age (in complete years at the start of the Scheme Year or normal pension age if later)
Term in months between normal pension age (or start of Scheme Year if later) and date of leaving or retirement</t>
  </si>
  <si>
    <t>x-406</t>
  </si>
  <si>
    <t>C</t>
  </si>
  <si>
    <t>Assumed age addition percentage factors for members retiring from active service – 2015 scheme (added pension account)</t>
  </si>
  <si>
    <t>x-407</t>
  </si>
  <si>
    <t>FPS 2007 / NFPS 2007</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</si>
  <si>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</si>
  <si>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</si>
  <si>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</si>
  <si>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</si>
  <si>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</si>
  <si>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</si>
  <si>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</si>
  <si>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</si>
  <si>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</si>
  <si>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</si>
  <si>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</si>
  <si>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</si>
  <si>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</si>
  <si>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</si>
  <si>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</si>
  <si>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</si>
  <si>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2007, NEW2007</t>
  </si>
  <si>
    <t>Rule of thumb capitalisation factors for adult survivor pensions where there is a GMP entitlement and the deceased member reached State Pension age before 6 April 2016</t>
  </si>
  <si>
    <t>x-506</t>
  </si>
  <si>
    <t>Scheme pays AA</t>
  </si>
  <si>
    <t xml:space="preserve">Factors for calculating annual allowance pension debit for members below age 60 </t>
  </si>
  <si>
    <t>Male &amp; Female</t>
  </si>
  <si>
    <t>Age last birthday at implemention date</t>
  </si>
  <si>
    <t>x-603</t>
  </si>
  <si>
    <t>Table A1</t>
  </si>
  <si>
    <t xml:space="preserve">Factors for calculating annual allowance pension debit for members aged 60 or above </t>
  </si>
  <si>
    <t>x-604</t>
  </si>
  <si>
    <t>Table A2</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</si>
  <si>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</si>
  <si>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</si>
  <si>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</si>
  <si>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</si>
  <si>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</si>
  <si>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</si>
  <si>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</si>
  <si>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</si>
  <si>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</si>
  <si>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Table C1</t>
  </si>
  <si>
    <t>Ill-health pensioner pension offset factors</t>
  </si>
  <si>
    <t>x-610</t>
  </si>
  <si>
    <t>Table D1</t>
  </si>
  <si>
    <t>Retirement timing factor - annual allowance pension debit on normal retirement before age 60</t>
  </si>
  <si>
    <t>x-611</t>
  </si>
  <si>
    <t>Table B1</t>
  </si>
  <si>
    <t>Retirement timing factor - annual allowance pension debit on normal retirement after age 60</t>
  </si>
  <si>
    <t>x-612</t>
  </si>
  <si>
    <t>Table B2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</si>
  <si>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</si>
  <si>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</si>
  <si>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</si>
  <si>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</si>
  <si>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</si>
  <si>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</si>
  <si>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</si>
  <si>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</si>
  <si>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</si>
  <si>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</si>
  <si>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</si>
  <si>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</si>
  <si>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</si>
  <si>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</si>
  <si>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</si>
  <si>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</si>
  <si>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</si>
  <si>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</si>
  <si>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</si>
  <si>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</si>
  <si>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</si>
  <si>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</si>
  <si>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</si>
  <si>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</si>
  <si>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</si>
  <si>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</si>
  <si>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</si>
  <si>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Table D</t>
  </si>
  <si>
    <t>Withdrawn</t>
  </si>
  <si>
    <t>Factors for calculating Lifetime Allowance debit (retirement in ill health)</t>
  </si>
  <si>
    <t>x-623</t>
  </si>
  <si>
    <t>Table E</t>
  </si>
  <si>
    <t>Factors for calculating LTA debit</t>
  </si>
  <si>
    <t>x-624</t>
  </si>
  <si>
    <t>Factors for calculating LTA debit (retirement in ill health)</t>
  </si>
  <si>
    <t>x-625</t>
  </si>
  <si>
    <t>x-626</t>
  </si>
  <si>
    <t>Table A</t>
  </si>
  <si>
    <t>Factors for calculating LTA debit (ill health retirement)</t>
  </si>
  <si>
    <t>x-627</t>
  </si>
  <si>
    <t>Table B</t>
  </si>
  <si>
    <t>Added pension</t>
  </si>
  <si>
    <t>Added Pension Lum Sum and Periodic Contribution factors</t>
  </si>
  <si>
    <t>Age Last Birthday</t>
  </si>
  <si>
    <t>701A</t>
  </si>
  <si>
    <t>x-701A</t>
  </si>
  <si>
    <t>701B</t>
  </si>
  <si>
    <t>x-701B</t>
  </si>
  <si>
    <t>Added pension revaluation factors</t>
  </si>
  <si>
    <t>Number of Complete Scheme Years before NRA</t>
  </si>
  <si>
    <t>x-702</t>
  </si>
  <si>
    <t>Conversion Factors</t>
  </si>
  <si>
    <t>Conversion Factors for Transferred-in Service Credits</t>
  </si>
  <si>
    <t>x-802A</t>
  </si>
  <si>
    <t>Under Review</t>
  </si>
  <si>
    <t>Conversion Factors for Added Years</t>
  </si>
  <si>
    <t>x-802B</t>
  </si>
  <si>
    <t>Conversion Factors for Additional Pension Benefits</t>
  </si>
  <si>
    <t>x-802C</t>
  </si>
  <si>
    <t>Data Item</t>
  </si>
  <si>
    <t>Factor Table Information</t>
  </si>
  <si>
    <t>Client</t>
  </si>
  <si>
    <t>Section Number</t>
  </si>
  <si>
    <t>Table Reference</t>
  </si>
  <si>
    <t>Related Factor Table Reference</t>
  </si>
  <si>
    <t>Assumption Set</t>
  </si>
  <si>
    <t>Age</t>
  </si>
  <si>
    <t>Gross pension of £1 per annum</t>
  </si>
  <si>
    <t>Surviving partner's pension of £1 per annum</t>
  </si>
  <si>
    <t>Deduction for NI modification of £1 per annum</t>
  </si>
  <si>
    <t>Gross Pension of £1 per annum</t>
  </si>
  <si>
    <t>Gross pension of £1 pa</t>
  </si>
  <si>
    <t>Surviving Partner's Pension of £1 pa</t>
  </si>
  <si>
    <t>Member's pension of £1 per annum</t>
  </si>
  <si>
    <t>Accrued P.I. below age 55</t>
  </si>
  <si>
    <t>Deduction for GMP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</si>
  <si>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</si>
  <si>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</si>
  <si>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</si>
  <si>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</si>
  <si>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</si>
  <si>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</si>
  <si>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</si>
  <si>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</si>
  <si>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</si>
  <si>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</si>
  <si>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</si>
  <si>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</si>
  <si>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Age/Months</t>
  </si>
  <si>
    <t>Years/Months Early</t>
  </si>
  <si>
    <t>Months ↓ / Age →</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</si>
  <si>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</si>
  <si>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</si>
  <si>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</si>
  <si>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</si>
  <si>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</si>
  <si>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</si>
  <si>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</si>
  <si>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</si>
  <si>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</si>
  <si>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</si>
  <si>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</si>
  <si>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</si>
  <si>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</si>
  <si>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</si>
  <si>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</si>
  <si>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</si>
  <si>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</si>
  <si>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</si>
  <si>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</si>
  <si>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</si>
  <si>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</si>
  <si>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</si>
  <si>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</si>
  <si>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</si>
  <si>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Adj</t>
  </si>
  <si>
    <t>Revaluation Factor</t>
  </si>
  <si>
    <t>Males Conversion Factors</t>
  </si>
  <si>
    <t>Female Conversion Factors</t>
  </si>
  <si>
    <t>55 and under</t>
  </si>
  <si>
    <t>35 and under</t>
  </si>
  <si>
    <t>40-55 inclusive</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</si>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</sst>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cellStyleXfs>
  <cellXfs count="68">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22"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164" fontId="31" fillId="0" borderId="0" xfId="0" applyNumberFormat="1" applyFont="1" applyFill="1" applyAlignment="1">
      <alignment horizontal="center" vertical="center" wrapText="1"/>
    </xf>
    <xf numFmtId="0" fontId="0" fillId="0" borderId="0" xfId="0" applyFill="1" applyAlignment="1"/>
    <xf numFmtId="0" fontId="0" fillId="0" borderId="0" xfId="0" applyAlignment="1"/>
    <xf numFmtId="0" fontId="33" fillId="0" borderId="0" xfId="0" applyFont="1" applyAlignment="1">
      <alignment horizontal="left" vertical="center" wrapText="1"/>
    </xf>
    <xf numFmtId="14" fontId="33" fillId="0" borderId="0" xfId="0" applyNumberFormat="1" applyFont="1" applyFill="1" applyAlignment="1"/>
  </cellXfs>
  <cellStyles count="32">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4D4ABC8F-B860-41D3-A551-8F394B0206FA}"/>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32">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31"/>
      <tableStyleElement type="headerRow" dxfId="930"/>
      <tableStyleElement type="totalRow" dxfId="929"/>
      <tableStyleElement type="firstColumn" dxfId="928"/>
      <tableStyleElement type="lastColumn" dxfId="927"/>
      <tableStyleElement type="firstRowStripe" dxfId="926"/>
    </tableStyle>
    <tableStyle name="factors_info_tables 2" pivot="0" count="7" xr9:uid="{83975D8B-DA64-4EFE-9315-67551CD45019}">
      <tableStyleElement type="wholeTable" dxfId="925"/>
      <tableStyleElement type="headerRow" dxfId="924"/>
      <tableStyleElement type="totalRow" dxfId="923"/>
      <tableStyleElement type="firstColumn" dxfId="922"/>
      <tableStyleElement type="lastColumn" dxfId="921"/>
      <tableStyleElement type="firstRowStripe" dxfId="920"/>
      <tableStyleElement type="secondRowStripe" dxfId="919"/>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890" dataDxfId="889">
  <autoFilter ref="A6:C36" xr:uid="{5867D1E3-03AB-4746-8B71-91C0E9F37CC6}"/>
  <tableColumns count="3">
    <tableColumn id="1" xr3:uid="{A0123B3F-DD51-4E80-AF96-8EE75733E5DE}" name="Assumptions underlying factors" dataDxfId="888"/>
    <tableColumn id="2" xr3:uid="{364EC9BF-E51C-4E91-BFDB-864F1F09D986}" name="2026 factor review set" dataDxfId="887"/>
    <tableColumn id="3" xr3:uid="{5BB598A0-04CA-466B-B3CD-3613DDBE97F5}" name="2023 factor review set" dataDxfId="886"/>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516B6A-0E21-4823-B4A0-EA49F184A9C5}" name="x_208_template_table_1" displayName="x_208_template_table_1" ref="A6:B21" totalsRowShown="0">
  <autoFilter ref="A6:B21" xr:uid="{C725761B-DC0A-4807-ABBB-1B10DF3821F0}">
    <filterColumn colId="0" hiddenButton="1"/>
    <filterColumn colId="1" hiddenButton="1"/>
  </autoFilter>
  <tableColumns count="2">
    <tableColumn id="1" xr3:uid="{1174FE01-0EBC-4EAD-BCAD-8FE1412A87DB}" name="Data Item" dataDxfId="789"/>
    <tableColumn id="2" xr3:uid="{46B25962-1056-47E4-BE31-9DFF38CD025C}" name="Factor Table Information" dataDxfId="788"/>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56F0AB-640F-4436-8FBA-C74CE59B387A}" name="x_209_template_table_1" displayName="x_209_template_table_1" ref="A6:B21" totalsRowShown="0">
  <autoFilter ref="A6:B21" xr:uid="{C725761B-DC0A-4807-ABBB-1B10DF3821F0}">
    <filterColumn colId="0" hiddenButton="1"/>
    <filterColumn colId="1" hiddenButton="1"/>
  </autoFilter>
  <tableColumns count="2">
    <tableColumn id="1" xr3:uid="{2423FA14-BE9E-427F-927C-12225A1CDE94}" name="Data Item" dataDxfId="779"/>
    <tableColumn id="2" xr3:uid="{74D1D4C3-CCF5-40E9-9633-7CBCC16BDC3D}" name="Factor Table Information" dataDxfId="778"/>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0E2E86-7C56-4C32-A1EE-F98A2ED2C747}" name="x_210_template_table_1" displayName="x_210_template_table_1" ref="A6:B21" totalsRowShown="0">
  <autoFilter ref="A6:B21" xr:uid="{C725761B-DC0A-4807-ABBB-1B10DF3821F0}">
    <filterColumn colId="0" hiddenButton="1"/>
    <filterColumn colId="1" hiddenButton="1"/>
  </autoFilter>
  <tableColumns count="2">
    <tableColumn id="1" xr3:uid="{6CE26DDE-475A-42EA-9492-9D5C2A18ECFF}" name="Data Item" dataDxfId="769"/>
    <tableColumn id="2" xr3:uid="{E8866472-68A1-49B3-801A-753F5A3D705B}" name="Factor Table Information" dataDxfId="768"/>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6EF3124-6260-4EDE-9FB5-B26F2B12544B}" name="x_211_template_table_1" displayName="x_211_template_table_1" ref="A6:B21" totalsRowShown="0">
  <autoFilter ref="A6:B21" xr:uid="{C725761B-DC0A-4807-ABBB-1B10DF3821F0}">
    <filterColumn colId="0" hiddenButton="1"/>
    <filterColumn colId="1" hiddenButton="1"/>
  </autoFilter>
  <tableColumns count="2">
    <tableColumn id="1" xr3:uid="{77E9ACEC-0966-48C8-968E-0D7EA4CB3C26}" name="Data Item" dataDxfId="759"/>
    <tableColumn id="2" xr3:uid="{118EB671-C8A8-4DE3-B68B-7F99BA67BF6C}" name="Factor Table Information" dataDxfId="758"/>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89B0F6A-57B8-43DE-A1A9-0536E3F2F5E3}" name="x_212_template_table_1" displayName="x_212_template_table_1" ref="A6:B21" totalsRowShown="0">
  <autoFilter ref="A6:B21" xr:uid="{C725761B-DC0A-4807-ABBB-1B10DF3821F0}">
    <filterColumn colId="0" hiddenButton="1"/>
    <filterColumn colId="1" hiddenButton="1"/>
  </autoFilter>
  <tableColumns count="2">
    <tableColumn id="1" xr3:uid="{92E0381B-4970-429F-B183-685AECB0A0FA}" name="Data Item" dataDxfId="749"/>
    <tableColumn id="2" xr3:uid="{BBA0223C-1355-4391-AAE5-BB4AAAD51C5C}" name="Factor Table Information" dataDxfId="748"/>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77B374-732B-4336-8CE9-E1833E10A231}" name="x_213_template_table_1" displayName="x_213_template_table_1" ref="A6:B21" totalsRowShown="0">
  <autoFilter ref="A6:B21" xr:uid="{C725761B-DC0A-4807-ABBB-1B10DF3821F0}">
    <filterColumn colId="0" hiddenButton="1"/>
    <filterColumn colId="1" hiddenButton="1"/>
  </autoFilter>
  <tableColumns count="2">
    <tableColumn id="1" xr3:uid="{BF181F40-BF15-4DF5-B77A-D8B348354C5D}" name="Data Item" dataDxfId="739"/>
    <tableColumn id="2" xr3:uid="{937F1AD3-6483-41E3-B3CA-799AFB13554C}" name="Factor Table Information" dataDxfId="73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242DD9A-7FB0-4EB5-8663-C449C4536B93}" name="x_214_template_table_1" displayName="x_214_template_table_1" ref="A6:B21" totalsRowShown="0">
  <autoFilter ref="A6:B21" xr:uid="{C725761B-DC0A-4807-ABBB-1B10DF3821F0}">
    <filterColumn colId="0" hiddenButton="1"/>
    <filterColumn colId="1" hiddenButton="1"/>
  </autoFilter>
  <tableColumns count="2">
    <tableColumn id="1" xr3:uid="{2B4552E1-C5F3-45BD-A8E2-C8FCBF28C82D}" name="Data Item" dataDxfId="729"/>
    <tableColumn id="2" xr3:uid="{B3B4E799-E0F3-419B-B721-47B42CFB61E6}" name="Factor Table Information" dataDxfId="728"/>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0CB11E1-029D-4190-B166-144A68CFCB07}" name="x_215_template_table_1" displayName="x_215_template_table_1" ref="A6:B21" totalsRowShown="0">
  <autoFilter ref="A6:B21" xr:uid="{C725761B-DC0A-4807-ABBB-1B10DF3821F0}">
    <filterColumn colId="0" hiddenButton="1"/>
    <filterColumn colId="1" hiddenButton="1"/>
  </autoFilter>
  <tableColumns count="2">
    <tableColumn id="1" xr3:uid="{4A178659-5F6F-48A1-8BAE-B466097D0F2C}" name="Data Item" dataDxfId="719"/>
    <tableColumn id="2" xr3:uid="{8E7D2924-F0CB-441E-9BBE-8B591233406C}" name="Factor Table Information" dataDxfId="718"/>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312CF40-F95A-40AE-9DAE-92FD9201EF04}" name="x_220_template_table_1" displayName="x_220_template_table_1" ref="A6:B21" totalsRowShown="0">
  <autoFilter ref="A6:B21" xr:uid="{C725761B-DC0A-4807-ABBB-1B10DF3821F0}">
    <filterColumn colId="0" hiddenButton="1"/>
    <filterColumn colId="1" hiddenButton="1"/>
  </autoFilter>
  <tableColumns count="2">
    <tableColumn id="1" xr3:uid="{F913A38C-1143-4A03-A784-F9180255D611}" name="Data Item" dataDxfId="709"/>
    <tableColumn id="2" xr3:uid="{4C15B62F-518F-4DC2-8F37-9A24B2FAFFEE}" name="Factor Table Information" dataDxfId="708"/>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3A40EFB-5062-4934-8DEB-FCD087BA19C0}" name="x_221_template_table_1" displayName="x_221_template_table_1" ref="A6:B21" totalsRowShown="0">
  <autoFilter ref="A6:B21" xr:uid="{C725761B-DC0A-4807-ABBB-1B10DF3821F0}">
    <filterColumn colId="0" hiddenButton="1"/>
    <filterColumn colId="1" hiddenButton="1"/>
  </autoFilter>
  <tableColumns count="2">
    <tableColumn id="1" xr3:uid="{57704479-6CF8-47A3-B4A0-B9AB5F6A864C}" name="Data Item" dataDxfId="699"/>
    <tableColumn id="2" xr3:uid="{D67E1B95-01B5-4067-A611-2D4EC940F17E}" name="Factor Table Information" dataDxfId="698"/>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95" totalsRowShown="0" headerRowDxfId="885" dataDxfId="884">
  <autoFilter ref="A7:P95" xr:uid="{3C0DB539-FF7D-4AE8-A136-71294137EDDD}"/>
  <tableColumns count="16">
    <tableColumn id="16" xr3:uid="{AD00A7A2-1E25-4CED-B71E-C04F52532AF9}" name="Link to Tables" dataDxfId="883" dataCellStyle="Hyperlink">
      <calculatedColumnFormula>HYPERLINK("#'x-" &amp; factor_list_table[[#This Row],[Series Number]] &amp; "'!A1", "x-" &amp; factor_list_table[[#This Row],[Series Number]])</calculatedColumnFormula>
    </tableColumn>
    <tableColumn id="1" xr3:uid="{31EF05DA-0C14-4B08-9BF5-EE7FBBB4706E}" name="Scheme" dataDxfId="882"/>
    <tableColumn id="2" xr3:uid="{8F58F67B-E05E-4DB6-BF88-E92042A8F804}" name="Section" dataDxfId="881"/>
    <tableColumn id="3" xr3:uid="{C0CC1951-45CA-47FA-980B-1AD23814E39F}" name="Factor Type" dataDxfId="880"/>
    <tableColumn id="4" xr3:uid="{9F12BD33-F9DF-49F8-9914-453AC95DF880}" name="Description" dataDxfId="879"/>
    <tableColumn id="5" xr3:uid="{26876318-934A-41B2-B629-0C93C4B8D47A}" name="Gender" dataDxfId="878"/>
    <tableColumn id="6" xr3:uid="{D347DB19-8E22-4CF2-926B-735C5B28F5EB}" name="Factor Age/Period Definition" dataDxfId="877"/>
    <tableColumn id="7" xr3:uid="{751250A1-458B-4196-8A5C-382ED39D5917}" name="Section Number (x)" dataDxfId="876"/>
    <tableColumn id="8" xr3:uid="{07B464F6-6BE5-4432-B85B-EF35BE710CF8}" name="Series Number" dataDxfId="875"/>
    <tableColumn id="9" xr3:uid="{E6205105-7908-4AAF-80B1-0CCFB94FF453}" name="Table Reference_x000a_(Section-Series Number)" dataDxfId="874"/>
    <tableColumn id="10" xr3:uid="{179ECF6B-3231-4E3A-8DC5-94232DF189CF}" name="Table Reference in Guidance" dataDxfId="873"/>
    <tableColumn id="11" xr3:uid="{5DF71A96-CC23-450E-A89E-249924BE2DF8}" name="Related Factor Guidance" dataDxfId="872"/>
    <tableColumn id="12" xr3:uid="{4BE7D75B-29B3-4D4D-81BC-2D76080A84A0}" name="Date Factors Issued to Client" dataDxfId="871"/>
    <tableColumn id="13" xr3:uid="{17725A31-2931-4C1D-A856-4290CBCE5D78}" name="Date Factors Implemented (if known)" dataDxfId="870"/>
    <tableColumn id="14" xr3:uid="{C0DEF26D-D1B8-482B-B0F3-D897795941C7}" name="Factor Status" dataDxfId="869"/>
    <tableColumn id="15" xr3:uid="{85E54397-0AFF-41E7-A379-C974577BD7C4}" name="Assumption set" dataDxfId="868"/>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9F8F5DB-B245-4E02-A18B-653907A3A4CB}" name="x_301_template_table_1" displayName="x_301_template_table_1" ref="A6:B21" totalsRowShown="0">
  <autoFilter ref="A6:B21" xr:uid="{C725761B-DC0A-4807-ABBB-1B10DF3821F0}">
    <filterColumn colId="0" hiddenButton="1"/>
    <filterColumn colId="1" hiddenButton="1"/>
  </autoFilter>
  <tableColumns count="2">
    <tableColumn id="1" xr3:uid="{700F18F3-A78B-4F0C-AAA8-9DE5E58CD134}" name="Data Item" dataDxfId="689"/>
    <tableColumn id="2" xr3:uid="{4A7BEF01-0D15-4F13-B182-C5EDF0AC8C24}" name="Factor Table Information" dataDxfId="68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F359E17-C60D-4702-96EB-D9383012587B}" name="x_302_template_table_1" displayName="x_302_template_table_1" ref="A6:B21" totalsRowShown="0">
  <autoFilter ref="A6:B21" xr:uid="{C725761B-DC0A-4807-ABBB-1B10DF3821F0}">
    <filterColumn colId="0" hiddenButton="1"/>
    <filterColumn colId="1" hiddenButton="1"/>
  </autoFilter>
  <tableColumns count="2">
    <tableColumn id="1" xr3:uid="{A318DEFB-5186-49D1-85BE-C440713808EF}" name="Data Item" dataDxfId="679"/>
    <tableColumn id="2" xr3:uid="{3540476D-59E4-40C2-847C-85172DB47F06}" name="Factor Table Information" dataDxfId="678"/>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0FF485-8F1A-4298-987D-3BF28B205758}" name="x_303_template_table_1" displayName="x_303_template_table_1" ref="A6:B21" totalsRowShown="0">
  <autoFilter ref="A6:B21" xr:uid="{C725761B-DC0A-4807-ABBB-1B10DF3821F0}">
    <filterColumn colId="0" hiddenButton="1"/>
    <filterColumn colId="1" hiddenButton="1"/>
  </autoFilter>
  <tableColumns count="2">
    <tableColumn id="1" xr3:uid="{AC4DFEE4-0B8B-43D0-A454-543F5F7AD3BE}" name="Data Item" dataDxfId="669"/>
    <tableColumn id="2" xr3:uid="{A50E2145-78DC-4D4B-A514-548516685052}" name="Factor Table Information" dataDxfId="668"/>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5818372-97A2-42D1-87AF-98A0FAD58AA4}" name="x_304_template_table_1" displayName="x_304_template_table_1" ref="A6:B21" totalsRowShown="0">
  <autoFilter ref="A6:B21" xr:uid="{C725761B-DC0A-4807-ABBB-1B10DF3821F0}">
    <filterColumn colId="0" hiddenButton="1"/>
    <filterColumn colId="1" hiddenButton="1"/>
  </autoFilter>
  <tableColumns count="2">
    <tableColumn id="1" xr3:uid="{51F57863-E298-4E3B-9B9D-2318AF510B3A}" name="Data Item" dataDxfId="659"/>
    <tableColumn id="2" xr3:uid="{61CA5712-7E57-4E68-A9C6-0C8267464D06}" name="Factor Table Information" dataDxfId="658"/>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0BD7576-BBE3-42C5-B3A9-1EC1EF756218}" name="x_305_template_table_1" displayName="x_305_template_table_1" ref="A6:B21" totalsRowShown="0">
  <autoFilter ref="A6:B21" xr:uid="{C725761B-DC0A-4807-ABBB-1B10DF3821F0}">
    <filterColumn colId="0" hiddenButton="1"/>
    <filterColumn colId="1" hiddenButton="1"/>
  </autoFilter>
  <tableColumns count="2">
    <tableColumn id="1" xr3:uid="{E6762B94-E1D9-4061-9E67-58CC828E3330}" name="Data Item" dataDxfId="649"/>
    <tableColumn id="2" xr3:uid="{FE618435-0C4F-419B-8B5C-5D960AD83103}" name="Factor Table Information" dataDxfId="648"/>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CC093D0-D5A5-4682-B0D7-61FCB8A8EE4C}" name="x_306_template_table_1" displayName="x_306_template_table_1" ref="A6:B21" totalsRowShown="0">
  <autoFilter ref="A6:B21" xr:uid="{C725761B-DC0A-4807-ABBB-1B10DF3821F0}">
    <filterColumn colId="0" hiddenButton="1"/>
    <filterColumn colId="1" hiddenButton="1"/>
  </autoFilter>
  <tableColumns count="2">
    <tableColumn id="1" xr3:uid="{8C08DDA3-9B79-4781-879E-40D9A1127FE7}" name="Data Item" dataDxfId="639"/>
    <tableColumn id="2" xr3:uid="{3435F930-2998-4187-A313-2070198DD2E3}" name="Factor Table Information" dataDxfId="638"/>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A27F4E2-2396-477B-B2FB-096F2E54F000}" name="x_307_template_table_1" displayName="x_307_template_table_1" ref="A6:B21" totalsRowShown="0">
  <autoFilter ref="A6:B21" xr:uid="{C725761B-DC0A-4807-ABBB-1B10DF3821F0}">
    <filterColumn colId="0" hiddenButton="1"/>
    <filterColumn colId="1" hiddenButton="1"/>
  </autoFilter>
  <tableColumns count="2">
    <tableColumn id="1" xr3:uid="{FAD77CD0-5232-40F2-B0C3-78B46FCC4A51}" name="Data Item" dataDxfId="629"/>
    <tableColumn id="2" xr3:uid="{9BB2C61E-C0E8-4CC4-A416-F547BC3625DA}" name="Factor Table Information" dataDxfId="628"/>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FA7A306-3B78-42C0-9D6D-6E39AAEAC388}" name="x_308_template_table_1" displayName="x_308_template_table_1" ref="A6:B21" totalsRowShown="0">
  <autoFilter ref="A6:B21" xr:uid="{C725761B-DC0A-4807-ABBB-1B10DF3821F0}">
    <filterColumn colId="0" hiddenButton="1"/>
    <filterColumn colId="1" hiddenButton="1"/>
  </autoFilter>
  <tableColumns count="2">
    <tableColumn id="1" xr3:uid="{4DC66C30-B35E-4EF3-9CFC-7C9E7FD97285}" name="Data Item" dataDxfId="619"/>
    <tableColumn id="2" xr3:uid="{3ECAF521-47C5-4F43-ABC5-7248618B03D9}" name="Factor Table Information" dataDxfId="618"/>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349D08C-01FD-4D0F-879E-89F66D8F30C9}" name="x_309_template_table_1" displayName="x_309_template_table_1" ref="A6:B21" totalsRowShown="0">
  <autoFilter ref="A6:B21" xr:uid="{C725761B-DC0A-4807-ABBB-1B10DF3821F0}">
    <filterColumn colId="0" hiddenButton="1"/>
    <filterColumn colId="1" hiddenButton="1"/>
  </autoFilter>
  <tableColumns count="2">
    <tableColumn id="1" xr3:uid="{62E03DFA-9C79-4CD3-8D9E-30B9FF401D3D}" name="Data Item" dataDxfId="609"/>
    <tableColumn id="2" xr3:uid="{49AC8F1F-15C8-4F5F-B7DC-55D7C836D83D}" name="Factor Table Information" dataDxfId="608"/>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C0B4CB6-9809-4249-BEB1-8AACC211E109}" name="x_310_template_table_1" displayName="x_310_template_table_1" ref="A6:B21" totalsRowShown="0">
  <autoFilter ref="A6:B21" xr:uid="{C725761B-DC0A-4807-ABBB-1B10DF3821F0}">
    <filterColumn colId="0" hiddenButton="1"/>
    <filterColumn colId="1" hiddenButton="1"/>
  </autoFilter>
  <tableColumns count="2">
    <tableColumn id="1" xr3:uid="{DEF9C1E7-271C-4397-BE48-9F2FD4F6CD9B}" name="Data Item" dataDxfId="599"/>
    <tableColumn id="2" xr3:uid="{16598ADF-7A88-4299-9162-1EFB5EE58A38}" name="Factor Table Information" dataDxfId="598"/>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0B5989-71CD-402D-98B9-26BD0B133E8F}" name="x_201_template_table_1" displayName="x_201_template_table_1" ref="A6:B21" totalsRowShown="0">
  <autoFilter ref="A6:B21" xr:uid="{C725761B-DC0A-4807-ABBB-1B10DF3821F0}">
    <filterColumn colId="0" hiddenButton="1"/>
    <filterColumn colId="1" hiddenButton="1"/>
  </autoFilter>
  <tableColumns count="2">
    <tableColumn id="1" xr3:uid="{01B04936-E88E-4A4F-9071-ACE5712F30EC}" name="Data Item" dataDxfId="859"/>
    <tableColumn id="2" xr3:uid="{AA889EB6-4073-49B8-A9B5-CDC402195368}" name="Factor Table Information" dataDxfId="85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9327FB8-B3BB-4646-AD6D-EE3E71D1BFD7}" name="x_311_template_table_1" displayName="x_311_template_table_1" ref="A6:B21" totalsRowShown="0">
  <autoFilter ref="A6:B21" xr:uid="{C725761B-DC0A-4807-ABBB-1B10DF3821F0}">
    <filterColumn colId="0" hiddenButton="1"/>
    <filterColumn colId="1" hiddenButton="1"/>
  </autoFilter>
  <tableColumns count="2">
    <tableColumn id="1" xr3:uid="{584E7C53-2FFE-449A-AB68-F1E917EDDFCE}" name="Data Item" dataDxfId="589"/>
    <tableColumn id="2" xr3:uid="{66B8E006-ACCF-44EF-85A4-BAC86D24DDB1}" name="Factor Table Information" dataDxfId="588"/>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3B6C32E-6A36-4F2C-97A9-65FD8FC0E2D1}" name="x_312_template_table_1" displayName="x_312_template_table_1" ref="A6:B21" totalsRowShown="0">
  <autoFilter ref="A6:B21" xr:uid="{C725761B-DC0A-4807-ABBB-1B10DF3821F0}">
    <filterColumn colId="0" hiddenButton="1"/>
    <filterColumn colId="1" hiddenButton="1"/>
  </autoFilter>
  <tableColumns count="2">
    <tableColumn id="1" xr3:uid="{DF168B46-5B33-4DE3-909F-A393D4B2DF02}" name="Data Item" dataDxfId="579"/>
    <tableColumn id="2" xr3:uid="{355EE72F-B9B8-42B8-A9AD-70D7218E3858}" name="Factor Table Information" dataDxfId="578"/>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3B73F9B-FE31-4DBA-A4FE-2EA0E88702CA}" name="x_313_template_table_1" displayName="x_313_template_table_1" ref="A6:B21" totalsRowShown="0">
  <autoFilter ref="A6:B21" xr:uid="{C725761B-DC0A-4807-ABBB-1B10DF3821F0}">
    <filterColumn colId="0" hiddenButton="1"/>
    <filterColumn colId="1" hiddenButton="1"/>
  </autoFilter>
  <tableColumns count="2">
    <tableColumn id="1" xr3:uid="{9292BE4B-A371-43F9-876F-5D6261B63B87}" name="Data Item" dataDxfId="567"/>
    <tableColumn id="2" xr3:uid="{0C600739-CD75-4CED-A93E-7A0BB3E36914}" name="Factor Table Information" dataDxfId="566"/>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6FE9394-2664-491B-AE16-910682860EE6}" name="x_314_template_table_1" displayName="x_314_template_table_1" ref="A6:B21" totalsRowShown="0">
  <autoFilter ref="A6:B21" xr:uid="{C725761B-DC0A-4807-ABBB-1B10DF3821F0}">
    <filterColumn colId="0" hiddenButton="1"/>
    <filterColumn colId="1" hiddenButton="1"/>
  </autoFilter>
  <tableColumns count="2">
    <tableColumn id="1" xr3:uid="{6D7A6B1A-706D-4917-B424-438BF30D65DD}" name="Data Item" dataDxfId="555"/>
    <tableColumn id="2" xr3:uid="{62F37E8A-69F3-4EBF-BE4E-0D240C7EE60B}" name="Factor Table Information" dataDxfId="554"/>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9AECA12-CFE9-47D4-8DB0-791EE7BB51A3}" name="x_315_template_table_1" displayName="x_315_template_table_1" ref="A6:B21" totalsRowShown="0">
  <autoFilter ref="A6:B21" xr:uid="{C725761B-DC0A-4807-ABBB-1B10DF3821F0}">
    <filterColumn colId="0" hiddenButton="1"/>
    <filterColumn colId="1" hiddenButton="1"/>
  </autoFilter>
  <tableColumns count="2">
    <tableColumn id="1" xr3:uid="{1D838231-7C9C-495C-A13C-22969C9052C2}" name="Data Item" dataDxfId="543"/>
    <tableColumn id="2" xr3:uid="{6A75484A-2D7F-40C6-84BA-1876EFA207B1}" name="Factor Table Information" dataDxfId="542"/>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F3BE6A2-6067-43AB-8CCD-50F53786C33E}" name="x_316_template_table_1" displayName="x_316_template_table_1" ref="A6:B21" totalsRowShown="0">
  <autoFilter ref="A6:B21" xr:uid="{C725761B-DC0A-4807-ABBB-1B10DF3821F0}">
    <filterColumn colId="0" hiddenButton="1"/>
    <filterColumn colId="1" hiddenButton="1"/>
  </autoFilter>
  <tableColumns count="2">
    <tableColumn id="1" xr3:uid="{3CBC55C7-1B2B-44FB-9B38-09907FA0D785}" name="Data Item" dataDxfId="531"/>
    <tableColumn id="2" xr3:uid="{274C017B-6F58-4339-AA60-6141C521E34E}" name="Factor Table Information" dataDxfId="530"/>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EA38C87-189A-4CD0-9407-E7ABA3F1577D}" name="x_317_template_table_1" displayName="x_317_template_table_1" ref="A6:B21" totalsRowShown="0">
  <autoFilter ref="A6:B21" xr:uid="{C725761B-DC0A-4807-ABBB-1B10DF3821F0}">
    <filterColumn colId="0" hiddenButton="1"/>
    <filterColumn colId="1" hiddenButton="1"/>
  </autoFilter>
  <tableColumns count="2">
    <tableColumn id="1" xr3:uid="{497C9022-597B-4D09-98CE-3658E13091F8}" name="Data Item" dataDxfId="519"/>
    <tableColumn id="2" xr3:uid="{B78E7674-308F-4A0C-84A8-E74D34C6A508}" name="Factor Table Information" dataDxfId="518"/>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B7B79CB-917A-4C32-A1D7-84EF8F211F49}" name="x_318_template_table_1" displayName="x_318_template_table_1" ref="A6:B21" totalsRowShown="0">
  <autoFilter ref="A6:B21" xr:uid="{C725761B-DC0A-4807-ABBB-1B10DF3821F0}">
    <filterColumn colId="0" hiddenButton="1"/>
    <filterColumn colId="1" hiddenButton="1"/>
  </autoFilter>
  <tableColumns count="2">
    <tableColumn id="1" xr3:uid="{B1E24E5E-B331-45A7-8647-C92450C87CC5}" name="Data Item" dataDxfId="509"/>
    <tableColumn id="2" xr3:uid="{AF2F635E-1C6A-4B3D-8C56-7D4E15E5758E}" name="Factor Table Information" dataDxfId="508"/>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FBCA020-C6DF-400D-BD1A-EBD70499AD22}" name="x_319_template_table_1" displayName="x_319_template_table_1" ref="A6:B21" totalsRowShown="0">
  <autoFilter ref="A6:B21" xr:uid="{C725761B-DC0A-4807-ABBB-1B10DF3821F0}">
    <filterColumn colId="0" hiddenButton="1"/>
    <filterColumn colId="1" hiddenButton="1"/>
  </autoFilter>
  <tableColumns count="2">
    <tableColumn id="1" xr3:uid="{442B501C-A015-488E-ABAF-55E47F89E1AC}" name="Data Item" dataDxfId="499"/>
    <tableColumn id="2" xr3:uid="{372394A4-6778-462E-AB51-EA91B1E5531D}" name="Factor Table Information" dataDxfId="498"/>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3D5D386-9F9B-47B7-9A4D-1B068491D389}" name="x_320_template_table_1" displayName="x_320_template_table_1" ref="A6:B21" totalsRowShown="0">
  <autoFilter ref="A6:B21" xr:uid="{C725761B-DC0A-4807-ABBB-1B10DF3821F0}">
    <filterColumn colId="0" hiddenButton="1"/>
    <filterColumn colId="1" hiddenButton="1"/>
  </autoFilter>
  <tableColumns count="2">
    <tableColumn id="1" xr3:uid="{204D7B79-9D0D-4C5A-BD88-2F0EFA3D15D7}" name="Data Item" dataDxfId="489"/>
    <tableColumn id="2" xr3:uid="{BCC5C547-9F35-4A5B-B191-EE674610B5F4}" name="Factor Table Information" dataDxfId="488"/>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2A53AE-5D71-4FDB-AFE5-27535213613F}" name="x_202_template_table_1" displayName="x_202_template_table_1" ref="A6:B21" totalsRowShown="0">
  <autoFilter ref="A6:B21" xr:uid="{C725761B-DC0A-4807-ABBB-1B10DF3821F0}">
    <filterColumn colId="0" hiddenButton="1"/>
    <filterColumn colId="1" hiddenButton="1"/>
  </autoFilter>
  <tableColumns count="2">
    <tableColumn id="1" xr3:uid="{003C8B77-C6AE-4F98-9B17-01C001E4BFA1}" name="Data Item" dataDxfId="849"/>
    <tableColumn id="2" xr3:uid="{7BA8EBF2-FF69-4FEC-8824-82141EED5DA8}" name="Factor Table Information" dataDxfId="848"/>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61BE3AA-38FA-4002-81E1-2F239BEA171B}" name="x_321_template_table_1" displayName="x_321_template_table_1" ref="A6:B21" totalsRowShown="0">
  <autoFilter ref="A6:B21" xr:uid="{C725761B-DC0A-4807-ABBB-1B10DF3821F0}">
    <filterColumn colId="0" hiddenButton="1"/>
    <filterColumn colId="1" hiddenButton="1"/>
  </autoFilter>
  <tableColumns count="2">
    <tableColumn id="1" xr3:uid="{84119C96-F591-41D4-894E-6E470E0FCB2E}" name="Data Item" dataDxfId="479"/>
    <tableColumn id="2" xr3:uid="{5BBEE6BD-1CC7-4DF4-BD67-5BFF8E697C16}" name="Factor Table Information" dataDxfId="478"/>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4473B97-11F8-42C0-8661-12A9EDD6D89C}" name="x_322_template_table_1" displayName="x_322_template_table_1" ref="A6:B21" totalsRowShown="0">
  <autoFilter ref="A6:B21" xr:uid="{C725761B-DC0A-4807-ABBB-1B10DF3821F0}">
    <filterColumn colId="0" hiddenButton="1"/>
    <filterColumn colId="1" hiddenButton="1"/>
  </autoFilter>
  <tableColumns count="2">
    <tableColumn id="1" xr3:uid="{37CB56FB-F1F8-4586-854A-BD7870722478}" name="Data Item" dataDxfId="469"/>
    <tableColumn id="2" xr3:uid="{2ACF231F-D7E5-4A6D-8985-C33F9BF8455E}" name="Factor Table Information" dataDxfId="468"/>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895E2EB-8056-4515-A49D-5DB63F363681}" name="x_323_template_table_1" displayName="x_323_template_table_1" ref="A6:B21" totalsRowShown="0">
  <autoFilter ref="A6:B21" xr:uid="{C725761B-DC0A-4807-ABBB-1B10DF3821F0}">
    <filterColumn colId="0" hiddenButton="1"/>
    <filterColumn colId="1" hiddenButton="1"/>
  </autoFilter>
  <tableColumns count="2">
    <tableColumn id="1" xr3:uid="{4054CA6C-05E2-42F4-9E88-2E8033217F71}" name="Data Item" dataDxfId="459"/>
    <tableColumn id="2" xr3:uid="{FF9C1FDE-C968-419E-8EFA-5676B395B2A8}" name="Factor Table Information" dataDxfId="458"/>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4016B01-3E5D-4DCA-9ECC-4EBB1BB4CB04}" name="x_324_template_table_1" displayName="x_324_template_table_1" ref="A6:B21" totalsRowShown="0">
  <autoFilter ref="A6:B21" xr:uid="{C725761B-DC0A-4807-ABBB-1B10DF3821F0}">
    <filterColumn colId="0" hiddenButton="1"/>
    <filterColumn colId="1" hiddenButton="1"/>
  </autoFilter>
  <tableColumns count="2">
    <tableColumn id="1" xr3:uid="{B5FA783F-A4BF-4BA9-A3F0-4FD2FF9B9137}" name="Data Item" dataDxfId="449"/>
    <tableColumn id="2" xr3:uid="{D84F96DA-CB74-4D87-B59D-C99F7F7C59B3}" name="Factor Table Information" dataDxfId="448"/>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EBC24B2-B10B-4DB8-9951-40E3D4DE5689}" name="x_325_template_table_1" displayName="x_325_template_table_1" ref="A6:B21" totalsRowShown="0">
  <autoFilter ref="A6:B21" xr:uid="{C725761B-DC0A-4807-ABBB-1B10DF3821F0}">
    <filterColumn colId="0" hiddenButton="1"/>
    <filterColumn colId="1" hiddenButton="1"/>
  </autoFilter>
  <tableColumns count="2">
    <tableColumn id="1" xr3:uid="{F05836EF-3993-4CC9-A47D-4378C3F45F03}" name="Data Item" dataDxfId="439"/>
    <tableColumn id="2" xr3:uid="{439F78DF-E7E5-4595-8995-937ACBFDED50}" name="Factor Table Information" dataDxfId="438"/>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2F0E96D-B577-4476-904D-AE07B815D91D}" name="x_326_template_table_1" displayName="x_326_template_table_1" ref="A6:B21" totalsRowShown="0">
  <autoFilter ref="A6:B21" xr:uid="{C725761B-DC0A-4807-ABBB-1B10DF3821F0}">
    <filterColumn colId="0" hiddenButton="1"/>
    <filterColumn colId="1" hiddenButton="1"/>
  </autoFilter>
  <tableColumns count="2">
    <tableColumn id="1" xr3:uid="{7C0B2410-B9C9-458A-83A2-120BC9D3A4DF}" name="Data Item" dataDxfId="429"/>
    <tableColumn id="2" xr3:uid="{905A2504-A34E-4ED7-ADF7-F7061F4AB9E5}" name="Factor Table Information" dataDxfId="428"/>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DD7BE8C-CB7F-4271-BC44-CA37682AF94A}" name="x_327_template_table_1" displayName="x_327_template_table_1" ref="A6:B21" totalsRowShown="0">
  <autoFilter ref="A6:B21" xr:uid="{C725761B-DC0A-4807-ABBB-1B10DF3821F0}">
    <filterColumn colId="0" hiddenButton="1"/>
    <filterColumn colId="1" hiddenButton="1"/>
  </autoFilter>
  <tableColumns count="2">
    <tableColumn id="1" xr3:uid="{DEECDD96-D713-471D-9CF2-4A6D737DBA4A}" name="Data Item" dataDxfId="419"/>
    <tableColumn id="2" xr3:uid="{8A09F325-BAAE-49FD-9A34-DE05F01C5884}" name="Factor Table Information" dataDxfId="418"/>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46F85DB4-3160-4BB1-9AD3-CA50019658DB}" name="x_328_template_table_1" displayName="x_328_template_table_1" ref="A6:B21" totalsRowShown="0">
  <autoFilter ref="A6:B21" xr:uid="{C725761B-DC0A-4807-ABBB-1B10DF3821F0}">
    <filterColumn colId="0" hiddenButton="1"/>
    <filterColumn colId="1" hiddenButton="1"/>
  </autoFilter>
  <tableColumns count="2">
    <tableColumn id="1" xr3:uid="{C05B5A65-5505-4F0C-8F61-B35616306543}" name="Data Item" dataDxfId="409"/>
    <tableColumn id="2" xr3:uid="{36F0E8A7-EED3-4F70-A542-31FFC474C460}" name="Factor Table Information" dataDxfId="408"/>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62D569F-FE36-4E6A-A2C9-42C959417F69}" name="x_401_template_table_1" displayName="x_401_template_table_1" ref="A6:B21" totalsRowShown="0">
  <autoFilter ref="A6:B21" xr:uid="{C725761B-DC0A-4807-ABBB-1B10DF3821F0}">
    <filterColumn colId="0" hiddenButton="1"/>
    <filterColumn colId="1" hiddenButton="1"/>
  </autoFilter>
  <tableColumns count="2">
    <tableColumn id="1" xr3:uid="{11C24F06-E0B0-46AC-A4CB-CD10981CB3F9}" name="Data Item" dataDxfId="399"/>
    <tableColumn id="2" xr3:uid="{7F66E514-9EB6-4CDF-899B-89B15757D2DA}" name="Factor Table Information" dataDxfId="398"/>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D4798FE-1525-4685-A943-26C1A35C13C6}" name="x_403_template_table_1" displayName="x_403_template_table_1" ref="A6:B21" totalsRowShown="0">
  <autoFilter ref="A6:B21" xr:uid="{C725761B-DC0A-4807-ABBB-1B10DF3821F0}">
    <filterColumn colId="0" hiddenButton="1"/>
    <filterColumn colId="1" hiddenButton="1"/>
  </autoFilter>
  <tableColumns count="2">
    <tableColumn id="1" xr3:uid="{C20A9EB7-2877-4E47-BFF5-E35C027E11FF}" name="Data Item" dataDxfId="389"/>
    <tableColumn id="2" xr3:uid="{D343D225-8E79-4826-8B4A-30938B99241D}" name="Factor Table Information" dataDxfId="388"/>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915ECCB-0592-4899-8DED-C5074CD96846}" name="x_203_template_table_1" displayName="x_203_template_table_1" ref="A6:B21" totalsRowShown="0">
  <autoFilter ref="A6:B21" xr:uid="{C725761B-DC0A-4807-ABBB-1B10DF3821F0}">
    <filterColumn colId="0" hiddenButton="1"/>
    <filterColumn colId="1" hiddenButton="1"/>
  </autoFilter>
  <tableColumns count="2">
    <tableColumn id="1" xr3:uid="{FD882EF2-F9C1-4D76-81E2-57A4016B913F}" name="Data Item" dataDxfId="839"/>
    <tableColumn id="2" xr3:uid="{EF93E1B6-BE50-4F33-B4E4-67EFCF9EB003}" name="Factor Table Information" dataDxfId="838"/>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2107BD5-1A17-419D-B7CE-97A1B7A62BF8}" name="x_404_template_table_1" displayName="x_404_template_table_1" ref="A6:B21" totalsRowShown="0">
  <autoFilter ref="A6:B21" xr:uid="{C725761B-DC0A-4807-ABBB-1B10DF3821F0}">
    <filterColumn colId="0" hiddenButton="1"/>
    <filterColumn colId="1" hiddenButton="1"/>
  </autoFilter>
  <tableColumns count="2">
    <tableColumn id="1" xr3:uid="{D26C2B0D-4A97-4AA3-B972-B343F1998A6B}" name="Data Item" dataDxfId="379"/>
    <tableColumn id="2" xr3:uid="{B44756EC-510A-4486-8FF4-5CE31B64D105}" name="Factor Table Information" dataDxfId="37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F8E131E-4B27-4B53-85F4-83F571E55ACC}" name="x_405_template_table_1" displayName="x_405_template_table_1" ref="A6:B21" totalsRowShown="0">
  <autoFilter ref="A6:B21" xr:uid="{C725761B-DC0A-4807-ABBB-1B10DF3821F0}">
    <filterColumn colId="0" hiddenButton="1"/>
    <filterColumn colId="1" hiddenButton="1"/>
  </autoFilter>
  <tableColumns count="2">
    <tableColumn id="1" xr3:uid="{DCD28A1C-CF27-43F3-98A6-7530D38C38F8}" name="Data Item" dataDxfId="369"/>
    <tableColumn id="2" xr3:uid="{11050914-9694-4486-AF9C-A40C1F140070}" name="Factor Table Information" dataDxfId="368"/>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3C0E84D-9980-40F7-A012-DE6958BD6957}" name="x_406_template_table_1" displayName="x_406_template_table_1" ref="A6:B21" totalsRowShown="0">
  <autoFilter ref="A6:B21" xr:uid="{C725761B-DC0A-4807-ABBB-1B10DF3821F0}">
    <filterColumn colId="0" hiddenButton="1"/>
    <filterColumn colId="1" hiddenButton="1"/>
  </autoFilter>
  <tableColumns count="2">
    <tableColumn id="1" xr3:uid="{CCC8C1A3-244E-4C57-9C88-D4881D483226}" name="Data Item" dataDxfId="359"/>
    <tableColumn id="2" xr3:uid="{C8990B14-5ADD-441D-A66B-C50770C2B33F}" name="Factor Table Information" dataDxfId="358"/>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54DD5FF-5120-4CD2-B267-F8E42783D8A0}" name="x_407_template_table_1" displayName="x_407_template_table_1" ref="A6:B21" totalsRowShown="0">
  <autoFilter ref="A6:B21" xr:uid="{C725761B-DC0A-4807-ABBB-1B10DF3821F0}">
    <filterColumn colId="0" hiddenButton="1"/>
    <filterColumn colId="1" hiddenButton="1"/>
  </autoFilter>
  <tableColumns count="2">
    <tableColumn id="1" xr3:uid="{1DCAFBCA-E20C-48CB-9167-6D124A87A6C5}" name="Data Item" dataDxfId="349"/>
    <tableColumn id="2" xr3:uid="{63F4827D-3783-49FB-BE5D-6C8CD59149E1}" name="Factor Table Information" dataDxfId="348"/>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AF6EFF8-25B3-4091-BE7C-A53D5F2B6405}" name="x_501_template_table_1" displayName="x_501_template_table_1" ref="A6:B21" totalsRowShown="0">
  <autoFilter ref="A6:B21" xr:uid="{C725761B-DC0A-4807-ABBB-1B10DF3821F0}">
    <filterColumn colId="0" hiddenButton="1"/>
    <filterColumn colId="1" hiddenButton="1"/>
  </autoFilter>
  <tableColumns count="2">
    <tableColumn id="1" xr3:uid="{106FAB59-4028-4F3E-AF79-2B5096C1BD1D}" name="Data Item" dataDxfId="339"/>
    <tableColumn id="2" xr3:uid="{204F4E06-9624-4228-94D2-CCEBD03DF830}" name="Factor Table Information" dataDxfId="338"/>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FE9A4D4-6EA4-41A9-90EE-414B6F69D5B5}" name="x_502_template_table_1" displayName="x_502_template_table_1" ref="A6:B21" totalsRowShown="0">
  <autoFilter ref="A6:B21" xr:uid="{C725761B-DC0A-4807-ABBB-1B10DF3821F0}">
    <filterColumn colId="0" hiddenButton="1"/>
    <filterColumn colId="1" hiddenButton="1"/>
  </autoFilter>
  <tableColumns count="2">
    <tableColumn id="1" xr3:uid="{BAB94318-3AB5-4959-A282-E17A4C1EDCA0}" name="Data Item" dataDxfId="329"/>
    <tableColumn id="2" xr3:uid="{55DD7773-B9B6-4912-95AB-061616DAE643}" name="Factor Table Information" dataDxfId="328"/>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A3F4CA7-E022-4782-A681-C3B6F31DC5D9}" name="x_503_template_table_1" displayName="x_503_template_table_1" ref="A6:B21" totalsRowShown="0">
  <autoFilter ref="A6:B21" xr:uid="{C725761B-DC0A-4807-ABBB-1B10DF3821F0}">
    <filterColumn colId="0" hiddenButton="1"/>
    <filterColumn colId="1" hiddenButton="1"/>
  </autoFilter>
  <tableColumns count="2">
    <tableColumn id="1" xr3:uid="{8A76C61C-1344-46B5-9D12-92E3B5C9A2EB}" name="Data Item" dataDxfId="319"/>
    <tableColumn id="2" xr3:uid="{7607BE2E-FA83-4F69-BCC5-6EB0839AFE44}" name="Factor Table Information" dataDxfId="318"/>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123BB91-2ADE-47BD-B68A-8AF2060A4E98}" name="x_504_template_table_1" displayName="x_504_template_table_1" ref="A6:B21" totalsRowShown="0">
  <autoFilter ref="A6:B21" xr:uid="{C725761B-DC0A-4807-ABBB-1B10DF3821F0}">
    <filterColumn colId="0" hiddenButton="1"/>
    <filterColumn colId="1" hiddenButton="1"/>
  </autoFilter>
  <tableColumns count="2">
    <tableColumn id="1" xr3:uid="{53452A67-C6F1-4D4F-875C-BA0E0E01BA95}" name="Data Item" dataDxfId="309"/>
    <tableColumn id="2" xr3:uid="{FA138964-B240-4515-AB77-BD67EBD6A875}" name="Factor Table Information" dataDxfId="308"/>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9B14621-FB12-493F-A8B6-C580D1DC7AAC}" name="x_505_template_table_1" displayName="x_505_template_table_1" ref="A6:B21" totalsRowShown="0">
  <autoFilter ref="A6:B21" xr:uid="{C725761B-DC0A-4807-ABBB-1B10DF3821F0}">
    <filterColumn colId="0" hiddenButton="1"/>
    <filterColumn colId="1" hiddenButton="1"/>
  </autoFilter>
  <tableColumns count="2">
    <tableColumn id="1" xr3:uid="{FA067A93-ED96-4D37-8E99-C1E6660BB008}" name="Data Item" dataDxfId="297"/>
    <tableColumn id="2" xr3:uid="{00DA1D8F-3DEC-48B8-9558-B873554A526D}" name="Factor Table Information" dataDxfId="296"/>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07339E8-926F-4E53-AADB-C7CCA649ABAE}" name="x_506_template_table_1" displayName="x_506_template_table_1" ref="A6:B21" totalsRowShown="0">
  <autoFilter ref="A6:B21" xr:uid="{C725761B-DC0A-4807-ABBB-1B10DF3821F0}">
    <filterColumn colId="0" hiddenButton="1"/>
    <filterColumn colId="1" hiddenButton="1"/>
  </autoFilter>
  <tableColumns count="2">
    <tableColumn id="1" xr3:uid="{783F004D-2965-4D48-B4AE-42C7DBB623EE}" name="Data Item" dataDxfId="287"/>
    <tableColumn id="2" xr3:uid="{5C163571-C956-4B68-BF0B-9AC877F847B7}" name="Factor Table Information" dataDxfId="28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7861F40-95EC-460A-A60C-B90549A41525}" name="x_204_template_table_1" displayName="x_204_template_table_1" ref="A6:B21" totalsRowShown="0">
  <autoFilter ref="A6:B21" xr:uid="{C725761B-DC0A-4807-ABBB-1B10DF3821F0}">
    <filterColumn colId="0" hiddenButton="1"/>
    <filterColumn colId="1" hiddenButton="1"/>
  </autoFilter>
  <tableColumns count="2">
    <tableColumn id="1" xr3:uid="{71E72361-0558-4200-93F3-05FE80DDEF6D}" name="Data Item" dataDxfId="829"/>
    <tableColumn id="2" xr3:uid="{DEF0C9AC-A2D1-4016-91E4-825B25444646}" name="Factor Table Information" dataDxfId="828"/>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97E8B0B-CDA6-4FAF-BADA-ED2DED7C8FC4}" name="x_603_template_table_1" displayName="x_603_template_table_1" ref="A6:B21" totalsRowShown="0">
  <autoFilter ref="A6:B21" xr:uid="{C725761B-DC0A-4807-ABBB-1B10DF3821F0}">
    <filterColumn colId="0" hiddenButton="1"/>
    <filterColumn colId="1" hiddenButton="1"/>
  </autoFilter>
  <tableColumns count="2">
    <tableColumn id="1" xr3:uid="{47D7D41B-0685-4250-B174-E826764A88FD}" name="Data Item" dataDxfId="277"/>
    <tableColumn id="2" xr3:uid="{69A9FD7E-5F81-4608-88F5-76C5D4D8CCBC}" name="Factor Table Information" dataDxfId="276"/>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6565009-5D73-493E-98E8-CB2300E409AA}" name="x_604_template_table_1" displayName="x_604_template_table_1" ref="A6:B21" totalsRowShown="0">
  <autoFilter ref="A6:B21" xr:uid="{C725761B-DC0A-4807-ABBB-1B10DF3821F0}">
    <filterColumn colId="0" hiddenButton="1"/>
    <filterColumn colId="1" hiddenButton="1"/>
  </autoFilter>
  <tableColumns count="2">
    <tableColumn id="1" xr3:uid="{960C67A9-63CE-444D-AD58-AC95A9BFDCCB}" name="Data Item" dataDxfId="267"/>
    <tableColumn id="2" xr3:uid="{98088BDE-1010-4117-A696-ABC1288C3264}" name="Factor Table Information" dataDxfId="26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C4B0208-4A4A-4800-A3FA-5DF4DBAD23AE}" name="x_605_template_table_1" displayName="x_605_template_table_1" ref="A6:B21" totalsRowShown="0">
  <autoFilter ref="A6:B21" xr:uid="{C725761B-DC0A-4807-ABBB-1B10DF3821F0}">
    <filterColumn colId="0" hiddenButton="1"/>
    <filterColumn colId="1" hiddenButton="1"/>
  </autoFilter>
  <tableColumns count="2">
    <tableColumn id="1" xr3:uid="{76D74E32-AFEF-42C0-BD7C-8482CCA534D0}" name="Data Item" dataDxfId="257"/>
    <tableColumn id="2" xr3:uid="{943B6BCC-3426-4CF5-A24E-441CC0CFB88A}" name="Factor Table Information" dataDxfId="25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412BEBD-48DD-41E8-8EEA-7F71992200D6}" name="x_606_template_table_1" displayName="x_606_template_table_1" ref="A6:B21" totalsRowShown="0">
  <autoFilter ref="A6:B21" xr:uid="{C725761B-DC0A-4807-ABBB-1B10DF3821F0}">
    <filterColumn colId="0" hiddenButton="1"/>
    <filterColumn colId="1" hiddenButton="1"/>
  </autoFilter>
  <tableColumns count="2">
    <tableColumn id="1" xr3:uid="{0991DEFC-56CC-49D7-B964-4B3C79FBB196}" name="Data Item" dataDxfId="247"/>
    <tableColumn id="2" xr3:uid="{16D0FBED-7C83-457F-9F1B-66E629DC3397}" name="Factor Table Information" dataDxfId="246"/>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C5C79B8-50B9-48A0-BC73-3CA494860A3E}" name="x_607_template_table_1" displayName="x_607_template_table_1" ref="A6:B21" totalsRowShown="0">
  <autoFilter ref="A6:B21" xr:uid="{C725761B-DC0A-4807-ABBB-1B10DF3821F0}">
    <filterColumn colId="0" hiddenButton="1"/>
    <filterColumn colId="1" hiddenButton="1"/>
  </autoFilter>
  <tableColumns count="2">
    <tableColumn id="1" xr3:uid="{73529137-36D3-41C4-8979-A4F12FC1CA59}" name="Data Item" dataDxfId="237"/>
    <tableColumn id="2" xr3:uid="{2D706A99-6E99-4DC0-9D91-EC4F1F11A3C9}" name="Factor Table Information" dataDxfId="23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3C7F871-3099-4D7E-8E68-65B969C4EF20}" name="x_608_template_table_1" displayName="x_608_template_table_1" ref="A6:B21" totalsRowShown="0">
  <autoFilter ref="A6:B21" xr:uid="{C725761B-DC0A-4807-ABBB-1B10DF3821F0}">
    <filterColumn colId="0" hiddenButton="1"/>
    <filterColumn colId="1" hiddenButton="1"/>
  </autoFilter>
  <tableColumns count="2">
    <tableColumn id="1" xr3:uid="{319354B6-8D25-4C50-BA5F-2DF9B6BC9FC0}" name="Data Item" dataDxfId="227"/>
    <tableColumn id="2" xr3:uid="{023EF506-46B0-426A-8679-F8E4C9C5C235}" name="Factor Table Information" dataDxfId="22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F722F61-3271-4963-A294-FF0766841F15}" name="x_609_template_table_1" displayName="x_609_template_table_1" ref="A6:B21" totalsRowShown="0">
  <autoFilter ref="A6:B21" xr:uid="{C725761B-DC0A-4807-ABBB-1B10DF3821F0}">
    <filterColumn colId="0" hiddenButton="1"/>
    <filterColumn colId="1" hiddenButton="1"/>
  </autoFilter>
  <tableColumns count="2">
    <tableColumn id="1" xr3:uid="{D1F01ED6-3DE4-4CA5-BA3E-EDE4C22F172E}" name="Data Item" dataDxfId="217"/>
    <tableColumn id="2" xr3:uid="{DE95288C-0276-45E0-ACEC-AD1025FBF39F}" name="Factor Table Information" dataDxfId="21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A7282AF-6B68-4A7A-A2C7-C6B15DB211CA}" name="x_610_template_table_1" displayName="x_610_template_table_1" ref="A6:B21" totalsRowShown="0">
  <autoFilter ref="A6:B21" xr:uid="{C725761B-DC0A-4807-ABBB-1B10DF3821F0}">
    <filterColumn colId="0" hiddenButton="1"/>
    <filterColumn colId="1" hiddenButton="1"/>
  </autoFilter>
  <tableColumns count="2">
    <tableColumn id="1" xr3:uid="{33CE79AF-D364-4D2C-B1D0-262ABE6E5886}" name="Data Item" dataDxfId="207"/>
    <tableColumn id="2" xr3:uid="{4028E590-50A4-4239-AA63-E4C4E84A8CD7}" name="Factor Table Information" dataDxfId="206"/>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FFBF14D6-70A5-474F-A043-A2784285A344}" name="x_611_template_table_1" displayName="x_611_template_table_1" ref="A6:B21" totalsRowShown="0">
  <autoFilter ref="A6:B21" xr:uid="{C725761B-DC0A-4807-ABBB-1B10DF3821F0}">
    <filterColumn colId="0" hiddenButton="1"/>
    <filterColumn colId="1" hiddenButton="1"/>
  </autoFilter>
  <tableColumns count="2">
    <tableColumn id="1" xr3:uid="{8E30EEB0-9FB1-4433-AC2B-476B76E81D33}" name="Data Item" dataDxfId="197"/>
    <tableColumn id="2" xr3:uid="{17FF1D54-BB7F-4E0E-A8AD-337661CD5F7F}" name="Factor Table Information" dataDxfId="196"/>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925DF7F-A500-4E28-9429-59869D39F620}" name="x_612_template_table_1" displayName="x_612_template_table_1" ref="A6:B21" totalsRowShown="0">
  <autoFilter ref="A6:B21" xr:uid="{C725761B-DC0A-4807-ABBB-1B10DF3821F0}">
    <filterColumn colId="0" hiddenButton="1"/>
    <filterColumn colId="1" hiddenButton="1"/>
  </autoFilter>
  <tableColumns count="2">
    <tableColumn id="1" xr3:uid="{382FC50E-445C-4142-B2B5-89FD0C22D446}" name="Data Item" dataDxfId="187"/>
    <tableColumn id="2" xr3:uid="{867264A7-91A1-4CA8-A55E-AEB9C9DC415A}" name="Factor Table Information" dataDxfId="186"/>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B48011-3621-42C7-8C8B-BB603C4F61E4}" name="x_205_template_table_1" displayName="x_205_template_table_1" ref="A6:B21" totalsRowShown="0">
  <autoFilter ref="A6:B21" xr:uid="{C725761B-DC0A-4807-ABBB-1B10DF3821F0}">
    <filterColumn colId="0" hiddenButton="1"/>
    <filterColumn colId="1" hiddenButton="1"/>
  </autoFilter>
  <tableColumns count="2">
    <tableColumn id="1" xr3:uid="{FD257365-3CB5-4702-B35B-7B5733FCE9CE}" name="Data Item" dataDxfId="819"/>
    <tableColumn id="2" xr3:uid="{2D74D126-9C81-4801-98FE-801ED7CD39CB}" name="Factor Table Information" dataDxfId="818"/>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0CA50F4-F936-4F5F-80D5-7595300E8480}" name="x_613_template_table_1" displayName="x_613_template_table_1" ref="A6:B21" totalsRowShown="0">
  <autoFilter ref="A6:B21" xr:uid="{C725761B-DC0A-4807-ABBB-1B10DF3821F0}">
    <filterColumn colId="0" hiddenButton="1"/>
    <filterColumn colId="1" hiddenButton="1"/>
  </autoFilter>
  <tableColumns count="2">
    <tableColumn id="1" xr3:uid="{D1E45C1D-7382-42F5-B3E0-2B7EC6ED2D6A}" name="Data Item" dataDxfId="177"/>
    <tableColumn id="2" xr3:uid="{C255E74B-D070-4DE5-856B-C0DE777645C4}" name="Factor Table Information" dataDxfId="176"/>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DC9AC9B-2017-4D51-B679-B0D6417C9476}" name="x_614_template_table_1" displayName="x_614_template_table_1" ref="A6:B21" totalsRowShown="0">
  <autoFilter ref="A6:B21" xr:uid="{C725761B-DC0A-4807-ABBB-1B10DF3821F0}">
    <filterColumn colId="0" hiddenButton="1"/>
    <filterColumn colId="1" hiddenButton="1"/>
  </autoFilter>
  <tableColumns count="2">
    <tableColumn id="1" xr3:uid="{3F2ADD2B-31A5-40B8-A6B1-58493962D459}" name="Data Item" dataDxfId="167"/>
    <tableColumn id="2" xr3:uid="{9C0BE740-001F-4198-BFDB-64E516425AA8}" name="Factor Table Information" dataDxfId="166"/>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A4BC61E-2B04-4655-A084-A377E964AA3A}" name="x_615_template_table_1" displayName="x_615_template_table_1" ref="A6:B21" totalsRowShown="0">
  <autoFilter ref="A6:B21" xr:uid="{C725761B-DC0A-4807-ABBB-1B10DF3821F0}">
    <filterColumn colId="0" hiddenButton="1"/>
    <filterColumn colId="1" hiddenButton="1"/>
  </autoFilter>
  <tableColumns count="2">
    <tableColumn id="1" xr3:uid="{E183A453-E05F-44DD-9C41-44C59DD776DD}" name="Data Item" dataDxfId="157"/>
    <tableColumn id="2" xr3:uid="{02822027-972D-4698-BED1-0B4F5342681C}" name="Factor Table Information" dataDxfId="156"/>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653C2321-AE72-4588-B602-DC561A4E5DD1}" name="x_616_template_table_1" displayName="x_616_template_table_1" ref="A6:B21" totalsRowShown="0">
  <autoFilter ref="A6:B21" xr:uid="{C725761B-DC0A-4807-ABBB-1B10DF3821F0}">
    <filterColumn colId="0" hiddenButton="1"/>
    <filterColumn colId="1" hiddenButton="1"/>
  </autoFilter>
  <tableColumns count="2">
    <tableColumn id="1" xr3:uid="{691494A6-AC09-42BD-8E4F-2D7238294440}" name="Data Item" dataDxfId="147"/>
    <tableColumn id="2" xr3:uid="{08044C0B-44FD-4992-814F-F248A2030AF2}" name="Factor Table Information" dataDxfId="146"/>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C0341B7-2650-44FC-B4F1-EBB8FCD9CE8D}" name="x_617_template_table_1" displayName="x_617_template_table_1" ref="A6:B21" totalsRowShown="0">
  <autoFilter ref="A6:B21" xr:uid="{C725761B-DC0A-4807-ABBB-1B10DF3821F0}">
    <filterColumn colId="0" hiddenButton="1"/>
    <filterColumn colId="1" hiddenButton="1"/>
  </autoFilter>
  <tableColumns count="2">
    <tableColumn id="1" xr3:uid="{8B1756B7-368B-445C-A362-1139865C0F33}" name="Data Item" dataDxfId="137"/>
    <tableColumn id="2" xr3:uid="{DF2D4294-6574-4B14-B116-F87996E2455F}" name="Factor Table Information" dataDxfId="136"/>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37D5859-337F-4E9A-B5B6-4D6E8DAABA9B}" name="x_618_template_table_1" displayName="x_618_template_table_1" ref="A6:B21" totalsRowShown="0">
  <autoFilter ref="A6:B21" xr:uid="{C725761B-DC0A-4807-ABBB-1B10DF3821F0}">
    <filterColumn colId="0" hiddenButton="1"/>
    <filterColumn colId="1" hiddenButton="1"/>
  </autoFilter>
  <tableColumns count="2">
    <tableColumn id="1" xr3:uid="{2E00D4FD-F00A-41CB-A236-793C4D2E5C21}" name="Data Item" dataDxfId="127"/>
    <tableColumn id="2" xr3:uid="{F4D8178A-F45C-4713-ADF5-DF7E7EF993B0}" name="Factor Table Information" dataDxfId="126"/>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5E7F99A-25C6-4704-BBF5-74DD8C31F0C3}" name="x_619_template_table_1" displayName="x_619_template_table_1" ref="A6:B21" totalsRowShown="0">
  <autoFilter ref="A6:B21" xr:uid="{C725761B-DC0A-4807-ABBB-1B10DF3821F0}">
    <filterColumn colId="0" hiddenButton="1"/>
    <filterColumn colId="1" hiddenButton="1"/>
  </autoFilter>
  <tableColumns count="2">
    <tableColumn id="1" xr3:uid="{4B617966-E571-4371-997E-0A80ADE7E2D4}" name="Data Item" dataDxfId="117"/>
    <tableColumn id="2" xr3:uid="{9298498F-D5A1-42E4-9622-2D69A4C43F6E}" name="Factor Table Information" dataDxfId="116"/>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1466F09-DE72-42D6-B0A5-5EAC604AC4B0}" name="x_620_template_table_1" displayName="x_620_template_table_1" ref="A6:B21" totalsRowShown="0">
  <autoFilter ref="A6:B21" xr:uid="{C725761B-DC0A-4807-ABBB-1B10DF3821F0}">
    <filterColumn colId="0" hiddenButton="1"/>
    <filterColumn colId="1" hiddenButton="1"/>
  </autoFilter>
  <tableColumns count="2">
    <tableColumn id="1" xr3:uid="{384C34BC-6F57-447F-B020-9E5AFEE17FA5}" name="Data Item" dataDxfId="107"/>
    <tableColumn id="2" xr3:uid="{2A61E00D-EA83-4584-AA0E-06072A0143A2}" name="Factor Table Information" dataDxfId="106"/>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9735EF5F-9506-4775-B591-7975401662E4}" name="x_621_template_table_1" displayName="x_621_template_table_1" ref="A6:B21" totalsRowShown="0">
  <autoFilter ref="A6:B21" xr:uid="{C725761B-DC0A-4807-ABBB-1B10DF3821F0}">
    <filterColumn colId="0" hiddenButton="1"/>
    <filterColumn colId="1" hiddenButton="1"/>
  </autoFilter>
  <tableColumns count="2">
    <tableColumn id="1" xr3:uid="{4CB6AA38-11D1-41D4-B55A-40A231417C13}" name="Data Item" dataDxfId="97"/>
    <tableColumn id="2" xr3:uid="{5F9B9BD1-6699-47E6-AAD6-78C660CFDA3E}" name="Factor Table Information" dataDxfId="96"/>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239338B8-8FA2-4CA6-9FDA-4A1D8D367A6B}" name="x_621_template_table_194" displayName="x_621_template_table_194" ref="A6:B21" totalsRowShown="0">
  <tableColumns count="2">
    <tableColumn id="1" xr3:uid="{546ADC37-FA5C-4068-8514-60389FABE610}" name="Data Item" dataDxfId="91"/>
    <tableColumn id="2" xr3:uid="{75194DB8-C0F8-4DCC-ADC9-25FAB0354F94}" name="Factor Table Information" dataDxfId="90"/>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095D04E-5E58-4639-95A1-7D0B9BE3C3AB}" name="x_206_template_table_1" displayName="x_206_template_table_1" ref="A6:B21" totalsRowShown="0">
  <autoFilter ref="A6:B21" xr:uid="{C725761B-DC0A-4807-ABBB-1B10DF3821F0}">
    <filterColumn colId="0" hiddenButton="1"/>
    <filterColumn colId="1" hiddenButton="1"/>
  </autoFilter>
  <tableColumns count="2">
    <tableColumn id="1" xr3:uid="{31245556-3786-441C-96EE-151F17E495A7}" name="Data Item" dataDxfId="809"/>
    <tableColumn id="2" xr3:uid="{DEB0336A-B489-43FB-942A-EF4830C10A0F}" name="Factor Table Information" dataDxfId="808"/>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EE75C7AA-FF85-4343-B332-28E1857918BD}" name="x_621_template_table_19495" displayName="x_621_template_table_19495" ref="A6:B21" totalsRowShown="0">
  <tableColumns count="2">
    <tableColumn id="1" xr3:uid="{64C2DF3A-D340-48D1-AED0-F57DD875663A}" name="Data Item" dataDxfId="85"/>
    <tableColumn id="2" xr3:uid="{AF5FBCB1-EC02-492E-A91F-07E009C4EDC2}" name="Factor Table Information" dataDxfId="84"/>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280E7A16-9ABD-4E75-A9A2-57E4C0BF18E3}" name="x_621_template_table_1949596" displayName="x_621_template_table_1949596" ref="A6:B21" totalsRowShown="0">
  <tableColumns count="2">
    <tableColumn id="1" xr3:uid="{C9181C55-B3E3-4E8F-B73A-9D03596B78BB}" name="Data Item" dataDxfId="79"/>
    <tableColumn id="2" xr3:uid="{6B390F1C-15F8-4A61-8E2A-BA7664B9E967}" name="Factor Table Information" dataDxfId="78"/>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6B0F63BA-6AFC-4866-9321-77E10F07FD42}" name="x_621_template_table_194959698" displayName="x_621_template_table_194959698" ref="A6:B21" totalsRowShown="0">
  <tableColumns count="2">
    <tableColumn id="1" xr3:uid="{5040683A-EDCC-4465-984D-8FC965D2E5D4}" name="Data Item" dataDxfId="73"/>
    <tableColumn id="2" xr3:uid="{C295403A-4758-4C18-85C7-E0A704A9B762}" name="Factor Table Information" dataDxfId="72"/>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F2CDE617-4C9F-4FB0-AB16-B3D32F4F9312}" name="x_621_template_table_194959698100" displayName="x_621_template_table_194959698100" ref="A6:B21" totalsRowShown="0">
  <tableColumns count="2">
    <tableColumn id="1" xr3:uid="{3A4C9C75-BE40-430A-9DFB-FC7C9C957DC7}" name="Data Item" dataDxfId="67"/>
    <tableColumn id="2" xr3:uid="{5AE26CF6-EDE6-4355-9A6D-2B2ABC33D690}" name="Factor Table Information" dataDxfId="66"/>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ABD300D0-F498-4861-97C9-6F5F376EE5D3}" name="x_621_template_table_194959698100102" displayName="x_621_template_table_194959698100102" ref="A6:B21" totalsRowShown="0">
  <tableColumns count="2">
    <tableColumn id="1" xr3:uid="{3E8BF52D-ECEF-487F-87FF-23D454D1889B}" name="Data Item" dataDxfId="61"/>
    <tableColumn id="2" xr3:uid="{0CF78955-6B86-497A-A3EB-6A794DDAB573}" name="Factor Table Information" dataDxfId="60"/>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120CC01-7A83-4714-B439-3EDFC9D61AA3}" name="x_701_template_table_1" displayName="x_701_template_table_1" ref="A6:B21" totalsRowShown="0">
  <autoFilter ref="A6:B21" xr:uid="{C725761B-DC0A-4807-ABBB-1B10DF3821F0}">
    <filterColumn colId="0" hiddenButton="1"/>
    <filterColumn colId="1" hiddenButton="1"/>
  </autoFilter>
  <tableColumns count="2">
    <tableColumn id="1" xr3:uid="{8E034000-5493-41F1-947C-02C013651000}" name="Data Item" dataDxfId="43"/>
    <tableColumn id="2" xr3:uid="{02D2FB96-1527-4809-960D-E3E119BE5EF2}" name="Factor Table Information" dataDxfId="42"/>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286B13B6-36F3-4BAC-A191-B0FD20134D33}" name="x_701_template_table_2" displayName="x_701_template_table_2" ref="E6:F21" totalsRowShown="0">
  <tableColumns count="2">
    <tableColumn id="1" xr3:uid="{92112BB1-F4F1-4EA6-8BD1-4317320A12BD}" name="Data Item" dataDxfId="41"/>
    <tableColumn id="2" xr3:uid="{B77A0105-1047-482C-9656-1B7FAD3300D3}" name="Factor Table Information" dataDxfId="40"/>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E245DDA-8F7C-4A23-84E7-11937E2334FE}" name="x_702_template_table_1" displayName="x_702_template_table_1" ref="A6:B21" totalsRowShown="0">
  <autoFilter ref="A6:B21" xr:uid="{C725761B-DC0A-4807-ABBB-1B10DF3821F0}">
    <filterColumn colId="0" hiddenButton="1"/>
    <filterColumn colId="1" hiddenButton="1"/>
  </autoFilter>
  <tableColumns count="2">
    <tableColumn id="1" xr3:uid="{50CA5E65-AE1F-4E82-839C-474CA7908421}" name="Data Item" dataDxfId="31"/>
    <tableColumn id="2" xr3:uid="{2BC02DE9-7671-4138-A0AB-D3C436390231}" name="Factor Table Information" dataDxfId="30"/>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71167E5B-8B6C-4541-957F-5E5EEC56BE04}" name="x_802_template_table_1" displayName="x_802_template_table_1" ref="A6:B21" totalsRowShown="0">
  <autoFilter ref="A6:B21" xr:uid="{C725761B-DC0A-4807-ABBB-1B10DF3821F0}">
    <filterColumn colId="0" hiddenButton="1"/>
    <filterColumn colId="1" hiddenButton="1"/>
  </autoFilter>
  <tableColumns count="2">
    <tableColumn id="1" xr3:uid="{7505E7D2-A0F3-4506-8D2F-7F4ED7FBD4FB}" name="Data Item" dataDxfId="5"/>
    <tableColumn id="2" xr3:uid="{01E4963E-F0A3-4F17-9D2C-0554B3EF570C}" name="Factor Table Information" dataDxfId="4"/>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C9D656BE-E5AF-4B24-B214-C89664C6908E}" name="x_802_template_table_2" displayName="x_802_template_table_2" ref="F6:G21" totalsRowShown="0">
  <tableColumns count="2">
    <tableColumn id="1" xr3:uid="{623F0CCB-07E9-48D5-AD23-F7712445C015}" name="Data Item" dataDxfId="3"/>
    <tableColumn id="2" xr3:uid="{DACD19DC-8121-4E6B-A863-0FE1559EBBA0}" name="Factor Table Information" dataDxfId="2"/>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B8BAB5-627D-44D7-BFFA-0C185AB5CD67}" name="x_207_template_table_1" displayName="x_207_template_table_1" ref="A6:B21" totalsRowShown="0">
  <autoFilter ref="A6:B21" xr:uid="{C725761B-DC0A-4807-ABBB-1B10DF3821F0}">
    <filterColumn colId="0" hiddenButton="1"/>
    <filterColumn colId="1" hiddenButton="1"/>
  </autoFilter>
  <tableColumns count="2">
    <tableColumn id="1" xr3:uid="{B698ABE7-56FC-4EBA-9224-5CEFDE3E1C8B}" name="Data Item" dataDxfId="799"/>
    <tableColumn id="2" xr3:uid="{880CBC4A-144A-40CF-B3DC-76E69920DCC5}" name="Factor Table Information" dataDxfId="798"/>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F498E6C-9D2F-4361-945B-F342647AB364}" name="x_802_template_table_3" displayName="x_802_template_table_3" ref="J6:K21" totalsRowShown="0">
  <tableColumns count="2">
    <tableColumn id="1" xr3:uid="{A4B9440B-66D7-4B76-9D18-26E789BB6FDA}" name="Data Item" dataDxfId="1"/>
    <tableColumn id="2" xr3:uid="{59F9E56F-42B3-41F0-9C00-C9C0EA632345}" name="Factor Table Information" dataDxfId="0"/>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3" Type="http://schemas.openxmlformats.org/officeDocument/2006/relationships/table" Target="../tables/table90.xml"/><Relationship Id="rId2" Type="http://schemas.openxmlformats.org/officeDocument/2006/relationships/table" Target="../tables/table89.xml"/><Relationship Id="rId1" Type="http://schemas.openxmlformats.org/officeDocument/2006/relationships/table" Target="../tables/table88.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36328125" defaultRowHeight="15.5" x14ac:dyDescent="0.35"/>
  <cols>
    <col min="1" max="1" width="24.54296875" style="12" customWidth="1"/>
    <col min="2" max="2" width="120.54296875" style="4" customWidth="1"/>
    <col min="3" max="16384" width="9.36328125" style="1"/>
  </cols>
  <sheetData>
    <row r="1" spans="1:2" ht="20" x14ac:dyDescent="0.4">
      <c r="A1" s="11" t="s">
        <v>0</v>
      </c>
    </row>
    <row r="2" spans="1:2" x14ac:dyDescent="0.35">
      <c r="A2" s="13" t="s">
        <v>1</v>
      </c>
      <c r="B2" s="5" t="str">
        <f>scheme_abbr &amp; " - Consolidated Factor Spreadsheet"</f>
        <v>Fire_NI - Consolidated Factor Spreadsheet</v>
      </c>
    </row>
    <row r="3" spans="1:2" x14ac:dyDescent="0.35">
      <c r="A3" s="13" t="s">
        <v>2</v>
      </c>
      <c r="B3" s="5" t="s">
        <v>3</v>
      </c>
    </row>
    <row r="6" spans="1:2" ht="31" x14ac:dyDescent="0.35">
      <c r="A6" s="13" t="s">
        <v>4</v>
      </c>
      <c r="B6" s="4" t="str">
        <f>"This spreadsheet contains the full suite of factors that are in force for the " &amp; scheme_name &amp; "."</f>
        <v>This spreadsheet contains the full suite of factors that are in force for the Firefighters' Pension Schemes (Northern Ireland).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59ED-284E-45E9-A46D-EA8CCEAF4991}">
  <sheetPr codeName="Sheet12"/>
  <dimension ref="A1:C31"/>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x-205</v>
      </c>
    </row>
    <row r="6" spans="1:3" x14ac:dyDescent="0.25">
      <c r="A6" s="41" t="s">
        <v>385</v>
      </c>
      <c r="B6" s="48" t="s">
        <v>386</v>
      </c>
      <c r="C6" s="48"/>
    </row>
    <row r="7" spans="1:3" s="65" customFormat="1" x14ac:dyDescent="0.25">
      <c r="A7" s="64" t="s">
        <v>387</v>
      </c>
      <c r="B7" s="53" t="s">
        <v>31</v>
      </c>
      <c r="C7" s="53"/>
    </row>
    <row r="8" spans="1:3" x14ac:dyDescent="0.25">
      <c r="A8" s="41" t="s">
        <v>124</v>
      </c>
      <c r="B8" s="48" t="s">
        <v>149</v>
      </c>
      <c r="C8" s="48"/>
    </row>
    <row r="9" spans="1:3" x14ac:dyDescent="0.25">
      <c r="A9" s="41" t="s">
        <v>125</v>
      </c>
      <c r="B9" s="48" t="s">
        <v>138</v>
      </c>
      <c r="C9" s="48"/>
    </row>
    <row r="10" spans="1:3" ht="37.5" x14ac:dyDescent="0.25">
      <c r="A10" s="41" t="s">
        <v>6</v>
      </c>
      <c r="B10" s="48" t="s">
        <v>153</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205</v>
      </c>
      <c r="C14" s="48"/>
    </row>
    <row r="15" spans="1:3" x14ac:dyDescent="0.25">
      <c r="A15" s="41" t="s">
        <v>389</v>
      </c>
      <c r="B15" s="48" t="s">
        <v>154</v>
      </c>
      <c r="C15" s="48"/>
    </row>
    <row r="16" spans="1:3" x14ac:dyDescent="0.25">
      <c r="A16" s="41" t="s">
        <v>131</v>
      </c>
      <c r="B16" s="48" t="s">
        <v>155</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393</v>
      </c>
      <c r="C26" s="60" t="s">
        <v>394</v>
      </c>
    </row>
    <row r="27" spans="1:3" x14ac:dyDescent="0.25">
      <c r="A27" s="44">
        <v>60</v>
      </c>
      <c r="B27" s="45">
        <v>15.46</v>
      </c>
      <c r="C27" s="45">
        <v>3.98</v>
      </c>
    </row>
    <row r="28" spans="1:3" x14ac:dyDescent="0.25">
      <c r="A28" s="44">
        <v>61</v>
      </c>
      <c r="B28" s="45">
        <v>15.81</v>
      </c>
      <c r="C28" s="45">
        <v>3.98</v>
      </c>
    </row>
    <row r="29" spans="1:3" x14ac:dyDescent="0.25">
      <c r="A29" s="44">
        <v>62</v>
      </c>
      <c r="B29" s="45">
        <v>16.18</v>
      </c>
      <c r="C29" s="45">
        <v>3.99</v>
      </c>
    </row>
    <row r="30" spans="1:3" x14ac:dyDescent="0.25">
      <c r="A30" s="44">
        <v>63</v>
      </c>
      <c r="B30" s="45">
        <v>16.57</v>
      </c>
      <c r="C30" s="45">
        <v>3.98</v>
      </c>
    </row>
    <row r="31" spans="1:3" x14ac:dyDescent="0.25">
      <c r="A31" s="44">
        <v>64</v>
      </c>
      <c r="B31" s="45">
        <v>16.98</v>
      </c>
      <c r="C31" s="45">
        <v>3.98</v>
      </c>
    </row>
  </sheetData>
  <sheetProtection algorithmName="SHA-512" hashValue="JcEm1rLsUpsfSmNrMFDsPF+beyBN4RodGaKlCn1fa/6l+qmGYTiM4nSHEj3+dTd4Lj04cTD8VUYwWFnXv8FkwA==" saltValue="etQgz1Ko0gUHwL/x3f34Lg==" spinCount="100000" sheet="1" objects="1" scenarios="1"/>
  <conditionalFormatting sqref="A6:A21">
    <cfRule type="expression" dxfId="827" priority="9" stopIfTrue="1">
      <formula>MOD(ROW(),2)=0</formula>
    </cfRule>
    <cfRule type="expression" dxfId="826" priority="10" stopIfTrue="1">
      <formula>MOD(ROW(),2)&lt;&gt;0</formula>
    </cfRule>
  </conditionalFormatting>
  <conditionalFormatting sqref="B6:C21">
    <cfRule type="expression" dxfId="825" priority="11" stopIfTrue="1">
      <formula>MOD(ROW(),2)=0</formula>
    </cfRule>
    <cfRule type="expression" dxfId="824" priority="12" stopIfTrue="1">
      <formula>MOD(ROW(),2)&lt;&gt;0</formula>
    </cfRule>
  </conditionalFormatting>
  <conditionalFormatting sqref="A26:A31">
    <cfRule type="expression" dxfId="823" priority="13" stopIfTrue="1">
      <formula>MOD(ROW(),2)=0</formula>
    </cfRule>
    <cfRule type="expression" dxfId="822" priority="14" stopIfTrue="1">
      <formula>MOD(ROW(),2)&lt;&gt;0</formula>
    </cfRule>
  </conditionalFormatting>
  <conditionalFormatting sqref="B26:C31">
    <cfRule type="expression" dxfId="821" priority="15" stopIfTrue="1">
      <formula>MOD(ROW(),2)=0</formula>
    </cfRule>
    <cfRule type="expression" dxfId="820" priority="16"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4147-F65B-4DE3-8B99-482E47EA3A2F}">
  <sheetPr codeName="Sheet13"/>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CETV - x-206</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138</v>
      </c>
      <c r="C9" s="48"/>
      <c r="D9" s="48"/>
    </row>
    <row r="10" spans="1:4" x14ac:dyDescent="0.25">
      <c r="A10" s="41" t="s">
        <v>6</v>
      </c>
      <c r="B10" s="48" t="s">
        <v>139</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206</v>
      </c>
      <c r="C14" s="48"/>
      <c r="D14" s="48"/>
    </row>
    <row r="15" spans="1:4" x14ac:dyDescent="0.25">
      <c r="A15" s="41" t="s">
        <v>389</v>
      </c>
      <c r="B15" s="48" t="s">
        <v>156</v>
      </c>
      <c r="C15" s="48"/>
      <c r="D15" s="48"/>
    </row>
    <row r="16" spans="1:4" x14ac:dyDescent="0.25">
      <c r="A16" s="41" t="s">
        <v>131</v>
      </c>
      <c r="B16" s="48" t="s">
        <v>157</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39" x14ac:dyDescent="0.25">
      <c r="A26" s="60" t="s">
        <v>392</v>
      </c>
      <c r="B26" s="60" t="s">
        <v>393</v>
      </c>
      <c r="C26" s="60" t="s">
        <v>394</v>
      </c>
      <c r="D26" s="60" t="s">
        <v>395</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rSIowIHD1Sifc46pNPTVJeRgI09V8/OCB1pDen05p814Q8tNOBv8f+jx7Ai2i/FrKhHYAOD9LREKq8XSh9A0ag==" saltValue="P+NVLsNy+dPn/hNQU2bTzQ==" spinCount="100000" sheet="1" objects="1" scenarios="1"/>
  <conditionalFormatting sqref="A6:A21">
    <cfRule type="expression" dxfId="817" priority="9" stopIfTrue="1">
      <formula>MOD(ROW(),2)=0</formula>
    </cfRule>
    <cfRule type="expression" dxfId="816" priority="10" stopIfTrue="1">
      <formula>MOD(ROW(),2)&lt;&gt;0</formula>
    </cfRule>
  </conditionalFormatting>
  <conditionalFormatting sqref="B6:D21">
    <cfRule type="expression" dxfId="815" priority="11" stopIfTrue="1">
      <formula>MOD(ROW(),2)=0</formula>
    </cfRule>
    <cfRule type="expression" dxfId="814" priority="12" stopIfTrue="1">
      <formula>MOD(ROW(),2)&lt;&gt;0</formula>
    </cfRule>
  </conditionalFormatting>
  <conditionalFormatting sqref="A26:A68">
    <cfRule type="expression" dxfId="813" priority="13" stopIfTrue="1">
      <formula>MOD(ROW(),2)=0</formula>
    </cfRule>
    <cfRule type="expression" dxfId="812" priority="14" stopIfTrue="1">
      <formula>MOD(ROW(),2)&lt;&gt;0</formula>
    </cfRule>
  </conditionalFormatting>
  <conditionalFormatting sqref="B26:D68">
    <cfRule type="expression" dxfId="811" priority="15" stopIfTrue="1">
      <formula>MOD(ROW(),2)=0</formula>
    </cfRule>
    <cfRule type="expression" dxfId="810" priority="16"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6C08-B558-48FB-BDC5-409A6B457CFB}">
  <sheetPr codeName="Sheet14"/>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CETV - x-207</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138</v>
      </c>
      <c r="C9" s="48"/>
      <c r="D9" s="48"/>
    </row>
    <row r="10" spans="1:4" x14ac:dyDescent="0.25">
      <c r="A10" s="41" t="s">
        <v>6</v>
      </c>
      <c r="B10" s="48" t="s">
        <v>139</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207</v>
      </c>
      <c r="C14" s="48"/>
      <c r="D14" s="48"/>
    </row>
    <row r="15" spans="1:4" x14ac:dyDescent="0.25">
      <c r="A15" s="41" t="s">
        <v>389</v>
      </c>
      <c r="B15" s="48" t="s">
        <v>158</v>
      </c>
      <c r="C15" s="48"/>
      <c r="D15" s="48"/>
    </row>
    <row r="16" spans="1:4" x14ac:dyDescent="0.25">
      <c r="A16" s="41" t="s">
        <v>131</v>
      </c>
      <c r="B16" s="48" t="s">
        <v>159</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39" x14ac:dyDescent="0.25">
      <c r="A26" s="60" t="s">
        <v>392</v>
      </c>
      <c r="B26" s="60" t="s">
        <v>393</v>
      </c>
      <c r="C26" s="60" t="s">
        <v>394</v>
      </c>
      <c r="D26" s="60" t="s">
        <v>395</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8R5HmpLvCa8AwGSsw0kdyuFnCSRHmZdKYR+jMC4hOUwbazfFCr6fATRJQEukELbF3wExQFH3pTG2msOF3h5y5w==" saltValue="k94FqMhVlgCHI3CfK2edng==" spinCount="100000" sheet="1" objects="1" scenarios="1"/>
  <conditionalFormatting sqref="A6:A21">
    <cfRule type="expression" dxfId="807" priority="9" stopIfTrue="1">
      <formula>MOD(ROW(),2)=0</formula>
    </cfRule>
    <cfRule type="expression" dxfId="806" priority="10" stopIfTrue="1">
      <formula>MOD(ROW(),2)&lt;&gt;0</formula>
    </cfRule>
  </conditionalFormatting>
  <conditionalFormatting sqref="B6:D21">
    <cfRule type="expression" dxfId="805" priority="11" stopIfTrue="1">
      <formula>MOD(ROW(),2)=0</formula>
    </cfRule>
    <cfRule type="expression" dxfId="804" priority="12" stopIfTrue="1">
      <formula>MOD(ROW(),2)&lt;&gt;0</formula>
    </cfRule>
  </conditionalFormatting>
  <conditionalFormatting sqref="A26:A68">
    <cfRule type="expression" dxfId="803" priority="13" stopIfTrue="1">
      <formula>MOD(ROW(),2)=0</formula>
    </cfRule>
    <cfRule type="expression" dxfId="802" priority="14" stopIfTrue="1">
      <formula>MOD(ROW(),2)&lt;&gt;0</formula>
    </cfRule>
  </conditionalFormatting>
  <conditionalFormatting sqref="B26:D68">
    <cfRule type="expression" dxfId="801" priority="15" stopIfTrue="1">
      <formula>MOD(ROW(),2)=0</formula>
    </cfRule>
    <cfRule type="expression" dxfId="800" priority="16"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8D856-6948-4F70-8FDA-58C3F771A6A1}">
  <sheetPr codeName="Sheet15"/>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x-208</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150</v>
      </c>
      <c r="C10" s="48"/>
    </row>
    <row r="11" spans="1:3" x14ac:dyDescent="0.25">
      <c r="A11" s="41" t="s">
        <v>126</v>
      </c>
      <c r="B11" s="48" t="s">
        <v>140</v>
      </c>
      <c r="C11" s="48"/>
    </row>
    <row r="12" spans="1:3" x14ac:dyDescent="0.25">
      <c r="A12" s="41" t="s">
        <v>127</v>
      </c>
      <c r="B12" s="48" t="s">
        <v>141</v>
      </c>
      <c r="C12" s="48"/>
    </row>
    <row r="13" spans="1:3" x14ac:dyDescent="0.25">
      <c r="A13" s="41" t="s">
        <v>388</v>
      </c>
      <c r="B13" s="48" t="s">
        <v>142</v>
      </c>
      <c r="C13" s="48"/>
    </row>
    <row r="14" spans="1:3" x14ac:dyDescent="0.25">
      <c r="A14" s="41" t="s">
        <v>129</v>
      </c>
      <c r="B14" s="48">
        <v>208</v>
      </c>
      <c r="C14" s="48"/>
    </row>
    <row r="15" spans="1:3" x14ac:dyDescent="0.25">
      <c r="A15" s="41" t="s">
        <v>389</v>
      </c>
      <c r="B15" s="48" t="s">
        <v>160</v>
      </c>
      <c r="C15" s="48"/>
    </row>
    <row r="16" spans="1:3" x14ac:dyDescent="0.25">
      <c r="A16" s="41" t="s">
        <v>131</v>
      </c>
      <c r="B16" s="48" t="s">
        <v>161</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LQJo+fGkxjF0OItsihosXeEtG6Bgbu7VR1nLQ0c2UZbJzkQrrV7eYXDyU4T53vmuoLve3u1v26MI24qYTPW1w==" saltValue="DY7Dbw4fw6a8D2VxerMezQ==" spinCount="100000" sheet="1" objects="1" scenarios="1"/>
  <conditionalFormatting sqref="A6:A21">
    <cfRule type="expression" dxfId="797" priority="9" stopIfTrue="1">
      <formula>MOD(ROW(),2)=0</formula>
    </cfRule>
    <cfRule type="expression" dxfId="796" priority="10" stopIfTrue="1">
      <formula>MOD(ROW(),2)&lt;&gt;0</formula>
    </cfRule>
  </conditionalFormatting>
  <conditionalFormatting sqref="B6:C21">
    <cfRule type="expression" dxfId="795" priority="11" stopIfTrue="1">
      <formula>MOD(ROW(),2)=0</formula>
    </cfRule>
    <cfRule type="expression" dxfId="794" priority="12" stopIfTrue="1">
      <formula>MOD(ROW(),2)&lt;&gt;0</formula>
    </cfRule>
  </conditionalFormatting>
  <conditionalFormatting sqref="A26:A85">
    <cfRule type="expression" dxfId="793" priority="13" stopIfTrue="1">
      <formula>MOD(ROW(),2)=0</formula>
    </cfRule>
    <cfRule type="expression" dxfId="792" priority="14" stopIfTrue="1">
      <formula>MOD(ROW(),2)&lt;&gt;0</formula>
    </cfRule>
  </conditionalFormatting>
  <conditionalFormatting sqref="B26:C85">
    <cfRule type="expression" dxfId="791" priority="15" stopIfTrue="1">
      <formula>MOD(ROW(),2)=0</formula>
    </cfRule>
    <cfRule type="expression" dxfId="790" priority="16"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A77E-C971-4D98-B300-D0577D6F6ADF}">
  <sheetPr codeName="Sheet16"/>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x-209</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150</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209</v>
      </c>
      <c r="C14" s="48"/>
    </row>
    <row r="15" spans="1:3" x14ac:dyDescent="0.25">
      <c r="A15" s="41" t="s">
        <v>389</v>
      </c>
      <c r="B15" s="48" t="s">
        <v>162</v>
      </c>
      <c r="C15" s="48"/>
    </row>
    <row r="16" spans="1:3" x14ac:dyDescent="0.25">
      <c r="A16" s="41" t="s">
        <v>131</v>
      </c>
      <c r="B16" s="48" t="s">
        <v>163</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z3+Fedg0Sxrk1m0b//YrefHjSJ2rb0Fqjx0onQstqO/VIJcYwJI8fPA5MY98XpikP5j/l2NIvzPk+i6zjNnpLg==" saltValue="z5FZj//DWDN/kOUJCapVrQ==" spinCount="100000" sheet="1" objects="1" scenarios="1"/>
  <conditionalFormatting sqref="A6:A21">
    <cfRule type="expression" dxfId="787" priority="9" stopIfTrue="1">
      <formula>MOD(ROW(),2)=0</formula>
    </cfRule>
    <cfRule type="expression" dxfId="786" priority="10" stopIfTrue="1">
      <formula>MOD(ROW(),2)&lt;&gt;0</formula>
    </cfRule>
  </conditionalFormatting>
  <conditionalFormatting sqref="B6:C21">
    <cfRule type="expression" dxfId="785" priority="11" stopIfTrue="1">
      <formula>MOD(ROW(),2)=0</formula>
    </cfRule>
    <cfRule type="expression" dxfId="784" priority="12" stopIfTrue="1">
      <formula>MOD(ROW(),2)&lt;&gt;0</formula>
    </cfRule>
  </conditionalFormatting>
  <conditionalFormatting sqref="A26:A85">
    <cfRule type="expression" dxfId="783" priority="13" stopIfTrue="1">
      <formula>MOD(ROW(),2)=0</formula>
    </cfRule>
    <cfRule type="expression" dxfId="782" priority="14" stopIfTrue="1">
      <formula>MOD(ROW(),2)&lt;&gt;0</formula>
    </cfRule>
  </conditionalFormatting>
  <conditionalFormatting sqref="B26:C85">
    <cfRule type="expression" dxfId="781" priority="15" stopIfTrue="1">
      <formula>MOD(ROW(),2)=0</formula>
    </cfRule>
    <cfRule type="expression" dxfId="780" priority="16"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6826A-54DE-4BD8-9D0D-30640D038060}">
  <sheetPr codeName="Sheet17"/>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x-210</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164</v>
      </c>
      <c r="C10" s="48"/>
    </row>
    <row r="11" spans="1:3" x14ac:dyDescent="0.25">
      <c r="A11" s="41" t="s">
        <v>126</v>
      </c>
      <c r="B11" s="48" t="s">
        <v>140</v>
      </c>
      <c r="C11" s="48"/>
    </row>
    <row r="12" spans="1:3" x14ac:dyDescent="0.25">
      <c r="A12" s="41" t="s">
        <v>127</v>
      </c>
      <c r="B12" s="48" t="s">
        <v>141</v>
      </c>
      <c r="C12" s="48"/>
    </row>
    <row r="13" spans="1:3" x14ac:dyDescent="0.25">
      <c r="A13" s="41" t="s">
        <v>388</v>
      </c>
      <c r="B13" s="48" t="s">
        <v>142</v>
      </c>
      <c r="C13" s="48"/>
    </row>
    <row r="14" spans="1:3" x14ac:dyDescent="0.25">
      <c r="A14" s="41" t="s">
        <v>129</v>
      </c>
      <c r="B14" s="48">
        <v>210</v>
      </c>
      <c r="C14" s="48"/>
    </row>
    <row r="15" spans="1:3" x14ac:dyDescent="0.25">
      <c r="A15" s="41" t="s">
        <v>389</v>
      </c>
      <c r="B15" s="48" t="s">
        <v>165</v>
      </c>
      <c r="C15" s="48"/>
    </row>
    <row r="16" spans="1:3" x14ac:dyDescent="0.25">
      <c r="A16" s="41" t="s">
        <v>131</v>
      </c>
      <c r="B16" s="48" t="s">
        <v>166</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78Q0GDNVmHE0lOjMvLjGGwKO/7hunQpgiOfpf22ntIDq7341Bwp2pA6DbVOf50LCuPjxjEk5C9k6N3HUYccH4w==" saltValue="9a8KfuMNFBcZeQDzv+P9pw==" spinCount="100000" sheet="1" objects="1" scenarios="1"/>
  <conditionalFormatting sqref="A6:A21">
    <cfRule type="expression" dxfId="777" priority="9" stopIfTrue="1">
      <formula>MOD(ROW(),2)=0</formula>
    </cfRule>
    <cfRule type="expression" dxfId="776" priority="10" stopIfTrue="1">
      <formula>MOD(ROW(),2)&lt;&gt;0</formula>
    </cfRule>
  </conditionalFormatting>
  <conditionalFormatting sqref="B6:C21">
    <cfRule type="expression" dxfId="775" priority="11" stopIfTrue="1">
      <formula>MOD(ROW(),2)=0</formula>
    </cfRule>
    <cfRule type="expression" dxfId="774" priority="12" stopIfTrue="1">
      <formula>MOD(ROW(),2)&lt;&gt;0</formula>
    </cfRule>
  </conditionalFormatting>
  <conditionalFormatting sqref="A26:A85">
    <cfRule type="expression" dxfId="773" priority="13" stopIfTrue="1">
      <formula>MOD(ROW(),2)=0</formula>
    </cfRule>
    <cfRule type="expression" dxfId="772" priority="14" stopIfTrue="1">
      <formula>MOD(ROW(),2)&lt;&gt;0</formula>
    </cfRule>
  </conditionalFormatting>
  <conditionalFormatting sqref="B26:C85">
    <cfRule type="expression" dxfId="771" priority="15" stopIfTrue="1">
      <formula>MOD(ROW(),2)=0</formula>
    </cfRule>
    <cfRule type="expression" dxfId="770" priority="16"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3115-2A33-46EE-B293-46B09D1FF33D}">
  <sheetPr codeName="Sheet18"/>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x-211</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164</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211</v>
      </c>
      <c r="C14" s="48"/>
    </row>
    <row r="15" spans="1:3" x14ac:dyDescent="0.25">
      <c r="A15" s="41" t="s">
        <v>389</v>
      </c>
      <c r="B15" s="48" t="s">
        <v>167</v>
      </c>
      <c r="C15" s="48"/>
    </row>
    <row r="16" spans="1:3" x14ac:dyDescent="0.25">
      <c r="A16" s="41" t="s">
        <v>131</v>
      </c>
      <c r="B16" s="48" t="s">
        <v>168</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FEV1ZwgLVaqS8V5/h9+7T0c6G/+LYHlGAq9Axl9K1ifxuzqWqXafD/OxLK67+Hzx3f/cTrolhw80VGO2Mf3MPw==" saltValue="2Mn4SkTvoX1p+bvhEEseMg==" spinCount="100000" sheet="1" objects="1" scenarios="1"/>
  <conditionalFormatting sqref="A6:A21">
    <cfRule type="expression" dxfId="767" priority="9" stopIfTrue="1">
      <formula>MOD(ROW(),2)=0</formula>
    </cfRule>
    <cfRule type="expression" dxfId="766" priority="10" stopIfTrue="1">
      <formula>MOD(ROW(),2)&lt;&gt;0</formula>
    </cfRule>
  </conditionalFormatting>
  <conditionalFormatting sqref="B6:C21">
    <cfRule type="expression" dxfId="765" priority="11" stopIfTrue="1">
      <formula>MOD(ROW(),2)=0</formula>
    </cfRule>
    <cfRule type="expression" dxfId="764" priority="12" stopIfTrue="1">
      <formula>MOD(ROW(),2)&lt;&gt;0</formula>
    </cfRule>
  </conditionalFormatting>
  <conditionalFormatting sqref="A26:A85">
    <cfRule type="expression" dxfId="763" priority="13" stopIfTrue="1">
      <formula>MOD(ROW(),2)=0</formula>
    </cfRule>
    <cfRule type="expression" dxfId="762" priority="14" stopIfTrue="1">
      <formula>MOD(ROW(),2)&lt;&gt;0</formula>
    </cfRule>
  </conditionalFormatting>
  <conditionalFormatting sqref="B26:C85">
    <cfRule type="expression" dxfId="761" priority="15" stopIfTrue="1">
      <formula>MOD(ROW(),2)=0</formula>
    </cfRule>
    <cfRule type="expression" dxfId="760" priority="16"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FAAE-DF9E-45E6-9EB3-07E0E33C365D}">
  <sheetPr codeName="Sheet19"/>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x-212</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169</v>
      </c>
      <c r="C10" s="48"/>
    </row>
    <row r="11" spans="1:3" x14ac:dyDescent="0.25">
      <c r="A11" s="41" t="s">
        <v>126</v>
      </c>
      <c r="B11" s="48" t="s">
        <v>140</v>
      </c>
      <c r="C11" s="48"/>
    </row>
    <row r="12" spans="1:3" x14ac:dyDescent="0.25">
      <c r="A12" s="41" t="s">
        <v>127</v>
      </c>
      <c r="B12" s="48" t="s">
        <v>141</v>
      </c>
      <c r="C12" s="48"/>
    </row>
    <row r="13" spans="1:3" x14ac:dyDescent="0.25">
      <c r="A13" s="41" t="s">
        <v>388</v>
      </c>
      <c r="B13" s="48" t="s">
        <v>142</v>
      </c>
      <c r="C13" s="48"/>
    </row>
    <row r="14" spans="1:3" x14ac:dyDescent="0.25">
      <c r="A14" s="41" t="s">
        <v>129</v>
      </c>
      <c r="B14" s="48">
        <v>212</v>
      </c>
      <c r="C14" s="48"/>
    </row>
    <row r="15" spans="1:3" x14ac:dyDescent="0.25">
      <c r="A15" s="41" t="s">
        <v>389</v>
      </c>
      <c r="B15" s="48" t="s">
        <v>170</v>
      </c>
      <c r="C15" s="48"/>
    </row>
    <row r="16" spans="1:3" x14ac:dyDescent="0.25">
      <c r="A16" s="41" t="s">
        <v>131</v>
      </c>
      <c r="B16" s="48" t="s">
        <v>171</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LP4Iv5cyk+aTYAE739WtIl8icRPfxwAykNcGhMouh5qwUa9Uz1P8o/dd0T78OB0VEmAbVmxfxGgDFOVKPtsxJA==" saltValue="uaSst/IvKnT1ITcwQ7FU1A==" spinCount="100000" sheet="1" objects="1" scenarios="1"/>
  <conditionalFormatting sqref="A6:A21">
    <cfRule type="expression" dxfId="757" priority="9" stopIfTrue="1">
      <formula>MOD(ROW(),2)=0</formula>
    </cfRule>
    <cfRule type="expression" dxfId="756" priority="10" stopIfTrue="1">
      <formula>MOD(ROW(),2)&lt;&gt;0</formula>
    </cfRule>
  </conditionalFormatting>
  <conditionalFormatting sqref="B6:C21">
    <cfRule type="expression" dxfId="755" priority="11" stopIfTrue="1">
      <formula>MOD(ROW(),2)=0</formula>
    </cfRule>
    <cfRule type="expression" dxfId="754" priority="12" stopIfTrue="1">
      <formula>MOD(ROW(),2)&lt;&gt;0</formula>
    </cfRule>
  </conditionalFormatting>
  <conditionalFormatting sqref="A26:A85">
    <cfRule type="expression" dxfId="753" priority="13" stopIfTrue="1">
      <formula>MOD(ROW(),2)=0</formula>
    </cfRule>
    <cfRule type="expression" dxfId="752" priority="14" stopIfTrue="1">
      <formula>MOD(ROW(),2)&lt;&gt;0</formula>
    </cfRule>
  </conditionalFormatting>
  <conditionalFormatting sqref="B26:C85">
    <cfRule type="expression" dxfId="751" priority="15" stopIfTrue="1">
      <formula>MOD(ROW(),2)=0</formula>
    </cfRule>
    <cfRule type="expression" dxfId="750" priority="16"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298A-E096-4917-B3CF-56F18DFCF7BE}">
  <sheetPr codeName="Sheet20"/>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x-213</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169</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213</v>
      </c>
      <c r="C14" s="48"/>
    </row>
    <row r="15" spans="1:3" x14ac:dyDescent="0.25">
      <c r="A15" s="41" t="s">
        <v>389</v>
      </c>
      <c r="B15" s="48" t="s">
        <v>172</v>
      </c>
      <c r="C15" s="48"/>
    </row>
    <row r="16" spans="1:3" x14ac:dyDescent="0.25">
      <c r="A16" s="41" t="s">
        <v>131</v>
      </c>
      <c r="B16" s="48" t="s">
        <v>173</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GE2WSNWuIIbytAod9wMmo7ewVLqmf59n5wBNywWIXbsC2JHujDvrsGMRfeXxBRc2rCf6BRyDkOsq76/42OZ3bA==" saltValue="NbG8+jwlY77XZLA0cSPeRw==" spinCount="100000" sheet="1" objects="1" scenarios="1"/>
  <conditionalFormatting sqref="A6:A21">
    <cfRule type="expression" dxfId="747" priority="9" stopIfTrue="1">
      <formula>MOD(ROW(),2)=0</formula>
    </cfRule>
    <cfRule type="expression" dxfId="746" priority="10" stopIfTrue="1">
      <formula>MOD(ROW(),2)&lt;&gt;0</formula>
    </cfRule>
  </conditionalFormatting>
  <conditionalFormatting sqref="B6:C21">
    <cfRule type="expression" dxfId="745" priority="11" stopIfTrue="1">
      <formula>MOD(ROW(),2)=0</formula>
    </cfRule>
    <cfRule type="expression" dxfId="744" priority="12" stopIfTrue="1">
      <formula>MOD(ROW(),2)&lt;&gt;0</formula>
    </cfRule>
  </conditionalFormatting>
  <conditionalFormatting sqref="A26:A85">
    <cfRule type="expression" dxfId="743" priority="13" stopIfTrue="1">
      <formula>MOD(ROW(),2)=0</formula>
    </cfRule>
    <cfRule type="expression" dxfId="742" priority="14" stopIfTrue="1">
      <formula>MOD(ROW(),2)&lt;&gt;0</formula>
    </cfRule>
  </conditionalFormatting>
  <conditionalFormatting sqref="B26:C85">
    <cfRule type="expression" dxfId="741" priority="15" stopIfTrue="1">
      <formula>MOD(ROW(),2)=0</formula>
    </cfRule>
    <cfRule type="expression" dxfId="740" priority="16"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C19B-2D7D-455D-8186-A372A2B67513}">
  <sheetPr codeName="Sheet21"/>
  <dimension ref="A1:C85"/>
  <sheetViews>
    <sheetView showGridLines="0" topLeftCell="A5"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x-214</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174</v>
      </c>
      <c r="C10" s="48"/>
    </row>
    <row r="11" spans="1:3" x14ac:dyDescent="0.25">
      <c r="A11" s="41" t="s">
        <v>126</v>
      </c>
      <c r="B11" s="48" t="s">
        <v>140</v>
      </c>
      <c r="C11" s="48"/>
    </row>
    <row r="12" spans="1:3" x14ac:dyDescent="0.25">
      <c r="A12" s="41" t="s">
        <v>127</v>
      </c>
      <c r="B12" s="48" t="s">
        <v>141</v>
      </c>
      <c r="C12" s="48"/>
    </row>
    <row r="13" spans="1:3" x14ac:dyDescent="0.25">
      <c r="A13" s="41" t="s">
        <v>388</v>
      </c>
      <c r="B13" s="48" t="s">
        <v>142</v>
      </c>
      <c r="C13" s="48"/>
    </row>
    <row r="14" spans="1:3" x14ac:dyDescent="0.25">
      <c r="A14" s="41" t="s">
        <v>129</v>
      </c>
      <c r="B14" s="48">
        <v>214</v>
      </c>
      <c r="C14" s="48"/>
    </row>
    <row r="15" spans="1:3" x14ac:dyDescent="0.25">
      <c r="A15" s="41" t="s">
        <v>389</v>
      </c>
      <c r="B15" s="48" t="s">
        <v>175</v>
      </c>
      <c r="C15" s="48"/>
    </row>
    <row r="16" spans="1:3" x14ac:dyDescent="0.25">
      <c r="A16" s="41" t="s">
        <v>131</v>
      </c>
      <c r="B16" s="48" t="s">
        <v>176</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xJowt7Z494OBy5S69bEpSO92vGW5Fpba+AFPsQpW+bGxwKUQH9T7DpSW31qUsAtq56vtdb59TMMYaXkoJkJd3Q==" saltValue="9W9VJBwcBl2C9TXx2FYO8A==" spinCount="100000" sheet="1" objects="1" scenarios="1"/>
  <conditionalFormatting sqref="A6:A21">
    <cfRule type="expression" dxfId="737" priority="9" stopIfTrue="1">
      <formula>MOD(ROW(),2)=0</formula>
    </cfRule>
    <cfRule type="expression" dxfId="736" priority="10" stopIfTrue="1">
      <formula>MOD(ROW(),2)&lt;&gt;0</formula>
    </cfRule>
  </conditionalFormatting>
  <conditionalFormatting sqref="B6:C21">
    <cfRule type="expression" dxfId="735" priority="11" stopIfTrue="1">
      <formula>MOD(ROW(),2)=0</formula>
    </cfRule>
    <cfRule type="expression" dxfId="734" priority="12" stopIfTrue="1">
      <formula>MOD(ROW(),2)&lt;&gt;0</formula>
    </cfRule>
  </conditionalFormatting>
  <conditionalFormatting sqref="A26:A85">
    <cfRule type="expression" dxfId="733" priority="13" stopIfTrue="1">
      <formula>MOD(ROW(),2)=0</formula>
    </cfRule>
    <cfRule type="expression" dxfId="732" priority="14" stopIfTrue="1">
      <formula>MOD(ROW(),2)&lt;&gt;0</formula>
    </cfRule>
  </conditionalFormatting>
  <conditionalFormatting sqref="B26:C85">
    <cfRule type="expression" dxfId="731" priority="15" stopIfTrue="1">
      <formula>MOD(ROW(),2)=0</formula>
    </cfRule>
    <cfRule type="expression" dxfId="730" priority="16"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36328125" defaultRowHeight="15.5" x14ac:dyDescent="0.35"/>
  <cols>
    <col min="1" max="1" width="16.54296875" style="12" customWidth="1"/>
    <col min="2" max="2" width="120.54296875" style="1" customWidth="1"/>
    <col min="3" max="16384" width="9.36328125" style="1"/>
  </cols>
  <sheetData>
    <row r="1" spans="1:2" ht="20" x14ac:dyDescent="0.4">
      <c r="A1" s="11" t="s">
        <v>0</v>
      </c>
    </row>
    <row r="2" spans="1:2" x14ac:dyDescent="0.35">
      <c r="A2" s="13" t="s">
        <v>1</v>
      </c>
      <c r="B2" s="3" t="str">
        <f>wb_title</f>
        <v>Fire_NI - Consolidated Factor Spreadsheet</v>
      </c>
    </row>
    <row r="3" spans="1:2" x14ac:dyDescent="0.35">
      <c r="A3" s="13" t="s">
        <v>2</v>
      </c>
      <c r="B3" s="3" t="s">
        <v>7</v>
      </c>
    </row>
    <row r="6" spans="1:2" x14ac:dyDescent="0.35">
      <c r="A6" s="17" t="str">
        <f>"Purpose of the " &amp; client_name &amp; " Consolidated Factor Spreadsheet"</f>
        <v>Purpose of the the Department Consolidated Factor Spreadsheet</v>
      </c>
      <c r="B6" s="7"/>
    </row>
    <row r="7" spans="1:2" x14ac:dyDescent="0.35">
      <c r="A7" s="18"/>
      <c r="B7" s="8"/>
    </row>
    <row r="8" spans="1:2" ht="124"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the Department ('Department of Health (NI)').  Its purpose is to set out in one place for convenience the actuarial factors provided by GAD to Department of Health (NI) from time to time in respect of Firefighters' Pension Schemes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(NI))].</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Department of Health (NI)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BD20-FF60-44C7-ABDC-1CFF9617F058}">
  <sheetPr codeName="Sheet22"/>
  <dimension ref="A1:C85"/>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x-215</v>
      </c>
    </row>
    <row r="6" spans="1:3" x14ac:dyDescent="0.25">
      <c r="A6" s="41" t="s">
        <v>385</v>
      </c>
      <c r="B6" s="48" t="s">
        <v>386</v>
      </c>
      <c r="C6" s="48"/>
    </row>
    <row r="7" spans="1:3" s="65" customFormat="1" x14ac:dyDescent="0.25">
      <c r="A7" s="64" t="s">
        <v>387</v>
      </c>
      <c r="B7" s="53" t="s">
        <v>31</v>
      </c>
      <c r="C7" s="53"/>
    </row>
    <row r="8" spans="1:3" x14ac:dyDescent="0.25">
      <c r="A8" s="41" t="s">
        <v>124</v>
      </c>
      <c r="B8" s="48">
        <v>2015</v>
      </c>
      <c r="C8" s="48"/>
    </row>
    <row r="9" spans="1:3" x14ac:dyDescent="0.25">
      <c r="A9" s="41" t="s">
        <v>125</v>
      </c>
      <c r="B9" s="48" t="s">
        <v>138</v>
      </c>
      <c r="C9" s="48"/>
    </row>
    <row r="10" spans="1:3" ht="25" x14ac:dyDescent="0.25">
      <c r="A10" s="41" t="s">
        <v>6</v>
      </c>
      <c r="B10" s="48" t="s">
        <v>174</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215</v>
      </c>
      <c r="C14" s="48"/>
    </row>
    <row r="15" spans="1:3" x14ac:dyDescent="0.25">
      <c r="A15" s="41" t="s">
        <v>389</v>
      </c>
      <c r="B15" s="48" t="s">
        <v>177</v>
      </c>
      <c r="C15" s="48"/>
    </row>
    <row r="16" spans="1:3" x14ac:dyDescent="0.25">
      <c r="A16" s="41" t="s">
        <v>131</v>
      </c>
      <c r="B16" s="48" t="s">
        <v>178</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396</v>
      </c>
      <c r="C26" s="60" t="s">
        <v>394</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WW4HsEagDXmKSkeN7tKb2yvdE0Lq4MspXldi8/q0J442c71KMSEiqA2D53FzTj/oBUVz3356vRb/EeehdtMBlw==" saltValue="avX2fQGqky6jwe3V1jdI8A==" spinCount="100000" sheet="1" objects="1" scenarios="1"/>
  <conditionalFormatting sqref="A6:A21">
    <cfRule type="expression" dxfId="727" priority="9" stopIfTrue="1">
      <formula>MOD(ROW(),2)=0</formula>
    </cfRule>
    <cfRule type="expression" dxfId="726" priority="10" stopIfTrue="1">
      <formula>MOD(ROW(),2)&lt;&gt;0</formula>
    </cfRule>
  </conditionalFormatting>
  <conditionalFormatting sqref="B6:C21">
    <cfRule type="expression" dxfId="725" priority="11" stopIfTrue="1">
      <formula>MOD(ROW(),2)=0</formula>
    </cfRule>
    <cfRule type="expression" dxfId="724" priority="12" stopIfTrue="1">
      <formula>MOD(ROW(),2)&lt;&gt;0</formula>
    </cfRule>
  </conditionalFormatting>
  <conditionalFormatting sqref="A26:A85">
    <cfRule type="expression" dxfId="723" priority="13" stopIfTrue="1">
      <formula>MOD(ROW(),2)=0</formula>
    </cfRule>
    <cfRule type="expression" dxfId="722" priority="14" stopIfTrue="1">
      <formula>MOD(ROW(),2)&lt;&gt;0</formula>
    </cfRule>
  </conditionalFormatting>
  <conditionalFormatting sqref="B26:C85">
    <cfRule type="expression" dxfId="721" priority="15" stopIfTrue="1">
      <formula>MOD(ROW(),2)=0</formula>
    </cfRule>
    <cfRule type="expression" dxfId="720" priority="16"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CCFF-30F8-43E8-AC0A-7930466885A8}">
  <sheetPr codeName="Sheet23"/>
  <dimension ref="A1:C63"/>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TV In (non-club) - x-220</v>
      </c>
    </row>
    <row r="6" spans="1:3" x14ac:dyDescent="0.25">
      <c r="A6" s="41" t="s">
        <v>385</v>
      </c>
      <c r="B6" s="48" t="s">
        <v>386</v>
      </c>
      <c r="C6" s="48"/>
    </row>
    <row r="7" spans="1:3" x14ac:dyDescent="0.25">
      <c r="A7" s="41" t="s">
        <v>387</v>
      </c>
      <c r="B7" s="48" t="s">
        <v>31</v>
      </c>
      <c r="C7" s="48"/>
    </row>
    <row r="8" spans="1:3" x14ac:dyDescent="0.25">
      <c r="A8" s="41" t="s">
        <v>124</v>
      </c>
      <c r="B8" s="48">
        <v>2015</v>
      </c>
      <c r="C8" s="48"/>
    </row>
    <row r="9" spans="1:3" x14ac:dyDescent="0.25">
      <c r="A9" s="41" t="s">
        <v>125</v>
      </c>
      <c r="B9" s="48" t="s">
        <v>179</v>
      </c>
      <c r="C9" s="48"/>
    </row>
    <row r="10" spans="1:3" ht="25" x14ac:dyDescent="0.25">
      <c r="A10" s="41" t="s">
        <v>6</v>
      </c>
      <c r="B10" s="48" t="s">
        <v>180</v>
      </c>
      <c r="C10" s="48"/>
    </row>
    <row r="11" spans="1:3" x14ac:dyDescent="0.25">
      <c r="A11" s="41" t="s">
        <v>126</v>
      </c>
      <c r="B11" s="48" t="s">
        <v>140</v>
      </c>
      <c r="C11" s="48"/>
    </row>
    <row r="12" spans="1:3" x14ac:dyDescent="0.25">
      <c r="A12" s="41" t="s">
        <v>127</v>
      </c>
      <c r="B12" s="48" t="s">
        <v>141</v>
      </c>
      <c r="C12" s="48"/>
    </row>
    <row r="13" spans="1:3" x14ac:dyDescent="0.25">
      <c r="A13" s="41" t="s">
        <v>388</v>
      </c>
      <c r="B13" s="48">
        <v>0</v>
      </c>
      <c r="C13" s="48"/>
    </row>
    <row r="14" spans="1:3" x14ac:dyDescent="0.25">
      <c r="A14" s="41" t="s">
        <v>129</v>
      </c>
      <c r="B14" s="48">
        <v>220</v>
      </c>
      <c r="C14" s="48"/>
    </row>
    <row r="15" spans="1:3" x14ac:dyDescent="0.25">
      <c r="A15" s="41" t="s">
        <v>389</v>
      </c>
      <c r="B15" s="48" t="s">
        <v>181</v>
      </c>
      <c r="C15" s="48"/>
    </row>
    <row r="16" spans="1:3" x14ac:dyDescent="0.25">
      <c r="A16" s="41" t="s">
        <v>131</v>
      </c>
      <c r="B16" s="48" t="s">
        <v>182</v>
      </c>
      <c r="C16" s="48"/>
    </row>
    <row r="17" spans="1:3" x14ac:dyDescent="0.25">
      <c r="A17" s="42" t="s">
        <v>390</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397</v>
      </c>
      <c r="C26" s="60" t="s">
        <v>398</v>
      </c>
    </row>
    <row r="27" spans="1:3" x14ac:dyDescent="0.25">
      <c r="A27" s="44">
        <v>18</v>
      </c>
      <c r="B27" s="45">
        <v>26.49</v>
      </c>
      <c r="C27" s="45">
        <v>3.84</v>
      </c>
    </row>
    <row r="28" spans="1:3" x14ac:dyDescent="0.25">
      <c r="A28" s="44">
        <v>19</v>
      </c>
      <c r="B28" s="45">
        <v>26.42</v>
      </c>
      <c r="C28" s="45">
        <v>4.04</v>
      </c>
    </row>
    <row r="29" spans="1:3" x14ac:dyDescent="0.25">
      <c r="A29" s="44">
        <v>20</v>
      </c>
      <c r="B29" s="45">
        <v>26.36</v>
      </c>
      <c r="C29" s="45">
        <v>4.05</v>
      </c>
    </row>
    <row r="30" spans="1:3" x14ac:dyDescent="0.25">
      <c r="A30" s="44">
        <v>21</v>
      </c>
      <c r="B30" s="45">
        <v>26.29</v>
      </c>
      <c r="C30" s="45">
        <v>4.05</v>
      </c>
    </row>
    <row r="31" spans="1:3" x14ac:dyDescent="0.25">
      <c r="A31" s="44">
        <v>22</v>
      </c>
      <c r="B31" s="45">
        <v>26.22</v>
      </c>
      <c r="C31" s="45">
        <v>4.05</v>
      </c>
    </row>
    <row r="32" spans="1:3" x14ac:dyDescent="0.25">
      <c r="A32" s="44">
        <v>23</v>
      </c>
      <c r="B32" s="45">
        <v>26.15</v>
      </c>
      <c r="C32" s="45">
        <v>4.05</v>
      </c>
    </row>
    <row r="33" spans="1:3" x14ac:dyDescent="0.25">
      <c r="A33" s="44">
        <v>24</v>
      </c>
      <c r="B33" s="45">
        <v>26.08</v>
      </c>
      <c r="C33" s="45">
        <v>4.05</v>
      </c>
    </row>
    <row r="34" spans="1:3" x14ac:dyDescent="0.25">
      <c r="A34" s="44">
        <v>25</v>
      </c>
      <c r="B34" s="45">
        <v>26.01</v>
      </c>
      <c r="C34" s="45">
        <v>4.05</v>
      </c>
    </row>
    <row r="35" spans="1:3" x14ac:dyDescent="0.25">
      <c r="A35" s="44">
        <v>26</v>
      </c>
      <c r="B35" s="45">
        <v>25.94</v>
      </c>
      <c r="C35" s="45">
        <v>4.0599999999999996</v>
      </c>
    </row>
    <row r="36" spans="1:3" x14ac:dyDescent="0.25">
      <c r="A36" s="44">
        <v>27</v>
      </c>
      <c r="B36" s="45">
        <v>25.87</v>
      </c>
      <c r="C36" s="45">
        <v>4.0599999999999996</v>
      </c>
    </row>
    <row r="37" spans="1:3" x14ac:dyDescent="0.25">
      <c r="A37" s="44">
        <v>28</v>
      </c>
      <c r="B37" s="45">
        <v>25.8</v>
      </c>
      <c r="C37" s="45">
        <v>4.0599999999999996</v>
      </c>
    </row>
    <row r="38" spans="1:3" x14ac:dyDescent="0.25">
      <c r="A38" s="44">
        <v>29</v>
      </c>
      <c r="B38" s="45">
        <v>25.73</v>
      </c>
      <c r="C38" s="45">
        <v>4.0599999999999996</v>
      </c>
    </row>
    <row r="39" spans="1:3" x14ac:dyDescent="0.25">
      <c r="A39" s="44">
        <v>30</v>
      </c>
      <c r="B39" s="45">
        <v>25.65</v>
      </c>
      <c r="C39" s="45">
        <v>4.0599999999999996</v>
      </c>
    </row>
    <row r="40" spans="1:3" x14ac:dyDescent="0.25">
      <c r="A40" s="44">
        <v>31</v>
      </c>
      <c r="B40" s="45">
        <v>25.58</v>
      </c>
      <c r="C40" s="45">
        <v>4.0599999999999996</v>
      </c>
    </row>
    <row r="41" spans="1:3" x14ac:dyDescent="0.25">
      <c r="A41" s="44">
        <v>32</v>
      </c>
      <c r="B41" s="45">
        <v>25.51</v>
      </c>
      <c r="C41" s="45">
        <v>4.0599999999999996</v>
      </c>
    </row>
    <row r="42" spans="1:3" x14ac:dyDescent="0.25">
      <c r="A42" s="44">
        <v>33</v>
      </c>
      <c r="B42" s="45">
        <v>25.43</v>
      </c>
      <c r="C42" s="45">
        <v>4.0599999999999996</v>
      </c>
    </row>
    <row r="43" spans="1:3" x14ac:dyDescent="0.25">
      <c r="A43" s="44">
        <v>34</v>
      </c>
      <c r="B43" s="45">
        <v>25.35</v>
      </c>
      <c r="C43" s="45">
        <v>4.0599999999999996</v>
      </c>
    </row>
    <row r="44" spans="1:3" x14ac:dyDescent="0.25">
      <c r="A44" s="44">
        <v>35</v>
      </c>
      <c r="B44" s="45">
        <v>25.28</v>
      </c>
      <c r="C44" s="45">
        <v>4.0599999999999996</v>
      </c>
    </row>
    <row r="45" spans="1:3" x14ac:dyDescent="0.25">
      <c r="A45" s="44">
        <v>36</v>
      </c>
      <c r="B45" s="45">
        <v>25.2</v>
      </c>
      <c r="C45" s="45">
        <v>4.0599999999999996</v>
      </c>
    </row>
    <row r="46" spans="1:3" x14ac:dyDescent="0.25">
      <c r="A46" s="44">
        <v>37</v>
      </c>
      <c r="B46" s="45">
        <v>25.12</v>
      </c>
      <c r="C46" s="45">
        <v>4.0599999999999996</v>
      </c>
    </row>
    <row r="47" spans="1:3" x14ac:dyDescent="0.25">
      <c r="A47" s="44">
        <v>38</v>
      </c>
      <c r="B47" s="45">
        <v>25.03</v>
      </c>
      <c r="C47" s="45">
        <v>4.0599999999999996</v>
      </c>
    </row>
    <row r="48" spans="1:3" x14ac:dyDescent="0.25">
      <c r="A48" s="44">
        <v>39</v>
      </c>
      <c r="B48" s="45">
        <v>24.95</v>
      </c>
      <c r="C48" s="45">
        <v>4.0599999999999996</v>
      </c>
    </row>
    <row r="49" spans="1:3" x14ac:dyDescent="0.25">
      <c r="A49" s="44">
        <v>40</v>
      </c>
      <c r="B49" s="45">
        <v>24.87</v>
      </c>
      <c r="C49" s="45">
        <v>4.0599999999999996</v>
      </c>
    </row>
    <row r="50" spans="1:3" x14ac:dyDescent="0.25">
      <c r="A50" s="44">
        <v>41</v>
      </c>
      <c r="B50" s="45">
        <v>24.78</v>
      </c>
      <c r="C50" s="45">
        <v>4.05</v>
      </c>
    </row>
    <row r="51" spans="1:3" x14ac:dyDescent="0.25">
      <c r="A51" s="44">
        <v>42</v>
      </c>
      <c r="B51" s="45">
        <v>24.69</v>
      </c>
      <c r="C51" s="45">
        <v>4.05</v>
      </c>
    </row>
    <row r="52" spans="1:3" x14ac:dyDescent="0.25">
      <c r="A52" s="44">
        <v>43</v>
      </c>
      <c r="B52" s="45">
        <v>24.6</v>
      </c>
      <c r="C52" s="45">
        <v>4.05</v>
      </c>
    </row>
    <row r="53" spans="1:3" x14ac:dyDescent="0.25">
      <c r="A53" s="44">
        <v>44</v>
      </c>
      <c r="B53" s="45">
        <v>24.51</v>
      </c>
      <c r="C53" s="45">
        <v>4.05</v>
      </c>
    </row>
    <row r="54" spans="1:3" x14ac:dyDescent="0.25">
      <c r="A54" s="44">
        <v>45</v>
      </c>
      <c r="B54" s="45">
        <v>24.42</v>
      </c>
      <c r="C54" s="45">
        <v>4.04</v>
      </c>
    </row>
    <row r="55" spans="1:3" x14ac:dyDescent="0.25">
      <c r="A55" s="44">
        <v>46</v>
      </c>
      <c r="B55" s="45">
        <v>24.33</v>
      </c>
      <c r="C55" s="45">
        <v>4.04</v>
      </c>
    </row>
    <row r="56" spans="1:3" x14ac:dyDescent="0.25">
      <c r="A56" s="44">
        <v>47</v>
      </c>
      <c r="B56" s="45">
        <v>24.24</v>
      </c>
      <c r="C56" s="45">
        <v>4.03</v>
      </c>
    </row>
    <row r="57" spans="1:3" x14ac:dyDescent="0.25">
      <c r="A57" s="44">
        <v>48</v>
      </c>
      <c r="B57" s="45">
        <v>24.15</v>
      </c>
      <c r="C57" s="45">
        <v>4.03</v>
      </c>
    </row>
    <row r="58" spans="1:3" x14ac:dyDescent="0.25">
      <c r="A58" s="44">
        <v>49</v>
      </c>
      <c r="B58" s="45">
        <v>24.06</v>
      </c>
      <c r="C58" s="45">
        <v>4.0199999999999996</v>
      </c>
    </row>
    <row r="59" spans="1:3" x14ac:dyDescent="0.25">
      <c r="A59" s="44">
        <v>50</v>
      </c>
      <c r="B59" s="45">
        <v>23.97</v>
      </c>
      <c r="C59" s="45">
        <v>4.01</v>
      </c>
    </row>
    <row r="60" spans="1:3" x14ac:dyDescent="0.25">
      <c r="A60" s="44">
        <v>51</v>
      </c>
      <c r="B60" s="45">
        <v>23.89</v>
      </c>
      <c r="C60" s="45">
        <v>4</v>
      </c>
    </row>
    <row r="61" spans="1:3" x14ac:dyDescent="0.25">
      <c r="A61" s="44">
        <v>52</v>
      </c>
      <c r="B61" s="45">
        <v>23.81</v>
      </c>
      <c r="C61" s="45">
        <v>3.99</v>
      </c>
    </row>
    <row r="62" spans="1:3" x14ac:dyDescent="0.25">
      <c r="A62" s="44">
        <v>53</v>
      </c>
      <c r="B62" s="45">
        <v>23.74</v>
      </c>
      <c r="C62" s="45">
        <v>3.98</v>
      </c>
    </row>
    <row r="63" spans="1:3" x14ac:dyDescent="0.25">
      <c r="A63" s="44">
        <v>54</v>
      </c>
      <c r="B63" s="45">
        <v>23.68</v>
      </c>
      <c r="C63" s="45">
        <v>3.96</v>
      </c>
    </row>
  </sheetData>
  <sheetProtection algorithmName="SHA-512" hashValue="v0d1o2ByjCz9LCjXwXh54GJRYZgxOV2/tiVEarvWqGuqBENthe7nOFBzThfbI7MLxQvqTqUvIVg0M3tS+d+FaQ==" saltValue="z3PuiSi89SlfRsB1MJxv4g==" spinCount="100000" sheet="1" objects="1" scenarios="1"/>
  <conditionalFormatting sqref="A6:A21">
    <cfRule type="expression" dxfId="717" priority="1" stopIfTrue="1">
      <formula>MOD(ROW(),2)=0</formula>
    </cfRule>
    <cfRule type="expression" dxfId="716" priority="2" stopIfTrue="1">
      <formula>MOD(ROW(),2)&lt;&gt;0</formula>
    </cfRule>
  </conditionalFormatting>
  <conditionalFormatting sqref="B6:C21">
    <cfRule type="expression" dxfId="715" priority="3" stopIfTrue="1">
      <formula>MOD(ROW(),2)=0</formula>
    </cfRule>
    <cfRule type="expression" dxfId="714" priority="4" stopIfTrue="1">
      <formula>MOD(ROW(),2)&lt;&gt;0</formula>
    </cfRule>
  </conditionalFormatting>
  <conditionalFormatting sqref="A26:A63">
    <cfRule type="expression" dxfId="713" priority="5" stopIfTrue="1">
      <formula>MOD(ROW(),2)=0</formula>
    </cfRule>
    <cfRule type="expression" dxfId="712" priority="6" stopIfTrue="1">
      <formula>MOD(ROW(),2)&lt;&gt;0</formula>
    </cfRule>
  </conditionalFormatting>
  <conditionalFormatting sqref="B26:C63">
    <cfRule type="expression" dxfId="711" priority="7" stopIfTrue="1">
      <formula>MOD(ROW(),2)=0</formula>
    </cfRule>
    <cfRule type="expression" dxfId="710"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712B-5959-4A1E-9C04-D9966AB41691}">
  <sheetPr codeName="Sheet24"/>
  <dimension ref="A1:C63"/>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TV In (non-club) - x-221</v>
      </c>
    </row>
    <row r="6" spans="1:3" x14ac:dyDescent="0.25">
      <c r="A6" s="41" t="s">
        <v>385</v>
      </c>
      <c r="B6" s="48" t="s">
        <v>386</v>
      </c>
      <c r="C6" s="48"/>
    </row>
    <row r="7" spans="1:3" x14ac:dyDescent="0.25">
      <c r="A7" s="41" t="s">
        <v>387</v>
      </c>
      <c r="B7" s="48" t="s">
        <v>31</v>
      </c>
      <c r="C7" s="48"/>
    </row>
    <row r="8" spans="1:3" x14ac:dyDescent="0.25">
      <c r="A8" s="41" t="s">
        <v>124</v>
      </c>
      <c r="B8" s="48">
        <v>2015</v>
      </c>
      <c r="C8" s="48"/>
    </row>
    <row r="9" spans="1:3" x14ac:dyDescent="0.25">
      <c r="A9" s="41" t="s">
        <v>125</v>
      </c>
      <c r="B9" s="48" t="s">
        <v>179</v>
      </c>
      <c r="C9" s="48"/>
    </row>
    <row r="10" spans="1:3" ht="25" x14ac:dyDescent="0.25">
      <c r="A10" s="41" t="s">
        <v>6</v>
      </c>
      <c r="B10" s="48" t="s">
        <v>180</v>
      </c>
      <c r="C10" s="48"/>
    </row>
    <row r="11" spans="1:3" x14ac:dyDescent="0.25">
      <c r="A11" s="41" t="s">
        <v>126</v>
      </c>
      <c r="B11" s="48" t="s">
        <v>146</v>
      </c>
      <c r="C11" s="48"/>
    </row>
    <row r="12" spans="1:3" x14ac:dyDescent="0.25">
      <c r="A12" s="41" t="s">
        <v>127</v>
      </c>
      <c r="B12" s="48" t="s">
        <v>141</v>
      </c>
      <c r="C12" s="48"/>
    </row>
    <row r="13" spans="1:3" x14ac:dyDescent="0.25">
      <c r="A13" s="41" t="s">
        <v>388</v>
      </c>
      <c r="B13" s="48">
        <v>0</v>
      </c>
      <c r="C13" s="48"/>
    </row>
    <row r="14" spans="1:3" x14ac:dyDescent="0.25">
      <c r="A14" s="41" t="s">
        <v>129</v>
      </c>
      <c r="B14" s="48">
        <v>221</v>
      </c>
      <c r="C14" s="48"/>
    </row>
    <row r="15" spans="1:3" x14ac:dyDescent="0.25">
      <c r="A15" s="41" t="s">
        <v>389</v>
      </c>
      <c r="B15" s="48" t="s">
        <v>183</v>
      </c>
      <c r="C15" s="48"/>
    </row>
    <row r="16" spans="1:3" x14ac:dyDescent="0.25">
      <c r="A16" s="41" t="s">
        <v>131</v>
      </c>
      <c r="B16" s="48" t="s">
        <v>184</v>
      </c>
      <c r="C16" s="48"/>
    </row>
    <row r="17" spans="1:3" x14ac:dyDescent="0.25">
      <c r="A17" s="42" t="s">
        <v>390</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397</v>
      </c>
      <c r="C26" s="60" t="s">
        <v>398</v>
      </c>
    </row>
    <row r="27" spans="1:3" x14ac:dyDescent="0.25">
      <c r="A27" s="44">
        <v>18</v>
      </c>
      <c r="B27" s="45">
        <v>26.49</v>
      </c>
      <c r="C27" s="45">
        <v>3.75</v>
      </c>
    </row>
    <row r="28" spans="1:3" x14ac:dyDescent="0.25">
      <c r="A28" s="44">
        <v>19</v>
      </c>
      <c r="B28" s="45">
        <v>26.42</v>
      </c>
      <c r="C28" s="45">
        <v>3.95</v>
      </c>
    </row>
    <row r="29" spans="1:3" x14ac:dyDescent="0.25">
      <c r="A29" s="44">
        <v>20</v>
      </c>
      <c r="B29" s="45">
        <v>26.36</v>
      </c>
      <c r="C29" s="45">
        <v>3.96</v>
      </c>
    </row>
    <row r="30" spans="1:3" x14ac:dyDescent="0.25">
      <c r="A30" s="44">
        <v>21</v>
      </c>
      <c r="B30" s="45">
        <v>26.29</v>
      </c>
      <c r="C30" s="45">
        <v>3.96</v>
      </c>
    </row>
    <row r="31" spans="1:3" x14ac:dyDescent="0.25">
      <c r="A31" s="44">
        <v>22</v>
      </c>
      <c r="B31" s="45">
        <v>26.22</v>
      </c>
      <c r="C31" s="45">
        <v>3.96</v>
      </c>
    </row>
    <row r="32" spans="1:3" x14ac:dyDescent="0.25">
      <c r="A32" s="44">
        <v>23</v>
      </c>
      <c r="B32" s="45">
        <v>26.15</v>
      </c>
      <c r="C32" s="45">
        <v>3.96</v>
      </c>
    </row>
    <row r="33" spans="1:3" x14ac:dyDescent="0.25">
      <c r="A33" s="44">
        <v>24</v>
      </c>
      <c r="B33" s="45">
        <v>26.08</v>
      </c>
      <c r="C33" s="45">
        <v>3.96</v>
      </c>
    </row>
    <row r="34" spans="1:3" x14ac:dyDescent="0.25">
      <c r="A34" s="44">
        <v>25</v>
      </c>
      <c r="B34" s="45">
        <v>26.01</v>
      </c>
      <c r="C34" s="45">
        <v>3.97</v>
      </c>
    </row>
    <row r="35" spans="1:3" x14ac:dyDescent="0.25">
      <c r="A35" s="44">
        <v>26</v>
      </c>
      <c r="B35" s="45">
        <v>25.94</v>
      </c>
      <c r="C35" s="45">
        <v>3.97</v>
      </c>
    </row>
    <row r="36" spans="1:3" x14ac:dyDescent="0.25">
      <c r="A36" s="44">
        <v>27</v>
      </c>
      <c r="B36" s="45">
        <v>25.87</v>
      </c>
      <c r="C36" s="45">
        <v>3.97</v>
      </c>
    </row>
    <row r="37" spans="1:3" x14ac:dyDescent="0.25">
      <c r="A37" s="44">
        <v>28</v>
      </c>
      <c r="B37" s="45">
        <v>25.8</v>
      </c>
      <c r="C37" s="45">
        <v>3.97</v>
      </c>
    </row>
    <row r="38" spans="1:3" x14ac:dyDescent="0.25">
      <c r="A38" s="44">
        <v>29</v>
      </c>
      <c r="B38" s="45">
        <v>25.73</v>
      </c>
      <c r="C38" s="45">
        <v>3.97</v>
      </c>
    </row>
    <row r="39" spans="1:3" x14ac:dyDescent="0.25">
      <c r="A39" s="44">
        <v>30</v>
      </c>
      <c r="B39" s="45">
        <v>25.65</v>
      </c>
      <c r="C39" s="45">
        <v>3.97</v>
      </c>
    </row>
    <row r="40" spans="1:3" x14ac:dyDescent="0.25">
      <c r="A40" s="44">
        <v>31</v>
      </c>
      <c r="B40" s="45">
        <v>25.58</v>
      </c>
      <c r="C40" s="45">
        <v>3.97</v>
      </c>
    </row>
    <row r="41" spans="1:3" x14ac:dyDescent="0.25">
      <c r="A41" s="44">
        <v>32</v>
      </c>
      <c r="B41" s="45">
        <v>25.51</v>
      </c>
      <c r="C41" s="45">
        <v>3.97</v>
      </c>
    </row>
    <row r="42" spans="1:3" x14ac:dyDescent="0.25">
      <c r="A42" s="44">
        <v>33</v>
      </c>
      <c r="B42" s="45">
        <v>25.43</v>
      </c>
      <c r="C42" s="45">
        <v>3.97</v>
      </c>
    </row>
    <row r="43" spans="1:3" x14ac:dyDescent="0.25">
      <c r="A43" s="44">
        <v>34</v>
      </c>
      <c r="B43" s="45">
        <v>25.35</v>
      </c>
      <c r="C43" s="45">
        <v>3.97</v>
      </c>
    </row>
    <row r="44" spans="1:3" x14ac:dyDescent="0.25">
      <c r="A44" s="44">
        <v>35</v>
      </c>
      <c r="B44" s="45">
        <v>25.28</v>
      </c>
      <c r="C44" s="45">
        <v>3.97</v>
      </c>
    </row>
    <row r="45" spans="1:3" x14ac:dyDescent="0.25">
      <c r="A45" s="44">
        <v>36</v>
      </c>
      <c r="B45" s="45">
        <v>25.2</v>
      </c>
      <c r="C45" s="45">
        <v>3.97</v>
      </c>
    </row>
    <row r="46" spans="1:3" x14ac:dyDescent="0.25">
      <c r="A46" s="44">
        <v>37</v>
      </c>
      <c r="B46" s="45">
        <v>25.12</v>
      </c>
      <c r="C46" s="45">
        <v>3.97</v>
      </c>
    </row>
    <row r="47" spans="1:3" x14ac:dyDescent="0.25">
      <c r="A47" s="44">
        <v>38</v>
      </c>
      <c r="B47" s="45">
        <v>25.03</v>
      </c>
      <c r="C47" s="45">
        <v>3.97</v>
      </c>
    </row>
    <row r="48" spans="1:3" x14ac:dyDescent="0.25">
      <c r="A48" s="44">
        <v>39</v>
      </c>
      <c r="B48" s="45">
        <v>24.95</v>
      </c>
      <c r="C48" s="45">
        <v>3.97</v>
      </c>
    </row>
    <row r="49" spans="1:3" x14ac:dyDescent="0.25">
      <c r="A49" s="44">
        <v>40</v>
      </c>
      <c r="B49" s="45">
        <v>24.87</v>
      </c>
      <c r="C49" s="45">
        <v>3.97</v>
      </c>
    </row>
    <row r="50" spans="1:3" x14ac:dyDescent="0.25">
      <c r="A50" s="44">
        <v>41</v>
      </c>
      <c r="B50" s="45">
        <v>24.78</v>
      </c>
      <c r="C50" s="45">
        <v>3.97</v>
      </c>
    </row>
    <row r="51" spans="1:3" x14ac:dyDescent="0.25">
      <c r="A51" s="44">
        <v>42</v>
      </c>
      <c r="B51" s="45">
        <v>24.69</v>
      </c>
      <c r="C51" s="45">
        <v>3.97</v>
      </c>
    </row>
    <row r="52" spans="1:3" x14ac:dyDescent="0.25">
      <c r="A52" s="44">
        <v>43</v>
      </c>
      <c r="B52" s="45">
        <v>24.6</v>
      </c>
      <c r="C52" s="45">
        <v>3.96</v>
      </c>
    </row>
    <row r="53" spans="1:3" x14ac:dyDescent="0.25">
      <c r="A53" s="44">
        <v>44</v>
      </c>
      <c r="B53" s="45">
        <v>24.51</v>
      </c>
      <c r="C53" s="45">
        <v>3.96</v>
      </c>
    </row>
    <row r="54" spans="1:3" x14ac:dyDescent="0.25">
      <c r="A54" s="44">
        <v>45</v>
      </c>
      <c r="B54" s="45">
        <v>24.42</v>
      </c>
      <c r="C54" s="45">
        <v>3.96</v>
      </c>
    </row>
    <row r="55" spans="1:3" x14ac:dyDescent="0.25">
      <c r="A55" s="44">
        <v>46</v>
      </c>
      <c r="B55" s="45">
        <v>24.33</v>
      </c>
      <c r="C55" s="45">
        <v>3.95</v>
      </c>
    </row>
    <row r="56" spans="1:3" x14ac:dyDescent="0.25">
      <c r="A56" s="44">
        <v>47</v>
      </c>
      <c r="B56" s="45">
        <v>24.24</v>
      </c>
      <c r="C56" s="45">
        <v>3.95</v>
      </c>
    </row>
    <row r="57" spans="1:3" x14ac:dyDescent="0.25">
      <c r="A57" s="44">
        <v>48</v>
      </c>
      <c r="B57" s="45">
        <v>24.15</v>
      </c>
      <c r="C57" s="45">
        <v>3.94</v>
      </c>
    </row>
    <row r="58" spans="1:3" x14ac:dyDescent="0.25">
      <c r="A58" s="44">
        <v>49</v>
      </c>
      <c r="B58" s="45">
        <v>24.06</v>
      </c>
      <c r="C58" s="45">
        <v>3.94</v>
      </c>
    </row>
    <row r="59" spans="1:3" x14ac:dyDescent="0.25">
      <c r="A59" s="44">
        <v>50</v>
      </c>
      <c r="B59" s="45">
        <v>23.97</v>
      </c>
      <c r="C59" s="45">
        <v>3.93</v>
      </c>
    </row>
    <row r="60" spans="1:3" x14ac:dyDescent="0.25">
      <c r="A60" s="44">
        <v>51</v>
      </c>
      <c r="B60" s="45">
        <v>23.89</v>
      </c>
      <c r="C60" s="45">
        <v>3.92</v>
      </c>
    </row>
    <row r="61" spans="1:3" x14ac:dyDescent="0.25">
      <c r="A61" s="44">
        <v>52</v>
      </c>
      <c r="B61" s="45">
        <v>23.81</v>
      </c>
      <c r="C61" s="45">
        <v>3.91</v>
      </c>
    </row>
    <row r="62" spans="1:3" x14ac:dyDescent="0.25">
      <c r="A62" s="44">
        <v>53</v>
      </c>
      <c r="B62" s="45">
        <v>23.74</v>
      </c>
      <c r="C62" s="45">
        <v>3.9</v>
      </c>
    </row>
    <row r="63" spans="1:3" x14ac:dyDescent="0.25">
      <c r="A63" s="44">
        <v>54</v>
      </c>
      <c r="B63" s="45">
        <v>23.68</v>
      </c>
      <c r="C63" s="45">
        <v>3.89</v>
      </c>
    </row>
  </sheetData>
  <sheetProtection algorithmName="SHA-512" hashValue="Cy4bysflLpysmyx6oBoPl98lQynCaVktNOgxA6SKhJTTbZfIUxNIOmohUXrLEarI5586iNftcVe+h5WW9birkQ==" saltValue="k71ucvn/T3Lq1AhsLn2JAA==" spinCount="100000" sheet="1" objects="1" scenarios="1"/>
  <conditionalFormatting sqref="A6:A21">
    <cfRule type="expression" dxfId="707" priority="1" stopIfTrue="1">
      <formula>MOD(ROW(),2)=0</formula>
    </cfRule>
    <cfRule type="expression" dxfId="706" priority="2" stopIfTrue="1">
      <formula>MOD(ROW(),2)&lt;&gt;0</formula>
    </cfRule>
  </conditionalFormatting>
  <conditionalFormatting sqref="B6:C21">
    <cfRule type="expression" dxfId="705" priority="3" stopIfTrue="1">
      <formula>MOD(ROW(),2)=0</formula>
    </cfRule>
    <cfRule type="expression" dxfId="704" priority="4" stopIfTrue="1">
      <formula>MOD(ROW(),2)&lt;&gt;0</formula>
    </cfRule>
  </conditionalFormatting>
  <conditionalFormatting sqref="A26:A63">
    <cfRule type="expression" dxfId="703" priority="5" stopIfTrue="1">
      <formula>MOD(ROW(),2)=0</formula>
    </cfRule>
    <cfRule type="expression" dxfId="702" priority="6" stopIfTrue="1">
      <formula>MOD(ROW(),2)&lt;&gt;0</formula>
    </cfRule>
  </conditionalFormatting>
  <conditionalFormatting sqref="B26:C63">
    <cfRule type="expression" dxfId="701" priority="7" stopIfTrue="1">
      <formula>MOD(ROW(),2)=0</formula>
    </cfRule>
    <cfRule type="expression" dxfId="700"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8E6D-10A9-4C17-B1D9-794F6A4B5D2D}">
  <sheetPr codeName="Sheet25"/>
  <dimension ref="A1:F62"/>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Fire_NI - Consolidated Factor Spreadsheet</v>
      </c>
    </row>
    <row r="3" spans="1:6" s="1" customFormat="1" ht="15.5" x14ac:dyDescent="0.35">
      <c r="A3" s="30" t="s">
        <v>2</v>
      </c>
      <c r="B3" s="3" t="str">
        <f>TABLE_FACTOR_TYPE_1 &amp; " - x-" &amp; TABLE_SERIES_NUMBER_1</f>
        <v>Pensioner Cash Equivalent - x-301</v>
      </c>
    </row>
    <row r="6" spans="1:6" x14ac:dyDescent="0.25">
      <c r="A6" s="41" t="s">
        <v>385</v>
      </c>
      <c r="B6" s="48" t="s">
        <v>386</v>
      </c>
      <c r="C6" s="48"/>
      <c r="D6" s="48"/>
      <c r="E6" s="48"/>
      <c r="F6" s="48"/>
    </row>
    <row r="7" spans="1:6" x14ac:dyDescent="0.25">
      <c r="A7" s="41" t="s">
        <v>387</v>
      </c>
      <c r="B7" s="48" t="s">
        <v>31</v>
      </c>
      <c r="C7" s="48"/>
      <c r="D7" s="48"/>
      <c r="E7" s="48"/>
      <c r="F7" s="48"/>
    </row>
    <row r="8" spans="1:6" x14ac:dyDescent="0.25">
      <c r="A8" s="41" t="s">
        <v>124</v>
      </c>
      <c r="B8" s="48" t="s">
        <v>137</v>
      </c>
      <c r="C8" s="48"/>
      <c r="D8" s="48"/>
      <c r="E8" s="48"/>
      <c r="F8" s="48"/>
    </row>
    <row r="9" spans="1:6" x14ac:dyDescent="0.25">
      <c r="A9" s="41" t="s">
        <v>125</v>
      </c>
      <c r="B9" s="48" t="s">
        <v>185</v>
      </c>
      <c r="C9" s="48"/>
      <c r="D9" s="48"/>
      <c r="E9" s="48"/>
      <c r="F9" s="48"/>
    </row>
    <row r="10" spans="1:6" ht="25" x14ac:dyDescent="0.25">
      <c r="A10" s="41" t="s">
        <v>6</v>
      </c>
      <c r="B10" s="48" t="s">
        <v>186</v>
      </c>
      <c r="C10" s="48"/>
      <c r="D10" s="48"/>
      <c r="E10" s="48"/>
      <c r="F10" s="48"/>
    </row>
    <row r="11" spans="1:6" x14ac:dyDescent="0.25">
      <c r="A11" s="41" t="s">
        <v>126</v>
      </c>
      <c r="B11" s="48" t="s">
        <v>140</v>
      </c>
      <c r="C11" s="48"/>
      <c r="D11" s="48"/>
      <c r="E11" s="48"/>
      <c r="F11" s="48"/>
    </row>
    <row r="12" spans="1:6" x14ac:dyDescent="0.25">
      <c r="A12" s="41" t="s">
        <v>127</v>
      </c>
      <c r="B12" s="48" t="s">
        <v>141</v>
      </c>
      <c r="C12" s="48"/>
      <c r="D12" s="48"/>
      <c r="E12" s="48"/>
      <c r="F12" s="48"/>
    </row>
    <row r="13" spans="1:6" x14ac:dyDescent="0.25">
      <c r="A13" s="41" t="s">
        <v>388</v>
      </c>
      <c r="B13" s="48" t="s">
        <v>142</v>
      </c>
      <c r="C13" s="48"/>
      <c r="D13" s="48"/>
      <c r="E13" s="48"/>
      <c r="F13" s="48"/>
    </row>
    <row r="14" spans="1:6" x14ac:dyDescent="0.25">
      <c r="A14" s="41" t="s">
        <v>129</v>
      </c>
      <c r="B14" s="48">
        <v>301</v>
      </c>
      <c r="C14" s="48"/>
      <c r="D14" s="48"/>
      <c r="E14" s="48"/>
      <c r="F14" s="48"/>
    </row>
    <row r="15" spans="1:6" x14ac:dyDescent="0.25">
      <c r="A15" s="41" t="s">
        <v>389</v>
      </c>
      <c r="B15" s="48" t="s">
        <v>187</v>
      </c>
      <c r="C15" s="48"/>
      <c r="D15" s="48"/>
      <c r="E15" s="48"/>
      <c r="F15" s="48"/>
    </row>
    <row r="16" spans="1:6" x14ac:dyDescent="0.25">
      <c r="A16" s="41" t="s">
        <v>131</v>
      </c>
      <c r="B16" s="48" t="s">
        <v>188</v>
      </c>
      <c r="C16" s="48"/>
      <c r="D16" s="48"/>
      <c r="E16" s="48"/>
      <c r="F16" s="48"/>
    </row>
    <row r="17" spans="1:6" x14ac:dyDescent="0.25">
      <c r="A17" s="42" t="s">
        <v>390</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145</v>
      </c>
      <c r="C20" s="48"/>
      <c r="D20" s="48"/>
      <c r="E20" s="48"/>
      <c r="F20" s="48"/>
    </row>
    <row r="21" spans="1:6" x14ac:dyDescent="0.25">
      <c r="A21" s="41" t="s">
        <v>391</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61" customFormat="1" ht="39" x14ac:dyDescent="0.25">
      <c r="A26" s="60" t="s">
        <v>392</v>
      </c>
      <c r="B26" s="60" t="s">
        <v>399</v>
      </c>
      <c r="C26" s="60" t="s">
        <v>400</v>
      </c>
      <c r="D26" s="60" t="s">
        <v>394</v>
      </c>
      <c r="E26" s="60" t="s">
        <v>401</v>
      </c>
      <c r="F26" s="60" t="s">
        <v>395</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2.2000000000000002</v>
      </c>
      <c r="F50" s="45"/>
    </row>
    <row r="51" spans="1:6" x14ac:dyDescent="0.25">
      <c r="A51" s="44">
        <v>74</v>
      </c>
      <c r="B51" s="45">
        <v>11.48</v>
      </c>
      <c r="C51" s="45"/>
      <c r="D51" s="45">
        <v>3.55</v>
      </c>
      <c r="E51" s="45">
        <v>2.02</v>
      </c>
      <c r="F51" s="45"/>
    </row>
    <row r="52" spans="1:6" x14ac:dyDescent="0.25">
      <c r="A52" s="44">
        <v>75</v>
      </c>
      <c r="B52" s="45">
        <v>10.9</v>
      </c>
      <c r="C52" s="45"/>
      <c r="D52" s="45">
        <v>3.41</v>
      </c>
      <c r="E52" s="45">
        <v>1.84</v>
      </c>
      <c r="F52" s="45"/>
    </row>
    <row r="53" spans="1:6" x14ac:dyDescent="0.25">
      <c r="A53" s="44">
        <v>76</v>
      </c>
      <c r="B53" s="45">
        <v>10.34</v>
      </c>
      <c r="C53" s="45"/>
      <c r="D53" s="45">
        <v>3.36</v>
      </c>
      <c r="E53" s="45">
        <v>1.69</v>
      </c>
      <c r="F53" s="45"/>
    </row>
    <row r="54" spans="1:6" x14ac:dyDescent="0.25">
      <c r="A54" s="44">
        <v>77</v>
      </c>
      <c r="B54" s="45">
        <v>9.7899999999999991</v>
      </c>
      <c r="C54" s="45"/>
      <c r="D54" s="45">
        <v>3.3</v>
      </c>
      <c r="E54" s="45">
        <v>1.54</v>
      </c>
      <c r="F54" s="45"/>
    </row>
    <row r="55" spans="1:6" x14ac:dyDescent="0.25">
      <c r="A55" s="44">
        <v>78</v>
      </c>
      <c r="B55" s="45">
        <v>9.25</v>
      </c>
      <c r="C55" s="45"/>
      <c r="D55" s="45">
        <v>3.23</v>
      </c>
      <c r="E55" s="45">
        <v>1.4</v>
      </c>
      <c r="F55" s="45"/>
    </row>
    <row r="56" spans="1:6" x14ac:dyDescent="0.25">
      <c r="A56" s="44">
        <v>79</v>
      </c>
      <c r="B56" s="45">
        <v>8.7200000000000006</v>
      </c>
      <c r="C56" s="45"/>
      <c r="D56" s="45">
        <v>2.99</v>
      </c>
      <c r="E56" s="45">
        <v>1.26</v>
      </c>
      <c r="F56" s="45"/>
    </row>
    <row r="57" spans="1:6" x14ac:dyDescent="0.25">
      <c r="A57" s="44">
        <v>80</v>
      </c>
      <c r="B57" s="45">
        <v>8.19</v>
      </c>
      <c r="C57" s="45"/>
      <c r="D57" s="45">
        <v>2.74</v>
      </c>
      <c r="E57" s="45">
        <v>1.1200000000000001</v>
      </c>
      <c r="F57" s="45"/>
    </row>
    <row r="58" spans="1:6" x14ac:dyDescent="0.25">
      <c r="A58" s="44">
        <v>81</v>
      </c>
      <c r="B58" s="45">
        <v>7.66</v>
      </c>
      <c r="C58" s="45"/>
      <c r="D58" s="45">
        <v>2.67</v>
      </c>
      <c r="E58" s="45">
        <v>1</v>
      </c>
      <c r="F58" s="45"/>
    </row>
    <row r="59" spans="1:6" x14ac:dyDescent="0.25">
      <c r="A59" s="44">
        <v>82</v>
      </c>
      <c r="B59" s="45">
        <v>7.13</v>
      </c>
      <c r="C59" s="45"/>
      <c r="D59" s="45">
        <v>2.6</v>
      </c>
      <c r="E59" s="45">
        <v>0.89</v>
      </c>
      <c r="F59" s="45"/>
    </row>
    <row r="60" spans="1:6" x14ac:dyDescent="0.25">
      <c r="A60" s="44">
        <v>83</v>
      </c>
      <c r="B60" s="45">
        <v>6.61</v>
      </c>
      <c r="C60" s="45"/>
      <c r="D60" s="45">
        <v>2.5299999999999998</v>
      </c>
      <c r="E60" s="45">
        <v>0.79</v>
      </c>
      <c r="F60" s="45"/>
    </row>
    <row r="61" spans="1:6" x14ac:dyDescent="0.25">
      <c r="A61" s="44">
        <v>84</v>
      </c>
      <c r="B61" s="45">
        <v>6.11</v>
      </c>
      <c r="C61" s="45"/>
      <c r="D61" s="45">
        <v>2.2200000000000002</v>
      </c>
      <c r="E61" s="45">
        <v>0.67</v>
      </c>
      <c r="F61" s="45"/>
    </row>
    <row r="62" spans="1:6" x14ac:dyDescent="0.25">
      <c r="A62" s="44">
        <v>85</v>
      </c>
      <c r="B62" s="45">
        <v>5.63</v>
      </c>
      <c r="C62" s="45"/>
      <c r="D62" s="45">
        <v>1.91</v>
      </c>
      <c r="E62" s="45">
        <v>0.56999999999999995</v>
      </c>
      <c r="F62" s="45"/>
    </row>
  </sheetData>
  <sheetProtection algorithmName="SHA-512" hashValue="6qHAsG3JNdIGhf+Y9GQ+ApOHYFOIs3PcuR+BKtZSEYK8DHkt+kuWlhCzy4uXFpt9zezscoFAJVPjVYqopWeUrg==" saltValue="TOjZfVXeWmwCgoL5OfV7uw==" spinCount="100000" sheet="1" objects="1" scenarios="1"/>
  <conditionalFormatting sqref="A6:A21">
    <cfRule type="expression" dxfId="697" priority="9" stopIfTrue="1">
      <formula>MOD(ROW(),2)=0</formula>
    </cfRule>
    <cfRule type="expression" dxfId="696" priority="10" stopIfTrue="1">
      <formula>MOD(ROW(),2)&lt;&gt;0</formula>
    </cfRule>
  </conditionalFormatting>
  <conditionalFormatting sqref="B6:F21">
    <cfRule type="expression" dxfId="695" priority="11" stopIfTrue="1">
      <formula>MOD(ROW(),2)=0</formula>
    </cfRule>
    <cfRule type="expression" dxfId="694" priority="12" stopIfTrue="1">
      <formula>MOD(ROW(),2)&lt;&gt;0</formula>
    </cfRule>
  </conditionalFormatting>
  <conditionalFormatting sqref="A26:A62">
    <cfRule type="expression" dxfId="693" priority="13" stopIfTrue="1">
      <formula>MOD(ROW(),2)=0</formula>
    </cfRule>
    <cfRule type="expression" dxfId="692" priority="14" stopIfTrue="1">
      <formula>MOD(ROW(),2)&lt;&gt;0</formula>
    </cfRule>
  </conditionalFormatting>
  <conditionalFormatting sqref="B26:F62">
    <cfRule type="expression" dxfId="691" priority="15" stopIfTrue="1">
      <formula>MOD(ROW(),2)=0</formula>
    </cfRule>
    <cfRule type="expression" dxfId="690" priority="16"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BD68-40C9-4033-96D9-B0061202B6BA}">
  <sheetPr codeName="Sheet26"/>
  <dimension ref="A1:F62"/>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Fire_NI - Consolidated Factor Spreadsheet</v>
      </c>
    </row>
    <row r="3" spans="1:6" s="1" customFormat="1" ht="15.5" x14ac:dyDescent="0.35">
      <c r="A3" s="30" t="s">
        <v>2</v>
      </c>
      <c r="B3" s="3" t="str">
        <f>TABLE_FACTOR_TYPE_1 &amp; " - x-" &amp; TABLE_SERIES_NUMBER_1</f>
        <v>Pensioner Cash Equivalent - x-302</v>
      </c>
    </row>
    <row r="6" spans="1:6" x14ac:dyDescent="0.25">
      <c r="A6" s="41" t="s">
        <v>385</v>
      </c>
      <c r="B6" s="48" t="s">
        <v>386</v>
      </c>
      <c r="C6" s="48"/>
      <c r="D6" s="48"/>
      <c r="E6" s="48"/>
      <c r="F6" s="48"/>
    </row>
    <row r="7" spans="1:6" x14ac:dyDescent="0.25">
      <c r="A7" s="41" t="s">
        <v>387</v>
      </c>
      <c r="B7" s="48" t="s">
        <v>31</v>
      </c>
      <c r="C7" s="48"/>
      <c r="D7" s="48"/>
      <c r="E7" s="48"/>
      <c r="F7" s="48"/>
    </row>
    <row r="8" spans="1:6" x14ac:dyDescent="0.25">
      <c r="A8" s="41" t="s">
        <v>124</v>
      </c>
      <c r="B8" s="48" t="s">
        <v>137</v>
      </c>
      <c r="C8" s="48"/>
      <c r="D8" s="48"/>
      <c r="E8" s="48"/>
      <c r="F8" s="48"/>
    </row>
    <row r="9" spans="1:6" x14ac:dyDescent="0.25">
      <c r="A9" s="41" t="s">
        <v>125</v>
      </c>
      <c r="B9" s="48" t="s">
        <v>185</v>
      </c>
      <c r="C9" s="48"/>
      <c r="D9" s="48"/>
      <c r="E9" s="48"/>
      <c r="F9" s="48"/>
    </row>
    <row r="10" spans="1:6" ht="25" x14ac:dyDescent="0.25">
      <c r="A10" s="41" t="s">
        <v>6</v>
      </c>
      <c r="B10" s="48" t="s">
        <v>186</v>
      </c>
      <c r="C10" s="48"/>
      <c r="D10" s="48"/>
      <c r="E10" s="48"/>
      <c r="F10" s="48"/>
    </row>
    <row r="11" spans="1:6" x14ac:dyDescent="0.25">
      <c r="A11" s="41" t="s">
        <v>126</v>
      </c>
      <c r="B11" s="48" t="s">
        <v>146</v>
      </c>
      <c r="C11" s="48"/>
      <c r="D11" s="48"/>
      <c r="E11" s="48"/>
      <c r="F11" s="48"/>
    </row>
    <row r="12" spans="1:6" x14ac:dyDescent="0.25">
      <c r="A12" s="41" t="s">
        <v>127</v>
      </c>
      <c r="B12" s="48" t="s">
        <v>141</v>
      </c>
      <c r="C12" s="48"/>
      <c r="D12" s="48"/>
      <c r="E12" s="48"/>
      <c r="F12" s="48"/>
    </row>
    <row r="13" spans="1:6" x14ac:dyDescent="0.25">
      <c r="A13" s="41" t="s">
        <v>388</v>
      </c>
      <c r="B13" s="48" t="s">
        <v>142</v>
      </c>
      <c r="C13" s="48"/>
      <c r="D13" s="48"/>
      <c r="E13" s="48"/>
      <c r="F13" s="48"/>
    </row>
    <row r="14" spans="1:6" x14ac:dyDescent="0.25">
      <c r="A14" s="41" t="s">
        <v>129</v>
      </c>
      <c r="B14" s="48">
        <v>302</v>
      </c>
      <c r="C14" s="48"/>
      <c r="D14" s="48"/>
      <c r="E14" s="48"/>
      <c r="F14" s="48"/>
    </row>
    <row r="15" spans="1:6" x14ac:dyDescent="0.25">
      <c r="A15" s="41" t="s">
        <v>389</v>
      </c>
      <c r="B15" s="48" t="s">
        <v>190</v>
      </c>
      <c r="C15" s="48"/>
      <c r="D15" s="48"/>
      <c r="E15" s="48"/>
      <c r="F15" s="48"/>
    </row>
    <row r="16" spans="1:6" x14ac:dyDescent="0.25">
      <c r="A16" s="41" t="s">
        <v>131</v>
      </c>
      <c r="B16" s="48" t="s">
        <v>191</v>
      </c>
      <c r="C16" s="48"/>
      <c r="D16" s="48"/>
      <c r="E16" s="48"/>
      <c r="F16" s="48"/>
    </row>
    <row r="17" spans="1:6" x14ac:dyDescent="0.25">
      <c r="A17" s="42" t="s">
        <v>390</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145</v>
      </c>
      <c r="C20" s="48"/>
      <c r="D20" s="48"/>
      <c r="E20" s="48"/>
      <c r="F20" s="48"/>
    </row>
    <row r="21" spans="1:6" x14ac:dyDescent="0.25">
      <c r="A21" s="41" t="s">
        <v>391</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61" customFormat="1" ht="39" x14ac:dyDescent="0.25">
      <c r="A26" s="60" t="s">
        <v>392</v>
      </c>
      <c r="B26" s="60" t="s">
        <v>399</v>
      </c>
      <c r="C26" s="60" t="s">
        <v>400</v>
      </c>
      <c r="D26" s="60" t="s">
        <v>394</v>
      </c>
      <c r="E26" s="60" t="s">
        <v>401</v>
      </c>
      <c r="F26" s="60" t="s">
        <v>395</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1.71</v>
      </c>
      <c r="F50" s="45"/>
    </row>
    <row r="51" spans="1:6" x14ac:dyDescent="0.25">
      <c r="A51" s="44">
        <v>74</v>
      </c>
      <c r="B51" s="45">
        <v>11.48</v>
      </c>
      <c r="C51" s="45"/>
      <c r="D51" s="45">
        <v>3.55</v>
      </c>
      <c r="E51" s="45">
        <v>1.56</v>
      </c>
      <c r="F51" s="45"/>
    </row>
    <row r="52" spans="1:6" x14ac:dyDescent="0.25">
      <c r="A52" s="44">
        <v>75</v>
      </c>
      <c r="B52" s="45">
        <v>10.9</v>
      </c>
      <c r="C52" s="45"/>
      <c r="D52" s="45">
        <v>3.41</v>
      </c>
      <c r="E52" s="45">
        <v>1.42</v>
      </c>
      <c r="F52" s="45"/>
    </row>
    <row r="53" spans="1:6" x14ac:dyDescent="0.25">
      <c r="A53" s="44">
        <v>76</v>
      </c>
      <c r="B53" s="45">
        <v>10.34</v>
      </c>
      <c r="C53" s="45"/>
      <c r="D53" s="45">
        <v>3.36</v>
      </c>
      <c r="E53" s="45">
        <v>1.29</v>
      </c>
      <c r="F53" s="45"/>
    </row>
    <row r="54" spans="1:6" x14ac:dyDescent="0.25">
      <c r="A54" s="44">
        <v>77</v>
      </c>
      <c r="B54" s="45">
        <v>9.7899999999999991</v>
      </c>
      <c r="C54" s="45"/>
      <c r="D54" s="45">
        <v>3.3</v>
      </c>
      <c r="E54" s="45">
        <v>1.17</v>
      </c>
      <c r="F54" s="45"/>
    </row>
    <row r="55" spans="1:6" x14ac:dyDescent="0.25">
      <c r="A55" s="44">
        <v>78</v>
      </c>
      <c r="B55" s="45">
        <v>9.25</v>
      </c>
      <c r="C55" s="45"/>
      <c r="D55" s="45">
        <v>3.23</v>
      </c>
      <c r="E55" s="45">
        <v>1.05</v>
      </c>
      <c r="F55" s="45"/>
    </row>
    <row r="56" spans="1:6" x14ac:dyDescent="0.25">
      <c r="A56" s="44">
        <v>79</v>
      </c>
      <c r="B56" s="45">
        <v>8.7200000000000006</v>
      </c>
      <c r="C56" s="45"/>
      <c r="D56" s="45">
        <v>2.99</v>
      </c>
      <c r="E56" s="45">
        <v>0.95</v>
      </c>
      <c r="F56" s="45"/>
    </row>
    <row r="57" spans="1:6" x14ac:dyDescent="0.25">
      <c r="A57" s="44">
        <v>80</v>
      </c>
      <c r="B57" s="45">
        <v>8.19</v>
      </c>
      <c r="C57" s="45"/>
      <c r="D57" s="45">
        <v>2.74</v>
      </c>
      <c r="E57" s="45">
        <v>0.84</v>
      </c>
      <c r="F57" s="45"/>
    </row>
    <row r="58" spans="1:6" x14ac:dyDescent="0.25">
      <c r="A58" s="44">
        <v>81</v>
      </c>
      <c r="B58" s="45">
        <v>7.66</v>
      </c>
      <c r="C58" s="45"/>
      <c r="D58" s="45">
        <v>2.67</v>
      </c>
      <c r="E58" s="45">
        <v>0.75</v>
      </c>
      <c r="F58" s="45"/>
    </row>
    <row r="59" spans="1:6" x14ac:dyDescent="0.25">
      <c r="A59" s="44">
        <v>82</v>
      </c>
      <c r="B59" s="45">
        <v>7.13</v>
      </c>
      <c r="C59" s="45"/>
      <c r="D59" s="45">
        <v>2.6</v>
      </c>
      <c r="E59" s="45">
        <v>0.66</v>
      </c>
      <c r="F59" s="45"/>
    </row>
    <row r="60" spans="1:6" x14ac:dyDescent="0.25">
      <c r="A60" s="44">
        <v>83</v>
      </c>
      <c r="B60" s="45">
        <v>6.61</v>
      </c>
      <c r="C60" s="45"/>
      <c r="D60" s="45">
        <v>2.5299999999999998</v>
      </c>
      <c r="E60" s="45">
        <v>0.56999999999999995</v>
      </c>
      <c r="F60" s="45"/>
    </row>
    <row r="61" spans="1:6" x14ac:dyDescent="0.25">
      <c r="A61" s="44">
        <v>84</v>
      </c>
      <c r="B61" s="45">
        <v>6.11</v>
      </c>
      <c r="C61" s="45"/>
      <c r="D61" s="45">
        <v>2.2200000000000002</v>
      </c>
      <c r="E61" s="45">
        <v>0.5</v>
      </c>
      <c r="F61" s="45"/>
    </row>
    <row r="62" spans="1:6" x14ac:dyDescent="0.25">
      <c r="A62" s="44">
        <v>85</v>
      </c>
      <c r="B62" s="45">
        <v>5.63</v>
      </c>
      <c r="C62" s="45"/>
      <c r="D62" s="45">
        <v>1.91</v>
      </c>
      <c r="E62" s="45">
        <v>0.43</v>
      </c>
      <c r="F62" s="45"/>
    </row>
  </sheetData>
  <sheetProtection algorithmName="SHA-512" hashValue="gNcFej5mf39uB8+FG83JS4rnrS5DvbExsqlKGU78Z0CkijS+2M6tCGqdxm07G0+ZkQCUHf/3m8q5OjELLZvNpA==" saltValue="XghV9HCXFXFNCk6h0Qv5rw==" spinCount="100000" sheet="1" objects="1" scenarios="1"/>
  <conditionalFormatting sqref="A6:A21">
    <cfRule type="expression" dxfId="687" priority="9" stopIfTrue="1">
      <formula>MOD(ROW(),2)=0</formula>
    </cfRule>
    <cfRule type="expression" dxfId="686" priority="10" stopIfTrue="1">
      <formula>MOD(ROW(),2)&lt;&gt;0</formula>
    </cfRule>
  </conditionalFormatting>
  <conditionalFormatting sqref="B6:F21">
    <cfRule type="expression" dxfId="685" priority="11" stopIfTrue="1">
      <formula>MOD(ROW(),2)=0</formula>
    </cfRule>
    <cfRule type="expression" dxfId="684" priority="12" stopIfTrue="1">
      <formula>MOD(ROW(),2)&lt;&gt;0</formula>
    </cfRule>
  </conditionalFormatting>
  <conditionalFormatting sqref="A26:A62">
    <cfRule type="expression" dxfId="683" priority="13" stopIfTrue="1">
      <formula>MOD(ROW(),2)=0</formula>
    </cfRule>
    <cfRule type="expression" dxfId="682" priority="14" stopIfTrue="1">
      <formula>MOD(ROW(),2)&lt;&gt;0</formula>
    </cfRule>
  </conditionalFormatting>
  <conditionalFormatting sqref="B26:F62">
    <cfRule type="expression" dxfId="681" priority="15" stopIfTrue="1">
      <formula>MOD(ROW(),2)=0</formula>
    </cfRule>
    <cfRule type="expression" dxfId="680" priority="16"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921D-0D0E-4390-ADE6-35D04F6E278C}">
  <sheetPr codeName="Sheet27"/>
  <dimension ref="A1:E92"/>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Pensioner Cash Equivalent - x-303</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t="s">
        <v>137</v>
      </c>
      <c r="C8" s="48"/>
      <c r="D8" s="48"/>
      <c r="E8" s="48"/>
    </row>
    <row r="9" spans="1:5" x14ac:dyDescent="0.25">
      <c r="A9" s="41" t="s">
        <v>125</v>
      </c>
      <c r="B9" s="48" t="s">
        <v>185</v>
      </c>
      <c r="C9" s="48"/>
      <c r="D9" s="48"/>
      <c r="E9" s="48"/>
    </row>
    <row r="10" spans="1:5" ht="25" x14ac:dyDescent="0.25">
      <c r="A10" s="41" t="s">
        <v>6</v>
      </c>
      <c r="B10" s="48" t="s">
        <v>192</v>
      </c>
      <c r="C10" s="48"/>
      <c r="D10" s="48"/>
      <c r="E10" s="48"/>
    </row>
    <row r="11" spans="1:5" x14ac:dyDescent="0.25">
      <c r="A11" s="41" t="s">
        <v>126</v>
      </c>
      <c r="B11" s="48" t="s">
        <v>140</v>
      </c>
      <c r="C11" s="48"/>
      <c r="D11" s="48"/>
      <c r="E11" s="48"/>
    </row>
    <row r="12" spans="1:5" x14ac:dyDescent="0.25">
      <c r="A12" s="41" t="s">
        <v>127</v>
      </c>
      <c r="B12" s="48" t="s">
        <v>141</v>
      </c>
      <c r="C12" s="48"/>
      <c r="D12" s="48"/>
      <c r="E12" s="48"/>
    </row>
    <row r="13" spans="1:5" x14ac:dyDescent="0.25">
      <c r="A13" s="41" t="s">
        <v>388</v>
      </c>
      <c r="B13" s="48" t="s">
        <v>142</v>
      </c>
      <c r="C13" s="48"/>
      <c r="D13" s="48"/>
      <c r="E13" s="48"/>
    </row>
    <row r="14" spans="1:5" x14ac:dyDescent="0.25">
      <c r="A14" s="41" t="s">
        <v>129</v>
      </c>
      <c r="B14" s="48">
        <v>303</v>
      </c>
      <c r="C14" s="48"/>
      <c r="D14" s="48"/>
      <c r="E14" s="48"/>
    </row>
    <row r="15" spans="1:5" x14ac:dyDescent="0.25">
      <c r="A15" s="41" t="s">
        <v>389</v>
      </c>
      <c r="B15" s="48" t="s">
        <v>193</v>
      </c>
      <c r="C15" s="48"/>
      <c r="D15" s="48"/>
      <c r="E15" s="48"/>
    </row>
    <row r="16" spans="1:5" x14ac:dyDescent="0.25">
      <c r="A16" s="41" t="s">
        <v>131</v>
      </c>
      <c r="B16" s="48" t="s">
        <v>194</v>
      </c>
      <c r="C16" s="48"/>
      <c r="D16" s="48"/>
      <c r="E16" s="48"/>
    </row>
    <row r="17" spans="1:5" x14ac:dyDescent="0.25">
      <c r="A17" s="42" t="s">
        <v>390</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145</v>
      </c>
      <c r="C20" s="48"/>
      <c r="D20" s="48"/>
      <c r="E20" s="48"/>
    </row>
    <row r="21" spans="1:5" x14ac:dyDescent="0.25">
      <c r="A21" s="41" t="s">
        <v>391</v>
      </c>
      <c r="B21" s="48" t="s">
        <v>63</v>
      </c>
      <c r="C21" s="48"/>
      <c r="D21" s="48"/>
      <c r="E21" s="48"/>
    </row>
    <row r="23" spans="1:5" x14ac:dyDescent="0.25">
      <c r="A23" s="23" t="str">
        <f>HYPERLINK("#'Factor List'!A1", "Back to Factor List")</f>
        <v>Back to Factor List</v>
      </c>
      <c r="B23" s="23" t="str">
        <f>HYPERLINK("#'Assumptions'!A1", "Assumptions")</f>
        <v>Assumptions</v>
      </c>
    </row>
    <row r="26" spans="1:5" s="61" customFormat="1" ht="39" x14ac:dyDescent="0.25">
      <c r="A26" s="60" t="s">
        <v>392</v>
      </c>
      <c r="B26" s="60" t="s">
        <v>399</v>
      </c>
      <c r="C26" s="60" t="s">
        <v>402</v>
      </c>
      <c r="D26" s="60" t="s">
        <v>403</v>
      </c>
      <c r="E26" s="60" t="s">
        <v>395</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2.2000000000000002</v>
      </c>
      <c r="E80" s="45"/>
    </row>
    <row r="81" spans="1:5" x14ac:dyDescent="0.25">
      <c r="A81" s="44">
        <v>74</v>
      </c>
      <c r="B81" s="45">
        <v>11.48</v>
      </c>
      <c r="C81" s="45">
        <v>3.55</v>
      </c>
      <c r="D81" s="45">
        <v>2.02</v>
      </c>
      <c r="E81" s="45"/>
    </row>
    <row r="82" spans="1:5" x14ac:dyDescent="0.25">
      <c r="A82" s="44">
        <v>75</v>
      </c>
      <c r="B82" s="45">
        <v>10.9</v>
      </c>
      <c r="C82" s="45">
        <v>3.41</v>
      </c>
      <c r="D82" s="45">
        <v>1.84</v>
      </c>
      <c r="E82" s="45"/>
    </row>
    <row r="83" spans="1:5" x14ac:dyDescent="0.25">
      <c r="A83" s="44">
        <v>76</v>
      </c>
      <c r="B83" s="45">
        <v>10.34</v>
      </c>
      <c r="C83" s="45">
        <v>3.36</v>
      </c>
      <c r="D83" s="45">
        <v>1.69</v>
      </c>
      <c r="E83" s="45"/>
    </row>
    <row r="84" spans="1:5" x14ac:dyDescent="0.25">
      <c r="A84" s="44">
        <v>77</v>
      </c>
      <c r="B84" s="45">
        <v>9.7899999999999991</v>
      </c>
      <c r="C84" s="45">
        <v>3.3</v>
      </c>
      <c r="D84" s="45">
        <v>1.54</v>
      </c>
      <c r="E84" s="45"/>
    </row>
    <row r="85" spans="1:5" x14ac:dyDescent="0.25">
      <c r="A85" s="44">
        <v>78</v>
      </c>
      <c r="B85" s="45">
        <v>9.25</v>
      </c>
      <c r="C85" s="45">
        <v>3.23</v>
      </c>
      <c r="D85" s="45">
        <v>1.4</v>
      </c>
      <c r="E85" s="45"/>
    </row>
    <row r="86" spans="1:5" x14ac:dyDescent="0.25">
      <c r="A86" s="44">
        <v>79</v>
      </c>
      <c r="B86" s="45">
        <v>8.7200000000000006</v>
      </c>
      <c r="C86" s="45">
        <v>2.99</v>
      </c>
      <c r="D86" s="45">
        <v>1.26</v>
      </c>
      <c r="E86" s="45"/>
    </row>
    <row r="87" spans="1:5" x14ac:dyDescent="0.25">
      <c r="A87" s="44">
        <v>80</v>
      </c>
      <c r="B87" s="45">
        <v>8.19</v>
      </c>
      <c r="C87" s="45">
        <v>2.74</v>
      </c>
      <c r="D87" s="45">
        <v>1.1200000000000001</v>
      </c>
      <c r="E87" s="45"/>
    </row>
    <row r="88" spans="1:5" x14ac:dyDescent="0.25">
      <c r="A88" s="44">
        <v>81</v>
      </c>
      <c r="B88" s="45">
        <v>7.66</v>
      </c>
      <c r="C88" s="45">
        <v>2.67</v>
      </c>
      <c r="D88" s="45">
        <v>1</v>
      </c>
      <c r="E88" s="45"/>
    </row>
    <row r="89" spans="1:5" x14ac:dyDescent="0.25">
      <c r="A89" s="44">
        <v>82</v>
      </c>
      <c r="B89" s="45">
        <v>7.13</v>
      </c>
      <c r="C89" s="45">
        <v>2.6</v>
      </c>
      <c r="D89" s="45">
        <v>0.89</v>
      </c>
      <c r="E89" s="45"/>
    </row>
    <row r="90" spans="1:5" x14ac:dyDescent="0.25">
      <c r="A90" s="44">
        <v>83</v>
      </c>
      <c r="B90" s="45">
        <v>6.61</v>
      </c>
      <c r="C90" s="45">
        <v>2.5299999999999998</v>
      </c>
      <c r="D90" s="45">
        <v>0.79</v>
      </c>
      <c r="E90" s="45"/>
    </row>
    <row r="91" spans="1:5" x14ac:dyDescent="0.25">
      <c r="A91" s="44">
        <v>84</v>
      </c>
      <c r="B91" s="45">
        <v>6.11</v>
      </c>
      <c r="C91" s="45">
        <v>2.2200000000000002</v>
      </c>
      <c r="D91" s="45">
        <v>0.67</v>
      </c>
      <c r="E91" s="45"/>
    </row>
    <row r="92" spans="1:5" x14ac:dyDescent="0.25">
      <c r="A92" s="44">
        <v>85</v>
      </c>
      <c r="B92" s="45">
        <v>5.63</v>
      </c>
      <c r="C92" s="45">
        <v>1.91</v>
      </c>
      <c r="D92" s="45">
        <v>0.56999999999999995</v>
      </c>
      <c r="E92" s="45"/>
    </row>
  </sheetData>
  <sheetProtection algorithmName="SHA-512" hashValue="/sRMK6Ae+xqTG/z6J7V7v+kAniB1gP5f4bWI9UtI3z8ogk3Gsr9EAk04Gkw7G5PIUmRztsE6PYtHfNVSyESAjg==" saltValue="64hRDv2nUf7aSp0LbLmGMw==" spinCount="100000" sheet="1" objects="1" scenarios="1"/>
  <conditionalFormatting sqref="A6:A21">
    <cfRule type="expression" dxfId="677" priority="9" stopIfTrue="1">
      <formula>MOD(ROW(),2)=0</formula>
    </cfRule>
    <cfRule type="expression" dxfId="676" priority="10" stopIfTrue="1">
      <formula>MOD(ROW(),2)&lt;&gt;0</formula>
    </cfRule>
  </conditionalFormatting>
  <conditionalFormatting sqref="B6:E21">
    <cfRule type="expression" dxfId="675" priority="11" stopIfTrue="1">
      <formula>MOD(ROW(),2)=0</formula>
    </cfRule>
    <cfRule type="expression" dxfId="674" priority="12" stopIfTrue="1">
      <formula>MOD(ROW(),2)&lt;&gt;0</formula>
    </cfRule>
  </conditionalFormatting>
  <conditionalFormatting sqref="A26:A92">
    <cfRule type="expression" dxfId="673" priority="13" stopIfTrue="1">
      <formula>MOD(ROW(),2)=0</formula>
    </cfRule>
    <cfRule type="expression" dxfId="672" priority="14" stopIfTrue="1">
      <formula>MOD(ROW(),2)&lt;&gt;0</formula>
    </cfRule>
  </conditionalFormatting>
  <conditionalFormatting sqref="B26:E92">
    <cfRule type="expression" dxfId="671" priority="15" stopIfTrue="1">
      <formula>MOD(ROW(),2)=0</formula>
    </cfRule>
    <cfRule type="expression" dxfId="670" priority="16"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67082-2B84-48CB-8C74-D15D9A62E434}">
  <sheetPr codeName="Sheet28"/>
  <dimension ref="A1:E92"/>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Pensioner Cash Equivalent - x-304</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t="s">
        <v>137</v>
      </c>
      <c r="C8" s="48"/>
      <c r="D8" s="48"/>
      <c r="E8" s="48"/>
    </row>
    <row r="9" spans="1:5" x14ac:dyDescent="0.25">
      <c r="A9" s="41" t="s">
        <v>125</v>
      </c>
      <c r="B9" s="48" t="s">
        <v>185</v>
      </c>
      <c r="C9" s="48"/>
      <c r="D9" s="48"/>
      <c r="E9" s="48"/>
    </row>
    <row r="10" spans="1:5" ht="25" x14ac:dyDescent="0.25">
      <c r="A10" s="41" t="s">
        <v>6</v>
      </c>
      <c r="B10" s="48" t="s">
        <v>192</v>
      </c>
      <c r="C10" s="48"/>
      <c r="D10" s="48"/>
      <c r="E10" s="48"/>
    </row>
    <row r="11" spans="1:5" x14ac:dyDescent="0.25">
      <c r="A11" s="41" t="s">
        <v>126</v>
      </c>
      <c r="B11" s="48" t="s">
        <v>146</v>
      </c>
      <c r="C11" s="48"/>
      <c r="D11" s="48"/>
      <c r="E11" s="48"/>
    </row>
    <row r="12" spans="1:5" x14ac:dyDescent="0.25">
      <c r="A12" s="41" t="s">
        <v>127</v>
      </c>
      <c r="B12" s="48" t="s">
        <v>141</v>
      </c>
      <c r="C12" s="48"/>
      <c r="D12" s="48"/>
      <c r="E12" s="48"/>
    </row>
    <row r="13" spans="1:5" x14ac:dyDescent="0.25">
      <c r="A13" s="41" t="s">
        <v>388</v>
      </c>
      <c r="B13" s="48" t="s">
        <v>142</v>
      </c>
      <c r="C13" s="48"/>
      <c r="D13" s="48"/>
      <c r="E13" s="48"/>
    </row>
    <row r="14" spans="1:5" x14ac:dyDescent="0.25">
      <c r="A14" s="41" t="s">
        <v>129</v>
      </c>
      <c r="B14" s="48">
        <v>304</v>
      </c>
      <c r="C14" s="48"/>
      <c r="D14" s="48"/>
      <c r="E14" s="48"/>
    </row>
    <row r="15" spans="1:5" x14ac:dyDescent="0.25">
      <c r="A15" s="41" t="s">
        <v>389</v>
      </c>
      <c r="B15" s="48" t="s">
        <v>195</v>
      </c>
      <c r="C15" s="48"/>
      <c r="D15" s="48"/>
      <c r="E15" s="48"/>
    </row>
    <row r="16" spans="1:5" x14ac:dyDescent="0.25">
      <c r="A16" s="41" t="s">
        <v>131</v>
      </c>
      <c r="B16" s="48" t="s">
        <v>196</v>
      </c>
      <c r="C16" s="48"/>
      <c r="D16" s="48"/>
      <c r="E16" s="48"/>
    </row>
    <row r="17" spans="1:5" x14ac:dyDescent="0.25">
      <c r="A17" s="42" t="s">
        <v>390</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145</v>
      </c>
      <c r="C20" s="48"/>
      <c r="D20" s="48"/>
      <c r="E20" s="48"/>
    </row>
    <row r="21" spans="1:5" x14ac:dyDescent="0.25">
      <c r="A21" s="41" t="s">
        <v>391</v>
      </c>
      <c r="B21" s="48" t="s">
        <v>63</v>
      </c>
      <c r="C21" s="48"/>
      <c r="D21" s="48"/>
      <c r="E21" s="48"/>
    </row>
    <row r="23" spans="1:5" x14ac:dyDescent="0.25">
      <c r="A23" s="23" t="str">
        <f>HYPERLINK("#'Factor List'!A1", "Back to Factor List")</f>
        <v>Back to Factor List</v>
      </c>
      <c r="B23" s="23" t="str">
        <f>HYPERLINK("#'Assumptions'!A1", "Assumptions")</f>
        <v>Assumptions</v>
      </c>
    </row>
    <row r="26" spans="1:5" s="61" customFormat="1" ht="39" x14ac:dyDescent="0.25">
      <c r="A26" s="60" t="s">
        <v>392</v>
      </c>
      <c r="B26" s="60" t="s">
        <v>399</v>
      </c>
      <c r="C26" s="60" t="s">
        <v>402</v>
      </c>
      <c r="D26" s="60" t="s">
        <v>403</v>
      </c>
      <c r="E26" s="60" t="s">
        <v>395</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1.71</v>
      </c>
      <c r="E80" s="45"/>
    </row>
    <row r="81" spans="1:5" x14ac:dyDescent="0.25">
      <c r="A81" s="44">
        <v>74</v>
      </c>
      <c r="B81" s="45">
        <v>11.48</v>
      </c>
      <c r="C81" s="45">
        <v>3.55</v>
      </c>
      <c r="D81" s="45">
        <v>1.56</v>
      </c>
      <c r="E81" s="45"/>
    </row>
    <row r="82" spans="1:5" x14ac:dyDescent="0.25">
      <c r="A82" s="44">
        <v>75</v>
      </c>
      <c r="B82" s="45">
        <v>10.9</v>
      </c>
      <c r="C82" s="45">
        <v>3.41</v>
      </c>
      <c r="D82" s="45">
        <v>1.42</v>
      </c>
      <c r="E82" s="45"/>
    </row>
    <row r="83" spans="1:5" x14ac:dyDescent="0.25">
      <c r="A83" s="44">
        <v>76</v>
      </c>
      <c r="B83" s="45">
        <v>10.34</v>
      </c>
      <c r="C83" s="45">
        <v>3.36</v>
      </c>
      <c r="D83" s="45">
        <v>1.29</v>
      </c>
      <c r="E83" s="45"/>
    </row>
    <row r="84" spans="1:5" x14ac:dyDescent="0.25">
      <c r="A84" s="44">
        <v>77</v>
      </c>
      <c r="B84" s="45">
        <v>9.7899999999999991</v>
      </c>
      <c r="C84" s="45">
        <v>3.3</v>
      </c>
      <c r="D84" s="45">
        <v>1.17</v>
      </c>
      <c r="E84" s="45"/>
    </row>
    <row r="85" spans="1:5" x14ac:dyDescent="0.25">
      <c r="A85" s="44">
        <v>78</v>
      </c>
      <c r="B85" s="45">
        <v>9.25</v>
      </c>
      <c r="C85" s="45">
        <v>3.23</v>
      </c>
      <c r="D85" s="45">
        <v>1.05</v>
      </c>
      <c r="E85" s="45"/>
    </row>
    <row r="86" spans="1:5" x14ac:dyDescent="0.25">
      <c r="A86" s="44">
        <v>79</v>
      </c>
      <c r="B86" s="45">
        <v>8.7200000000000006</v>
      </c>
      <c r="C86" s="45">
        <v>2.99</v>
      </c>
      <c r="D86" s="45">
        <v>0.95</v>
      </c>
      <c r="E86" s="45"/>
    </row>
    <row r="87" spans="1:5" x14ac:dyDescent="0.25">
      <c r="A87" s="44">
        <v>80</v>
      </c>
      <c r="B87" s="45">
        <v>8.19</v>
      </c>
      <c r="C87" s="45">
        <v>2.74</v>
      </c>
      <c r="D87" s="45">
        <v>0.84</v>
      </c>
      <c r="E87" s="45"/>
    </row>
    <row r="88" spans="1:5" x14ac:dyDescent="0.25">
      <c r="A88" s="44">
        <v>81</v>
      </c>
      <c r="B88" s="45">
        <v>7.66</v>
      </c>
      <c r="C88" s="45">
        <v>2.67</v>
      </c>
      <c r="D88" s="45">
        <v>0.75</v>
      </c>
      <c r="E88" s="45"/>
    </row>
    <row r="89" spans="1:5" x14ac:dyDescent="0.25">
      <c r="A89" s="44">
        <v>82</v>
      </c>
      <c r="B89" s="45">
        <v>7.13</v>
      </c>
      <c r="C89" s="45">
        <v>2.6</v>
      </c>
      <c r="D89" s="45">
        <v>0.66</v>
      </c>
      <c r="E89" s="45"/>
    </row>
    <row r="90" spans="1:5" x14ac:dyDescent="0.25">
      <c r="A90" s="44">
        <v>83</v>
      </c>
      <c r="B90" s="45">
        <v>6.61</v>
      </c>
      <c r="C90" s="45">
        <v>2.5299999999999998</v>
      </c>
      <c r="D90" s="45">
        <v>0.56999999999999995</v>
      </c>
      <c r="E90" s="45"/>
    </row>
    <row r="91" spans="1:5" x14ac:dyDescent="0.25">
      <c r="A91" s="44">
        <v>84</v>
      </c>
      <c r="B91" s="45">
        <v>6.11</v>
      </c>
      <c r="C91" s="45">
        <v>2.2200000000000002</v>
      </c>
      <c r="D91" s="45">
        <v>0.5</v>
      </c>
      <c r="E91" s="45"/>
    </row>
    <row r="92" spans="1:5" x14ac:dyDescent="0.25">
      <c r="A92" s="44">
        <v>85</v>
      </c>
      <c r="B92" s="45">
        <v>5.63</v>
      </c>
      <c r="C92" s="45">
        <v>1.91</v>
      </c>
      <c r="D92" s="45">
        <v>0.43</v>
      </c>
      <c r="E92" s="45"/>
    </row>
  </sheetData>
  <sheetProtection algorithmName="SHA-512" hashValue="ooJl1DYcLFO0o9AQLjDnlhZ/+LKg02q53Y/zKap1lNbcYqr1BEOQGVl12puxOCITCeETuDmP9Sdkd9UZrX+seQ==" saltValue="QYD9kEY+QFWec6NW+IC8+g==" spinCount="100000" sheet="1" objects="1" scenarios="1"/>
  <conditionalFormatting sqref="A6:A21">
    <cfRule type="expression" dxfId="667" priority="9" stopIfTrue="1">
      <formula>MOD(ROW(),2)=0</formula>
    </cfRule>
    <cfRule type="expression" dxfId="666" priority="10" stopIfTrue="1">
      <formula>MOD(ROW(),2)&lt;&gt;0</formula>
    </cfRule>
  </conditionalFormatting>
  <conditionalFormatting sqref="B6:E21">
    <cfRule type="expression" dxfId="665" priority="11" stopIfTrue="1">
      <formula>MOD(ROW(),2)=0</formula>
    </cfRule>
    <cfRule type="expression" dxfId="664" priority="12" stopIfTrue="1">
      <formula>MOD(ROW(),2)&lt;&gt;0</formula>
    </cfRule>
  </conditionalFormatting>
  <conditionalFormatting sqref="A26:A92">
    <cfRule type="expression" dxfId="663" priority="13" stopIfTrue="1">
      <formula>MOD(ROW(),2)=0</formula>
    </cfRule>
    <cfRule type="expression" dxfId="662" priority="14" stopIfTrue="1">
      <formula>MOD(ROW(),2)&lt;&gt;0</formula>
    </cfRule>
  </conditionalFormatting>
  <conditionalFormatting sqref="B26:E92">
    <cfRule type="expression" dxfId="661" priority="15" stopIfTrue="1">
      <formula>MOD(ROW(),2)=0</formula>
    </cfRule>
    <cfRule type="expression" dxfId="660" priority="16"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CB91-FAEC-4D50-B7CF-8FF26DC22996}">
  <sheetPr codeName="Sheet29"/>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x-305</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185</v>
      </c>
      <c r="C9" s="48"/>
      <c r="D9" s="48"/>
    </row>
    <row r="10" spans="1:4" ht="25" x14ac:dyDescent="0.25">
      <c r="A10" s="41" t="s">
        <v>6</v>
      </c>
      <c r="B10" s="48" t="s">
        <v>186</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305</v>
      </c>
      <c r="C14" s="48"/>
      <c r="D14" s="48"/>
    </row>
    <row r="15" spans="1:4" x14ac:dyDescent="0.25">
      <c r="A15" s="41" t="s">
        <v>389</v>
      </c>
      <c r="B15" s="48" t="s">
        <v>197</v>
      </c>
      <c r="C15" s="48"/>
      <c r="D15" s="48"/>
    </row>
    <row r="16" spans="1:4" x14ac:dyDescent="0.25">
      <c r="A16" s="41" t="s">
        <v>131</v>
      </c>
      <c r="B16" s="48" t="s">
        <v>188</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O+JSfCZGcOZbNYCmPVjCDX3FHgMira5hDFfms2xZJyNJvUsrziVLGAIJbn9U4koF/8z38+aUqHgT9f8oHP3IzA==" saltValue="ZP79mt0ClhRr3BLWcq+f4g==" spinCount="100000" sheet="1" objects="1" scenarios="1"/>
  <conditionalFormatting sqref="A6:A21">
    <cfRule type="expression" dxfId="657" priority="9" stopIfTrue="1">
      <formula>MOD(ROW(),2)=0</formula>
    </cfRule>
    <cfRule type="expression" dxfId="656" priority="10" stopIfTrue="1">
      <formula>MOD(ROW(),2)&lt;&gt;0</formula>
    </cfRule>
  </conditionalFormatting>
  <conditionalFormatting sqref="B6:D21">
    <cfRule type="expression" dxfId="655" priority="11" stopIfTrue="1">
      <formula>MOD(ROW(),2)=0</formula>
    </cfRule>
    <cfRule type="expression" dxfId="654" priority="12" stopIfTrue="1">
      <formula>MOD(ROW(),2)&lt;&gt;0</formula>
    </cfRule>
  </conditionalFormatting>
  <conditionalFormatting sqref="A26:A57">
    <cfRule type="expression" dxfId="653" priority="13" stopIfTrue="1">
      <formula>MOD(ROW(),2)=0</formula>
    </cfRule>
    <cfRule type="expression" dxfId="652" priority="14" stopIfTrue="1">
      <formula>MOD(ROW(),2)&lt;&gt;0</formula>
    </cfRule>
  </conditionalFormatting>
  <conditionalFormatting sqref="B26:D57">
    <cfRule type="expression" dxfId="651" priority="15" stopIfTrue="1">
      <formula>MOD(ROW(),2)=0</formula>
    </cfRule>
    <cfRule type="expression" dxfId="650" priority="1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2249-1342-43A0-8808-D1101D979956}">
  <sheetPr codeName="Sheet30"/>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x-306</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185</v>
      </c>
      <c r="C9" s="48"/>
      <c r="D9" s="48"/>
    </row>
    <row r="10" spans="1:4" ht="25" x14ac:dyDescent="0.25">
      <c r="A10" s="41" t="s">
        <v>6</v>
      </c>
      <c r="B10" s="48" t="s">
        <v>186</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306</v>
      </c>
      <c r="C14" s="48"/>
      <c r="D14" s="48"/>
    </row>
    <row r="15" spans="1:4" x14ac:dyDescent="0.25">
      <c r="A15" s="41" t="s">
        <v>389</v>
      </c>
      <c r="B15" s="48" t="s">
        <v>198</v>
      </c>
      <c r="C15" s="48"/>
      <c r="D15" s="48"/>
    </row>
    <row r="16" spans="1:4" x14ac:dyDescent="0.25">
      <c r="A16" s="41" t="s">
        <v>131</v>
      </c>
      <c r="B16" s="48" t="s">
        <v>191</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zcLsZy1PNNXyIFK9bk3g6bzfnFps4uWbx4kY3yiqBIrQWzpBf56OIDMmK2xedpnI4XBumc10PVwwq4GX5a8w3Q==" saltValue="Ul2ceHe4dXGVkxzvu2MZNQ==" spinCount="100000" sheet="1" objects="1" scenarios="1"/>
  <conditionalFormatting sqref="A6:A21">
    <cfRule type="expression" dxfId="647" priority="9" stopIfTrue="1">
      <formula>MOD(ROW(),2)=0</formula>
    </cfRule>
    <cfRule type="expression" dxfId="646" priority="10" stopIfTrue="1">
      <formula>MOD(ROW(),2)&lt;&gt;0</formula>
    </cfRule>
  </conditionalFormatting>
  <conditionalFormatting sqref="B6:D21">
    <cfRule type="expression" dxfId="645" priority="11" stopIfTrue="1">
      <formula>MOD(ROW(),2)=0</formula>
    </cfRule>
    <cfRule type="expression" dxfId="644" priority="12" stopIfTrue="1">
      <formula>MOD(ROW(),2)&lt;&gt;0</formula>
    </cfRule>
  </conditionalFormatting>
  <conditionalFormatting sqref="A26:A57">
    <cfRule type="expression" dxfId="643" priority="13" stopIfTrue="1">
      <formula>MOD(ROW(),2)=0</formula>
    </cfRule>
    <cfRule type="expression" dxfId="642" priority="14" stopIfTrue="1">
      <formula>MOD(ROW(),2)&lt;&gt;0</formula>
    </cfRule>
  </conditionalFormatting>
  <conditionalFormatting sqref="B26:D57">
    <cfRule type="expression" dxfId="641" priority="15" stopIfTrue="1">
      <formula>MOD(ROW(),2)=0</formula>
    </cfRule>
    <cfRule type="expression" dxfId="640" priority="16"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41C6-3541-40B7-8953-E36B29D8E22E}">
  <sheetPr codeName="Sheet31"/>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x-307</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185</v>
      </c>
      <c r="C9" s="48"/>
      <c r="D9" s="48"/>
    </row>
    <row r="10" spans="1:4" ht="25" x14ac:dyDescent="0.25">
      <c r="A10" s="41" t="s">
        <v>6</v>
      </c>
      <c r="B10" s="48" t="s">
        <v>192</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307</v>
      </c>
      <c r="C14" s="48"/>
      <c r="D14" s="48"/>
    </row>
    <row r="15" spans="1:4" x14ac:dyDescent="0.25">
      <c r="A15" s="41" t="s">
        <v>389</v>
      </c>
      <c r="B15" s="48" t="s">
        <v>199</v>
      </c>
      <c r="C15" s="48"/>
      <c r="D15" s="48"/>
    </row>
    <row r="16" spans="1:4" x14ac:dyDescent="0.25">
      <c r="A16" s="41" t="s">
        <v>131</v>
      </c>
      <c r="B16" s="48" t="s">
        <v>194</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NpTjI6evLofRW26pR4NaoKZaqdAR/GJPxXJSF1pVRow9LPFu8uR4+GvArPGkUENuVGln7j7CVrgazcKINPmK2w==" saltValue="c2+IUxet9mGL26OK3+fYyQ==" spinCount="100000" sheet="1" objects="1" scenarios="1"/>
  <conditionalFormatting sqref="A6:A21">
    <cfRule type="expression" dxfId="637" priority="9" stopIfTrue="1">
      <formula>MOD(ROW(),2)=0</formula>
    </cfRule>
    <cfRule type="expression" dxfId="636" priority="10" stopIfTrue="1">
      <formula>MOD(ROW(),2)&lt;&gt;0</formula>
    </cfRule>
  </conditionalFormatting>
  <conditionalFormatting sqref="B6:D21">
    <cfRule type="expression" dxfId="635" priority="11" stopIfTrue="1">
      <formula>MOD(ROW(),2)=0</formula>
    </cfRule>
    <cfRule type="expression" dxfId="634" priority="12" stopIfTrue="1">
      <formula>MOD(ROW(),2)&lt;&gt;0</formula>
    </cfRule>
  </conditionalFormatting>
  <conditionalFormatting sqref="A26:A92">
    <cfRule type="expression" dxfId="633" priority="13" stopIfTrue="1">
      <formula>MOD(ROW(),2)=0</formula>
    </cfRule>
    <cfRule type="expression" dxfId="632" priority="14" stopIfTrue="1">
      <formula>MOD(ROW(),2)&lt;&gt;0</formula>
    </cfRule>
  </conditionalFormatting>
  <conditionalFormatting sqref="B26:D92">
    <cfRule type="expression" dxfId="631" priority="15" stopIfTrue="1">
      <formula>MOD(ROW(),2)=0</formula>
    </cfRule>
    <cfRule type="expression" dxfId="630" priority="16"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59"/>
  <sheetViews>
    <sheetView showGridLines="0" workbookViewId="0">
      <selection activeCell="A6" sqref="A6"/>
    </sheetView>
  </sheetViews>
  <sheetFormatPr defaultColWidth="9.36328125" defaultRowHeight="12.5" x14ac:dyDescent="0.25"/>
  <cols>
    <col min="1" max="1" width="60.54296875" style="39" customWidth="1"/>
    <col min="2" max="2" width="2.54296875" style="39" customWidth="1"/>
    <col min="3" max="3" width="60.54296875" style="39" customWidth="1"/>
    <col min="4" max="16384" width="9.36328125" style="39"/>
  </cols>
  <sheetData>
    <row r="1" spans="1:3" s="21" customFormat="1" ht="20" x14ac:dyDescent="0.4">
      <c r="A1" s="20" t="s">
        <v>0</v>
      </c>
    </row>
    <row r="2" spans="1:3" s="21" customFormat="1" ht="15.5" x14ac:dyDescent="0.35">
      <c r="A2" s="25" t="s">
        <v>1</v>
      </c>
      <c r="B2" s="22" t="str">
        <f>wb_title</f>
        <v>Fire_NI - Consolidated Factor Spreadsheet</v>
      </c>
    </row>
    <row r="3" spans="1:3" s="21" customFormat="1" ht="15.5" x14ac:dyDescent="0.35">
      <c r="A3" s="25" t="s">
        <v>2</v>
      </c>
      <c r="B3" s="22" t="s">
        <v>34</v>
      </c>
    </row>
    <row r="6" spans="1:3" ht="13" x14ac:dyDescent="0.3">
      <c r="A6" s="40" t="s">
        <v>34</v>
      </c>
    </row>
    <row r="8" spans="1:3" x14ac:dyDescent="0.25">
      <c r="A8" s="39" t="str">
        <f>"This sheet is intended to assist " &amp; client_abbr &amp; " in understanding which factors have changed and when."</f>
        <v>This sheet is intended to assist Department of Health (NI) in understanding which factors have changed and when.</v>
      </c>
    </row>
    <row r="9" spans="1:3" x14ac:dyDescent="0.25">
      <c r="A9" s="39" t="s">
        <v>35</v>
      </c>
    </row>
    <row r="11" spans="1:3" x14ac:dyDescent="0.25">
      <c r="A11" s="50" t="s">
        <v>36</v>
      </c>
      <c r="B11" s="50"/>
      <c r="C11" s="50"/>
    </row>
    <row r="12" spans="1:3" x14ac:dyDescent="0.25">
      <c r="A12" s="50" t="s">
        <v>37</v>
      </c>
      <c r="B12" s="50"/>
      <c r="C12" s="50"/>
    </row>
    <row r="13" spans="1:3" x14ac:dyDescent="0.25">
      <c r="A13" s="50" t="s">
        <v>38</v>
      </c>
      <c r="B13" s="50"/>
      <c r="C13" s="50"/>
    </row>
    <row r="14" spans="1:3" x14ac:dyDescent="0.25">
      <c r="A14" s="50" t="s">
        <v>39</v>
      </c>
      <c r="B14" s="50"/>
      <c r="C14" s="50"/>
    </row>
    <row r="15" spans="1:3" x14ac:dyDescent="0.25">
      <c r="A15" s="50" t="s">
        <v>40</v>
      </c>
      <c r="B15" s="50"/>
      <c r="C15" s="50"/>
    </row>
    <row r="16" spans="1:3" x14ac:dyDescent="0.25">
      <c r="A16" s="50" t="s">
        <v>41</v>
      </c>
      <c r="B16" s="50"/>
      <c r="C16" s="50"/>
    </row>
    <row r="17" spans="1:3" x14ac:dyDescent="0.25">
      <c r="A17" s="50" t="s">
        <v>42</v>
      </c>
      <c r="B17" s="50"/>
      <c r="C17" s="51"/>
    </row>
    <row r="19" spans="1:3" x14ac:dyDescent="0.25">
      <c r="A19" s="50" t="s">
        <v>43</v>
      </c>
      <c r="B19" s="51"/>
      <c r="C19" s="50"/>
    </row>
    <row r="20" spans="1:3" x14ac:dyDescent="0.25">
      <c r="A20" s="50" t="s">
        <v>37</v>
      </c>
      <c r="B20" s="50"/>
      <c r="C20" s="50"/>
    </row>
    <row r="21" spans="1:3" x14ac:dyDescent="0.25">
      <c r="A21" s="50" t="s">
        <v>44</v>
      </c>
      <c r="B21" s="50"/>
      <c r="C21" s="52" t="s">
        <v>45</v>
      </c>
    </row>
    <row r="22" spans="1:3" x14ac:dyDescent="0.25">
      <c r="A22" s="50" t="s">
        <v>41</v>
      </c>
      <c r="B22" s="50"/>
      <c r="C22" s="50"/>
    </row>
    <row r="23" spans="1:3" x14ac:dyDescent="0.25">
      <c r="A23" s="50" t="s">
        <v>46</v>
      </c>
      <c r="B23" s="50"/>
      <c r="C23" s="51">
        <v>45070</v>
      </c>
    </row>
    <row r="25" spans="1:3" x14ac:dyDescent="0.25">
      <c r="A25" s="50" t="s">
        <v>47</v>
      </c>
      <c r="B25" s="50"/>
      <c r="C25" s="50"/>
    </row>
    <row r="26" spans="1:3" x14ac:dyDescent="0.25">
      <c r="A26" s="50" t="s">
        <v>37</v>
      </c>
      <c r="B26" s="50"/>
      <c r="C26" s="50"/>
    </row>
    <row r="27" spans="1:3" x14ac:dyDescent="0.25">
      <c r="A27" s="50" t="s">
        <v>44</v>
      </c>
      <c r="B27" s="50"/>
      <c r="C27" s="50" t="s">
        <v>48</v>
      </c>
    </row>
    <row r="28" spans="1:3" x14ac:dyDescent="0.25">
      <c r="A28" s="50" t="s">
        <v>49</v>
      </c>
      <c r="B28" s="50"/>
      <c r="C28" s="50" t="s">
        <v>50</v>
      </c>
    </row>
    <row r="29" spans="1:3" x14ac:dyDescent="0.25">
      <c r="A29" s="50" t="s">
        <v>41</v>
      </c>
      <c r="B29" s="50"/>
      <c r="C29" s="50"/>
    </row>
    <row r="30" spans="1:3" x14ac:dyDescent="0.25">
      <c r="A30" s="50" t="s">
        <v>46</v>
      </c>
      <c r="B30" s="50"/>
      <c r="C30" s="51">
        <v>45106</v>
      </c>
    </row>
    <row r="32" spans="1:3" x14ac:dyDescent="0.25">
      <c r="A32" s="50" t="s">
        <v>51</v>
      </c>
      <c r="B32" s="50"/>
      <c r="C32" s="50"/>
    </row>
    <row r="33" spans="1:3" x14ac:dyDescent="0.25">
      <c r="A33" s="50" t="s">
        <v>37</v>
      </c>
      <c r="B33" s="50"/>
      <c r="C33" s="50"/>
    </row>
    <row r="34" spans="1:3" x14ac:dyDescent="0.25">
      <c r="A34" s="50" t="s">
        <v>44</v>
      </c>
      <c r="B34" s="50"/>
      <c r="C34" s="50" t="s">
        <v>52</v>
      </c>
    </row>
    <row r="35" spans="1:3" x14ac:dyDescent="0.25">
      <c r="A35" s="50" t="s">
        <v>49</v>
      </c>
      <c r="B35" s="50"/>
      <c r="C35" s="50"/>
    </row>
    <row r="36" spans="1:3" x14ac:dyDescent="0.25">
      <c r="A36" s="50" t="s">
        <v>41</v>
      </c>
      <c r="B36" s="50"/>
      <c r="C36" s="50"/>
    </row>
    <row r="37" spans="1:3" x14ac:dyDescent="0.25">
      <c r="A37" s="50" t="s">
        <v>46</v>
      </c>
      <c r="B37" s="50"/>
      <c r="C37" s="51">
        <v>45135</v>
      </c>
    </row>
    <row r="39" spans="1:3" x14ac:dyDescent="0.25">
      <c r="A39" s="50" t="s">
        <v>53</v>
      </c>
      <c r="B39" s="50"/>
      <c r="C39" s="50"/>
    </row>
    <row r="40" spans="1:3" x14ac:dyDescent="0.25">
      <c r="A40" s="50" t="s">
        <v>37</v>
      </c>
      <c r="B40" s="50"/>
      <c r="C40" s="50"/>
    </row>
    <row r="41" spans="1:3" x14ac:dyDescent="0.25">
      <c r="A41" s="50" t="s">
        <v>44</v>
      </c>
      <c r="B41" s="50"/>
      <c r="C41" s="50" t="s">
        <v>54</v>
      </c>
    </row>
    <row r="42" spans="1:3" x14ac:dyDescent="0.25">
      <c r="A42" s="50" t="s">
        <v>49</v>
      </c>
      <c r="B42" s="50"/>
      <c r="C42" s="50" t="s">
        <v>55</v>
      </c>
    </row>
    <row r="43" spans="1:3" x14ac:dyDescent="0.25">
      <c r="A43" s="50" t="s">
        <v>41</v>
      </c>
      <c r="B43" s="50"/>
      <c r="C43" s="50"/>
    </row>
    <row r="44" spans="1:3" x14ac:dyDescent="0.25">
      <c r="A44" s="50" t="s">
        <v>46</v>
      </c>
      <c r="B44" s="50"/>
      <c r="C44" s="51">
        <v>45196</v>
      </c>
    </row>
    <row r="46" spans="1:3" x14ac:dyDescent="0.25">
      <c r="A46" s="50" t="s">
        <v>56</v>
      </c>
      <c r="B46" s="50"/>
      <c r="C46" s="50"/>
    </row>
    <row r="47" spans="1:3" x14ac:dyDescent="0.25">
      <c r="A47" s="50" t="s">
        <v>37</v>
      </c>
      <c r="B47" s="50" t="s">
        <v>57</v>
      </c>
      <c r="C47" s="50"/>
    </row>
    <row r="48" spans="1:3" x14ac:dyDescent="0.25">
      <c r="A48" s="50" t="s">
        <v>44</v>
      </c>
      <c r="B48" s="50"/>
      <c r="C48" s="50"/>
    </row>
    <row r="49" spans="1:3" x14ac:dyDescent="0.25">
      <c r="A49" s="50" t="s">
        <v>49</v>
      </c>
      <c r="B49" s="50" t="s">
        <v>58</v>
      </c>
      <c r="C49" s="50"/>
    </row>
    <row r="50" spans="1:3" x14ac:dyDescent="0.25">
      <c r="A50" s="50" t="s">
        <v>41</v>
      </c>
      <c r="B50" s="50"/>
      <c r="C50" s="50"/>
    </row>
    <row r="51" spans="1:3" x14ac:dyDescent="0.25">
      <c r="A51" s="50" t="s">
        <v>59</v>
      </c>
      <c r="B51" s="50"/>
      <c r="C51" s="50" t="s">
        <v>60</v>
      </c>
    </row>
    <row r="52" spans="1:3" x14ac:dyDescent="0.25">
      <c r="A52" s="50" t="s">
        <v>46</v>
      </c>
      <c r="B52" s="50"/>
      <c r="C52" s="51">
        <v>45688</v>
      </c>
    </row>
    <row r="54" spans="1:3" ht="13" x14ac:dyDescent="0.3">
      <c r="A54" s="54" t="s">
        <v>448</v>
      </c>
      <c r="B54" s="55"/>
      <c r="C54" s="55"/>
    </row>
    <row r="55" spans="1:3" x14ac:dyDescent="0.25">
      <c r="A55" s="55" t="s">
        <v>37</v>
      </c>
      <c r="B55" s="55"/>
      <c r="C55" s="56"/>
    </row>
    <row r="56" spans="1:3" x14ac:dyDescent="0.25">
      <c r="A56" s="55" t="s">
        <v>44</v>
      </c>
      <c r="B56" s="55"/>
      <c r="C56" s="56" t="s">
        <v>61</v>
      </c>
    </row>
    <row r="57" spans="1:3" x14ac:dyDescent="0.25">
      <c r="A57" s="55" t="s">
        <v>40</v>
      </c>
      <c r="B57" s="55"/>
      <c r="C57" s="55"/>
    </row>
    <row r="58" spans="1:3" x14ac:dyDescent="0.25">
      <c r="A58" s="55" t="s">
        <v>41</v>
      </c>
      <c r="B58" s="55"/>
      <c r="C58" s="55"/>
    </row>
    <row r="59" spans="1:3" x14ac:dyDescent="0.25">
      <c r="A59" s="55" t="s">
        <v>46</v>
      </c>
      <c r="B59" s="55"/>
      <c r="C59" s="67">
        <v>46163</v>
      </c>
    </row>
  </sheetData>
  <sheetProtection algorithmName="SHA-512" hashValue="ejCU+fdMk4aW8g/XtU8myMuTZqahgPdCRJWrETnWEadalbOAKYh4mjjlJApZjt5XuYwdZSptSIX15bJFVLK43Q==" saltValue="u7nhQ4IuE4itlZhW7PEHrA==" spinCount="100000" sheet="1" objects="1" scenarios="1"/>
  <conditionalFormatting sqref="A11:A17">
    <cfRule type="expression" dxfId="918" priority="25" stopIfTrue="1">
      <formula>MOD(ROW(),2)=0</formula>
    </cfRule>
    <cfRule type="expression" dxfId="917" priority="26" stopIfTrue="1">
      <formula>MOD(ROW(),2)&lt;&gt;0</formula>
    </cfRule>
  </conditionalFormatting>
  <conditionalFormatting sqref="B11:C17">
    <cfRule type="expression" dxfId="916" priority="27" stopIfTrue="1">
      <formula>MOD(ROW(),2)=0</formula>
    </cfRule>
    <cfRule type="expression" dxfId="915" priority="28" stopIfTrue="1">
      <formula>MOD(ROW(),2)&lt;&gt;0</formula>
    </cfRule>
  </conditionalFormatting>
  <conditionalFormatting sqref="A19:A23">
    <cfRule type="expression" dxfId="914" priority="29" stopIfTrue="1">
      <formula>MOD(ROW(),2)=0</formula>
    </cfRule>
    <cfRule type="expression" dxfId="913" priority="30" stopIfTrue="1">
      <formula>MOD(ROW(),2)&lt;&gt;0</formula>
    </cfRule>
  </conditionalFormatting>
  <conditionalFormatting sqref="B19:C23">
    <cfRule type="expression" dxfId="912" priority="31" stopIfTrue="1">
      <formula>MOD(ROW(),2)=0</formula>
    </cfRule>
    <cfRule type="expression" dxfId="911" priority="32" stopIfTrue="1">
      <formula>MOD(ROW(),2)&lt;&gt;0</formula>
    </cfRule>
  </conditionalFormatting>
  <conditionalFormatting sqref="A25:A30">
    <cfRule type="expression" dxfId="910" priority="33" stopIfTrue="1">
      <formula>MOD(ROW(),2)=0</formula>
    </cfRule>
    <cfRule type="expression" dxfId="909" priority="34" stopIfTrue="1">
      <formula>MOD(ROW(),2)&lt;&gt;0</formula>
    </cfRule>
  </conditionalFormatting>
  <conditionalFormatting sqref="B25:C30">
    <cfRule type="expression" dxfId="908" priority="35" stopIfTrue="1">
      <formula>MOD(ROW(),2)=0</formula>
    </cfRule>
    <cfRule type="expression" dxfId="907" priority="36" stopIfTrue="1">
      <formula>MOD(ROW(),2)&lt;&gt;0</formula>
    </cfRule>
  </conditionalFormatting>
  <conditionalFormatting sqref="A32:A37">
    <cfRule type="expression" dxfId="906" priority="37" stopIfTrue="1">
      <formula>MOD(ROW(),2)=0</formula>
    </cfRule>
    <cfRule type="expression" dxfId="905" priority="38" stopIfTrue="1">
      <formula>MOD(ROW(),2)&lt;&gt;0</formula>
    </cfRule>
  </conditionalFormatting>
  <conditionalFormatting sqref="B32:C37">
    <cfRule type="expression" dxfId="904" priority="39" stopIfTrue="1">
      <formula>MOD(ROW(),2)=0</formula>
    </cfRule>
    <cfRule type="expression" dxfId="903" priority="40" stopIfTrue="1">
      <formula>MOD(ROW(),2)&lt;&gt;0</formula>
    </cfRule>
  </conditionalFormatting>
  <conditionalFormatting sqref="A39:A44">
    <cfRule type="expression" dxfId="902" priority="41" stopIfTrue="1">
      <formula>MOD(ROW(),2)=0</formula>
    </cfRule>
    <cfRule type="expression" dxfId="901" priority="42" stopIfTrue="1">
      <formula>MOD(ROW(),2)&lt;&gt;0</formula>
    </cfRule>
  </conditionalFormatting>
  <conditionalFormatting sqref="B39:C44">
    <cfRule type="expression" dxfId="900" priority="43" stopIfTrue="1">
      <formula>MOD(ROW(),2)=0</formula>
    </cfRule>
    <cfRule type="expression" dxfId="899" priority="44" stopIfTrue="1">
      <formula>MOD(ROW(),2)&lt;&gt;0</formula>
    </cfRule>
  </conditionalFormatting>
  <conditionalFormatting sqref="A46:A52">
    <cfRule type="expression" dxfId="898" priority="45" stopIfTrue="1">
      <formula>MOD(ROW(),2)=0</formula>
    </cfRule>
    <cfRule type="expression" dxfId="897" priority="46" stopIfTrue="1">
      <formula>MOD(ROW(),2)&lt;&gt;0</formula>
    </cfRule>
  </conditionalFormatting>
  <conditionalFormatting sqref="B46:C52">
    <cfRule type="expression" dxfId="896" priority="47" stopIfTrue="1">
      <formula>MOD(ROW(),2)=0</formula>
    </cfRule>
    <cfRule type="expression" dxfId="895" priority="48" stopIfTrue="1">
      <formula>MOD(ROW(),2)&lt;&gt;0</formula>
    </cfRule>
  </conditionalFormatting>
  <conditionalFormatting sqref="A54:A59">
    <cfRule type="expression" dxfId="894" priority="49" stopIfTrue="1">
      <formula>MOD(ROW(),2)=0</formula>
    </cfRule>
    <cfRule type="expression" dxfId="893" priority="50" stopIfTrue="1">
      <formula>MOD(ROW(),2)&lt;&gt;0</formula>
    </cfRule>
  </conditionalFormatting>
  <conditionalFormatting sqref="B54:C59">
    <cfRule type="expression" dxfId="892" priority="51" stopIfTrue="1">
      <formula>MOD(ROW(),2)=0</formula>
    </cfRule>
    <cfRule type="expression" dxfId="891" priority="5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4D31-447B-4DEA-AD6D-C94986435A17}">
  <sheetPr codeName="Sheet32"/>
  <dimension ref="A1:D92"/>
  <sheetViews>
    <sheetView showGridLines="0" topLeftCell="A2"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x-308</v>
      </c>
    </row>
    <row r="6" spans="1:4" x14ac:dyDescent="0.25">
      <c r="A6" s="41" t="s">
        <v>385</v>
      </c>
      <c r="B6" s="48" t="s">
        <v>386</v>
      </c>
      <c r="C6" s="48"/>
      <c r="D6" s="48"/>
    </row>
    <row r="7" spans="1:4" x14ac:dyDescent="0.25">
      <c r="A7" s="41" t="s">
        <v>387</v>
      </c>
      <c r="B7" s="48" t="s">
        <v>31</v>
      </c>
      <c r="C7" s="48"/>
      <c r="D7" s="48"/>
    </row>
    <row r="8" spans="1:4" x14ac:dyDescent="0.25">
      <c r="A8" s="41" t="s">
        <v>124</v>
      </c>
      <c r="B8" s="48" t="s">
        <v>149</v>
      </c>
      <c r="C8" s="48"/>
      <c r="D8" s="48"/>
    </row>
    <row r="9" spans="1:4" x14ac:dyDescent="0.25">
      <c r="A9" s="41" t="s">
        <v>125</v>
      </c>
      <c r="B9" s="48" t="s">
        <v>185</v>
      </c>
      <c r="C9" s="48"/>
      <c r="D9" s="48"/>
    </row>
    <row r="10" spans="1:4" ht="25" x14ac:dyDescent="0.25">
      <c r="A10" s="41" t="s">
        <v>6</v>
      </c>
      <c r="B10" s="48" t="s">
        <v>192</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308</v>
      </c>
      <c r="C14" s="48"/>
      <c r="D14" s="48"/>
    </row>
    <row r="15" spans="1:4" x14ac:dyDescent="0.25">
      <c r="A15" s="41" t="s">
        <v>389</v>
      </c>
      <c r="B15" s="48" t="s">
        <v>200</v>
      </c>
      <c r="C15" s="48"/>
      <c r="D15" s="48"/>
    </row>
    <row r="16" spans="1:4" x14ac:dyDescent="0.25">
      <c r="A16" s="41" t="s">
        <v>131</v>
      </c>
      <c r="B16" s="48" t="s">
        <v>196</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yd1qHWzeMAevVHNZkXD8PnIsnWlwbgewD1l4bCir5Smtf1vAWspPI+yRhaevHjYB5AjPRnOeEwI36F4squtpjg==" saltValue="Yute2U774PtiKU9uxMWx/Q==" spinCount="100000" sheet="1" objects="1" scenarios="1"/>
  <conditionalFormatting sqref="A6:A21">
    <cfRule type="expression" dxfId="627" priority="9" stopIfTrue="1">
      <formula>MOD(ROW(),2)=0</formula>
    </cfRule>
    <cfRule type="expression" dxfId="626" priority="10" stopIfTrue="1">
      <formula>MOD(ROW(),2)&lt;&gt;0</formula>
    </cfRule>
  </conditionalFormatting>
  <conditionalFormatting sqref="B6:D21">
    <cfRule type="expression" dxfId="625" priority="11" stopIfTrue="1">
      <formula>MOD(ROW(),2)=0</formula>
    </cfRule>
    <cfRule type="expression" dxfId="624" priority="12" stopIfTrue="1">
      <formula>MOD(ROW(),2)&lt;&gt;0</formula>
    </cfRule>
  </conditionalFormatting>
  <conditionalFormatting sqref="A26:A92">
    <cfRule type="expression" dxfId="623" priority="13" stopIfTrue="1">
      <formula>MOD(ROW(),2)=0</formula>
    </cfRule>
    <cfRule type="expression" dxfId="622" priority="14" stopIfTrue="1">
      <formula>MOD(ROW(),2)&lt;&gt;0</formula>
    </cfRule>
  </conditionalFormatting>
  <conditionalFormatting sqref="B26:D92">
    <cfRule type="expression" dxfId="621" priority="15" stopIfTrue="1">
      <formula>MOD(ROW(),2)=0</formula>
    </cfRule>
    <cfRule type="expression" dxfId="620" priority="16"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A5B2-F997-4215-A8B0-BF7B8E6DB77E}">
  <sheetPr codeName="Sheet33"/>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x-309</v>
      </c>
    </row>
    <row r="6" spans="1:4" x14ac:dyDescent="0.25">
      <c r="A6" s="41" t="s">
        <v>385</v>
      </c>
      <c r="B6" s="48" t="s">
        <v>386</v>
      </c>
      <c r="C6" s="48"/>
      <c r="D6" s="48"/>
    </row>
    <row r="7" spans="1:4" x14ac:dyDescent="0.25">
      <c r="A7" s="41" t="s">
        <v>387</v>
      </c>
      <c r="B7" s="48" t="s">
        <v>31</v>
      </c>
      <c r="C7" s="48"/>
      <c r="D7" s="48"/>
    </row>
    <row r="8" spans="1:4" x14ac:dyDescent="0.25">
      <c r="A8" s="41" t="s">
        <v>124</v>
      </c>
      <c r="B8" s="48">
        <v>2015</v>
      </c>
      <c r="C8" s="48"/>
      <c r="D8" s="48"/>
    </row>
    <row r="9" spans="1:4" x14ac:dyDescent="0.25">
      <c r="A9" s="41" t="s">
        <v>125</v>
      </c>
      <c r="B9" s="48" t="s">
        <v>185</v>
      </c>
      <c r="C9" s="48"/>
      <c r="D9" s="48"/>
    </row>
    <row r="10" spans="1:4" ht="25" x14ac:dyDescent="0.25">
      <c r="A10" s="41" t="s">
        <v>6</v>
      </c>
      <c r="B10" s="48" t="s">
        <v>186</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309</v>
      </c>
      <c r="C14" s="48"/>
      <c r="D14" s="48"/>
    </row>
    <row r="15" spans="1:4" x14ac:dyDescent="0.25">
      <c r="A15" s="41" t="s">
        <v>389</v>
      </c>
      <c r="B15" s="48" t="s">
        <v>201</v>
      </c>
      <c r="C15" s="48"/>
      <c r="D15" s="48"/>
    </row>
    <row r="16" spans="1:4" x14ac:dyDescent="0.25">
      <c r="A16" s="41" t="s">
        <v>131</v>
      </c>
      <c r="B16" s="48" t="s">
        <v>144</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lTjea5j2ZhOw5YYAZ2ivpw8c6mwKSsZnPM9uWRe7md2ZdShHWF+wXemWmYBr9NGcNdo14YwMYuwd1tY4YKtFrQ==" saltValue="4AAzyy/0opPN/ClYt6Di8A==" spinCount="100000" sheet="1" objects="1" scenarios="1"/>
  <conditionalFormatting sqref="A6:A21">
    <cfRule type="expression" dxfId="617" priority="9" stopIfTrue="1">
      <formula>MOD(ROW(),2)=0</formula>
    </cfRule>
    <cfRule type="expression" dxfId="616" priority="10" stopIfTrue="1">
      <formula>MOD(ROW(),2)&lt;&gt;0</formula>
    </cfRule>
  </conditionalFormatting>
  <conditionalFormatting sqref="B6:D21">
    <cfRule type="expression" dxfId="615" priority="11" stopIfTrue="1">
      <formula>MOD(ROW(),2)=0</formula>
    </cfRule>
    <cfRule type="expression" dxfId="614" priority="12" stopIfTrue="1">
      <formula>MOD(ROW(),2)&lt;&gt;0</formula>
    </cfRule>
  </conditionalFormatting>
  <conditionalFormatting sqref="A26:A57">
    <cfRule type="expression" dxfId="613" priority="13" stopIfTrue="1">
      <formula>MOD(ROW(),2)=0</formula>
    </cfRule>
    <cfRule type="expression" dxfId="612" priority="14" stopIfTrue="1">
      <formula>MOD(ROW(),2)&lt;&gt;0</formula>
    </cfRule>
  </conditionalFormatting>
  <conditionalFormatting sqref="B26:D57">
    <cfRule type="expression" dxfId="611" priority="15" stopIfTrue="1">
      <formula>MOD(ROW(),2)=0</formula>
    </cfRule>
    <cfRule type="expression" dxfId="610" priority="16"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D2D7-6CC4-4BC3-8159-1B9FC6118290}">
  <sheetPr codeName="Sheet34"/>
  <dimension ref="A1:D57"/>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x-310</v>
      </c>
    </row>
    <row r="6" spans="1:4" x14ac:dyDescent="0.25">
      <c r="A6" s="41" t="s">
        <v>385</v>
      </c>
      <c r="B6" s="48" t="s">
        <v>386</v>
      </c>
      <c r="C6" s="48"/>
      <c r="D6" s="48"/>
    </row>
    <row r="7" spans="1:4" x14ac:dyDescent="0.25">
      <c r="A7" s="41" t="s">
        <v>387</v>
      </c>
      <c r="B7" s="48" t="s">
        <v>31</v>
      </c>
      <c r="C7" s="48"/>
      <c r="D7" s="48"/>
    </row>
    <row r="8" spans="1:4" x14ac:dyDescent="0.25">
      <c r="A8" s="41" t="s">
        <v>124</v>
      </c>
      <c r="B8" s="48">
        <v>2015</v>
      </c>
      <c r="C8" s="48"/>
      <c r="D8" s="48"/>
    </row>
    <row r="9" spans="1:4" x14ac:dyDescent="0.25">
      <c r="A9" s="41" t="s">
        <v>125</v>
      </c>
      <c r="B9" s="48" t="s">
        <v>185</v>
      </c>
      <c r="C9" s="48"/>
      <c r="D9" s="48"/>
    </row>
    <row r="10" spans="1:4" ht="25" x14ac:dyDescent="0.25">
      <c r="A10" s="41" t="s">
        <v>6</v>
      </c>
      <c r="B10" s="48" t="s">
        <v>186</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310</v>
      </c>
      <c r="C14" s="48"/>
      <c r="D14" s="48"/>
    </row>
    <row r="15" spans="1:4" x14ac:dyDescent="0.25">
      <c r="A15" s="41" t="s">
        <v>389</v>
      </c>
      <c r="B15" s="48" t="s">
        <v>202</v>
      </c>
      <c r="C15" s="48"/>
      <c r="D15" s="48"/>
    </row>
    <row r="16" spans="1:4" x14ac:dyDescent="0.25">
      <c r="A16" s="41" t="s">
        <v>131</v>
      </c>
      <c r="B16" s="48" t="s">
        <v>148</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r6B3kQSKFyGE0ujdNP6c61jY8nU6LmwR+97VUO9KhI8V25/7nuvbyCex2oJOwo2q0NjkI4Deg0Ob68Oj9fAFuQ==" saltValue="wWdlAtjpJ0dJ1fpZZAcoOg==" spinCount="100000" sheet="1" objects="1" scenarios="1"/>
  <conditionalFormatting sqref="A6:A21">
    <cfRule type="expression" dxfId="607" priority="9" stopIfTrue="1">
      <formula>MOD(ROW(),2)=0</formula>
    </cfRule>
    <cfRule type="expression" dxfId="606" priority="10" stopIfTrue="1">
      <formula>MOD(ROW(),2)&lt;&gt;0</formula>
    </cfRule>
  </conditionalFormatting>
  <conditionalFormatting sqref="B6:D21">
    <cfRule type="expression" dxfId="605" priority="11" stopIfTrue="1">
      <formula>MOD(ROW(),2)=0</formula>
    </cfRule>
    <cfRule type="expression" dxfId="604" priority="12" stopIfTrue="1">
      <formula>MOD(ROW(),2)&lt;&gt;0</formula>
    </cfRule>
  </conditionalFormatting>
  <conditionalFormatting sqref="A26:A57">
    <cfRule type="expression" dxfId="603" priority="13" stopIfTrue="1">
      <formula>MOD(ROW(),2)=0</formula>
    </cfRule>
    <cfRule type="expression" dxfId="602" priority="14" stopIfTrue="1">
      <formula>MOD(ROW(),2)&lt;&gt;0</formula>
    </cfRule>
  </conditionalFormatting>
  <conditionalFormatting sqref="B26:D57">
    <cfRule type="expression" dxfId="601" priority="15" stopIfTrue="1">
      <formula>MOD(ROW(),2)=0</formula>
    </cfRule>
    <cfRule type="expression" dxfId="600" priority="16"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7CD6-F1BE-4A55-BED9-9C09A7B3472E}">
  <sheetPr codeName="Sheet35"/>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x-311</v>
      </c>
    </row>
    <row r="6" spans="1:4" x14ac:dyDescent="0.25">
      <c r="A6" s="41" t="s">
        <v>385</v>
      </c>
      <c r="B6" s="48" t="s">
        <v>386</v>
      </c>
      <c r="C6" s="48"/>
      <c r="D6" s="48"/>
    </row>
    <row r="7" spans="1:4" x14ac:dyDescent="0.25">
      <c r="A7" s="41" t="s">
        <v>387</v>
      </c>
      <c r="B7" s="48" t="s">
        <v>31</v>
      </c>
      <c r="C7" s="48"/>
      <c r="D7" s="48"/>
    </row>
    <row r="8" spans="1:4" x14ac:dyDescent="0.25">
      <c r="A8" s="41" t="s">
        <v>124</v>
      </c>
      <c r="B8" s="48">
        <v>2015</v>
      </c>
      <c r="C8" s="48"/>
      <c r="D8" s="48"/>
    </row>
    <row r="9" spans="1:4" x14ac:dyDescent="0.25">
      <c r="A9" s="41" t="s">
        <v>125</v>
      </c>
      <c r="B9" s="48" t="s">
        <v>185</v>
      </c>
      <c r="C9" s="48"/>
      <c r="D9" s="48"/>
    </row>
    <row r="10" spans="1:4" ht="25" x14ac:dyDescent="0.25">
      <c r="A10" s="41" t="s">
        <v>6</v>
      </c>
      <c r="B10" s="48" t="s">
        <v>192</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311</v>
      </c>
      <c r="C14" s="48"/>
      <c r="D14" s="48"/>
    </row>
    <row r="15" spans="1:4" x14ac:dyDescent="0.25">
      <c r="A15" s="41" t="s">
        <v>389</v>
      </c>
      <c r="B15" s="48" t="s">
        <v>203</v>
      </c>
      <c r="C15" s="48"/>
      <c r="D15" s="48"/>
    </row>
    <row r="16" spans="1:4" x14ac:dyDescent="0.25">
      <c r="A16" s="41" t="s">
        <v>131</v>
      </c>
      <c r="B16" s="48" t="s">
        <v>157</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PV7skvja5U/KzImVx6sDB0EGGGJTsaKn3nmyJknWoDgUVx7O05PZPLl/RM+Gvqu7PmRTKRL+jBekX9w73oI9nQ==" saltValue="/6pBRWaEJTNEC9/x3HqXYg==" spinCount="100000" sheet="1" objects="1" scenarios="1"/>
  <conditionalFormatting sqref="A6:A21">
    <cfRule type="expression" dxfId="597" priority="9" stopIfTrue="1">
      <formula>MOD(ROW(),2)=0</formula>
    </cfRule>
    <cfRule type="expression" dxfId="596" priority="10" stopIfTrue="1">
      <formula>MOD(ROW(),2)&lt;&gt;0</formula>
    </cfRule>
  </conditionalFormatting>
  <conditionalFormatting sqref="B6:D21">
    <cfRule type="expression" dxfId="595" priority="11" stopIfTrue="1">
      <formula>MOD(ROW(),2)=0</formula>
    </cfRule>
    <cfRule type="expression" dxfId="594" priority="12" stopIfTrue="1">
      <formula>MOD(ROW(),2)&lt;&gt;0</formula>
    </cfRule>
  </conditionalFormatting>
  <conditionalFormatting sqref="A26:A92">
    <cfRule type="expression" dxfId="593" priority="13" stopIfTrue="1">
      <formula>MOD(ROW(),2)=0</formula>
    </cfRule>
    <cfRule type="expression" dxfId="592" priority="14" stopIfTrue="1">
      <formula>MOD(ROW(),2)&lt;&gt;0</formula>
    </cfRule>
  </conditionalFormatting>
  <conditionalFormatting sqref="B26:D92">
    <cfRule type="expression" dxfId="591" priority="15" stopIfTrue="1">
      <formula>MOD(ROW(),2)=0</formula>
    </cfRule>
    <cfRule type="expression" dxfId="590" priority="16"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93D9-A331-4D83-BA8E-CEB5FEA026D1}">
  <sheetPr codeName="Sheet36"/>
  <dimension ref="A1:D92"/>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Pensioner Cash Equivalent - x-312</v>
      </c>
    </row>
    <row r="6" spans="1:4" x14ac:dyDescent="0.25">
      <c r="A6" s="41" t="s">
        <v>385</v>
      </c>
      <c r="B6" s="48" t="s">
        <v>386</v>
      </c>
      <c r="C6" s="48"/>
      <c r="D6" s="48"/>
    </row>
    <row r="7" spans="1:4" x14ac:dyDescent="0.25">
      <c r="A7" s="41" t="s">
        <v>387</v>
      </c>
      <c r="B7" s="48" t="s">
        <v>31</v>
      </c>
      <c r="C7" s="48"/>
      <c r="D7" s="48"/>
    </row>
    <row r="8" spans="1:4" x14ac:dyDescent="0.25">
      <c r="A8" s="41" t="s">
        <v>124</v>
      </c>
      <c r="B8" s="48">
        <v>2015</v>
      </c>
      <c r="C8" s="48"/>
      <c r="D8" s="48"/>
    </row>
    <row r="9" spans="1:4" x14ac:dyDescent="0.25">
      <c r="A9" s="41" t="s">
        <v>125</v>
      </c>
      <c r="B9" s="48" t="s">
        <v>185</v>
      </c>
      <c r="C9" s="48"/>
      <c r="D9" s="48"/>
    </row>
    <row r="10" spans="1:4" ht="25" x14ac:dyDescent="0.25">
      <c r="A10" s="41" t="s">
        <v>6</v>
      </c>
      <c r="B10" s="48" t="s">
        <v>192</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312</v>
      </c>
      <c r="C14" s="48"/>
      <c r="D14" s="48"/>
    </row>
    <row r="15" spans="1:4" x14ac:dyDescent="0.25">
      <c r="A15" s="41" t="s">
        <v>389</v>
      </c>
      <c r="B15" s="48" t="s">
        <v>204</v>
      </c>
      <c r="C15" s="48"/>
      <c r="D15" s="48"/>
    </row>
    <row r="16" spans="1:4" x14ac:dyDescent="0.25">
      <c r="A16" s="41" t="s">
        <v>131</v>
      </c>
      <c r="B16" s="48" t="s">
        <v>159</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26" x14ac:dyDescent="0.25">
      <c r="A26" s="60" t="s">
        <v>392</v>
      </c>
      <c r="B26" s="60" t="s">
        <v>399</v>
      </c>
      <c r="C26" s="60" t="s">
        <v>404</v>
      </c>
      <c r="D26" s="60" t="s">
        <v>401</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w7Ttkhxu1BLCNnWk66352ILSgyo/ikSUPkYq8SXVb8UyZz+lrxznOePrVlXzVVAUuyvdvl4DK/Tpy4S8xKCwWw==" saltValue="nbTGTBVLqsy7rGM4Zj9M9w==" spinCount="100000" sheet="1" objects="1" scenarios="1"/>
  <conditionalFormatting sqref="A6:A21">
    <cfRule type="expression" dxfId="587" priority="9" stopIfTrue="1">
      <formula>MOD(ROW(),2)=0</formula>
    </cfRule>
    <cfRule type="expression" dxfId="586" priority="10" stopIfTrue="1">
      <formula>MOD(ROW(),2)&lt;&gt;0</formula>
    </cfRule>
  </conditionalFormatting>
  <conditionalFormatting sqref="B6:D21">
    <cfRule type="expression" dxfId="585" priority="11" stopIfTrue="1">
      <formula>MOD(ROW(),2)=0</formula>
    </cfRule>
    <cfRule type="expression" dxfId="584" priority="12" stopIfTrue="1">
      <formula>MOD(ROW(),2)&lt;&gt;0</formula>
    </cfRule>
  </conditionalFormatting>
  <conditionalFormatting sqref="A26:A92">
    <cfRule type="expression" dxfId="583" priority="13" stopIfTrue="1">
      <formula>MOD(ROW(),2)=0</formula>
    </cfRule>
    <cfRule type="expression" dxfId="582" priority="14" stopIfTrue="1">
      <formula>MOD(ROW(),2)&lt;&gt;0</formula>
    </cfRule>
  </conditionalFormatting>
  <conditionalFormatting sqref="B26:D92">
    <cfRule type="expression" dxfId="581" priority="15" stopIfTrue="1">
      <formula>MOD(ROW(),2)=0</formula>
    </cfRule>
    <cfRule type="expression" dxfId="580" priority="16"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44FF-F170-4DB8-AA03-9E34AB441C72}">
  <sheetPr codeName="Sheet37"/>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Pension Credit - x-313</v>
      </c>
    </row>
    <row r="6" spans="1:3" x14ac:dyDescent="0.25">
      <c r="A6" s="41" t="s">
        <v>385</v>
      </c>
      <c r="B6" s="48" t="s">
        <v>386</v>
      </c>
      <c r="C6" s="48"/>
    </row>
    <row r="7" spans="1:3" x14ac:dyDescent="0.25">
      <c r="A7" s="41" t="s">
        <v>387</v>
      </c>
      <c r="B7" s="48" t="s">
        <v>31</v>
      </c>
      <c r="C7" s="48"/>
    </row>
    <row r="8" spans="1:3" x14ac:dyDescent="0.25">
      <c r="A8" s="41" t="s">
        <v>124</v>
      </c>
      <c r="B8" s="48" t="s">
        <v>137</v>
      </c>
      <c r="C8" s="48"/>
    </row>
    <row r="9" spans="1:3" x14ac:dyDescent="0.25">
      <c r="A9" s="41" t="s">
        <v>125</v>
      </c>
      <c r="B9" s="48" t="s">
        <v>205</v>
      </c>
      <c r="C9" s="48"/>
    </row>
    <row r="10" spans="1:3" ht="25" x14ac:dyDescent="0.25">
      <c r="A10" s="41" t="s">
        <v>6</v>
      </c>
      <c r="B10" s="48" t="s">
        <v>206</v>
      </c>
      <c r="C10" s="48"/>
    </row>
    <row r="11" spans="1:3" x14ac:dyDescent="0.25">
      <c r="A11" s="41" t="s">
        <v>126</v>
      </c>
      <c r="B11" s="48" t="s">
        <v>207</v>
      </c>
      <c r="C11" s="48"/>
    </row>
    <row r="12" spans="1:3" x14ac:dyDescent="0.25">
      <c r="A12" s="41" t="s">
        <v>127</v>
      </c>
      <c r="B12" s="48" t="s">
        <v>141</v>
      </c>
      <c r="C12" s="48"/>
    </row>
    <row r="13" spans="1:3" x14ac:dyDescent="0.25">
      <c r="A13" s="41" t="s">
        <v>388</v>
      </c>
      <c r="B13" s="48" t="s">
        <v>142</v>
      </c>
      <c r="C13" s="48"/>
    </row>
    <row r="14" spans="1:3" x14ac:dyDescent="0.25">
      <c r="A14" s="41" t="s">
        <v>129</v>
      </c>
      <c r="B14" s="48">
        <v>313</v>
      </c>
      <c r="C14" s="48"/>
    </row>
    <row r="15" spans="1:3" x14ac:dyDescent="0.25">
      <c r="A15" s="41" t="s">
        <v>389</v>
      </c>
      <c r="B15" s="48" t="s">
        <v>208</v>
      </c>
      <c r="C15" s="48"/>
    </row>
    <row r="16" spans="1:3" x14ac:dyDescent="0.25">
      <c r="A16" s="41" t="s">
        <v>131</v>
      </c>
      <c r="B16" s="48" t="s">
        <v>209</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405</v>
      </c>
      <c r="C26" s="60" t="s">
        <v>406</v>
      </c>
    </row>
    <row r="27" spans="1:3" x14ac:dyDescent="0.25">
      <c r="A27" s="44">
        <v>16</v>
      </c>
      <c r="B27" s="45">
        <v>9.56</v>
      </c>
      <c r="C27" s="45">
        <v>9.56</v>
      </c>
    </row>
    <row r="28" spans="1:3" x14ac:dyDescent="0.25">
      <c r="A28" s="44">
        <v>17</v>
      </c>
      <c r="B28" s="45">
        <v>9.74</v>
      </c>
      <c r="C28" s="45">
        <v>9.74</v>
      </c>
    </row>
    <row r="29" spans="1:3" x14ac:dyDescent="0.25">
      <c r="A29" s="44">
        <v>18</v>
      </c>
      <c r="B29" s="45">
        <v>9.92</v>
      </c>
      <c r="C29" s="45">
        <v>9.92</v>
      </c>
    </row>
    <row r="30" spans="1:3" x14ac:dyDescent="0.25">
      <c r="A30" s="44">
        <v>19</v>
      </c>
      <c r="B30" s="45">
        <v>10.1</v>
      </c>
      <c r="C30" s="45">
        <v>10.1</v>
      </c>
    </row>
    <row r="31" spans="1:3" x14ac:dyDescent="0.25">
      <c r="A31" s="44">
        <v>20</v>
      </c>
      <c r="B31" s="45">
        <v>10.28</v>
      </c>
      <c r="C31" s="45">
        <v>10.28</v>
      </c>
    </row>
    <row r="32" spans="1:3" x14ac:dyDescent="0.25">
      <c r="A32" s="44">
        <v>21</v>
      </c>
      <c r="B32" s="45">
        <v>10.47</v>
      </c>
      <c r="C32" s="45">
        <v>10.47</v>
      </c>
    </row>
    <row r="33" spans="1:3" x14ac:dyDescent="0.25">
      <c r="A33" s="44">
        <v>22</v>
      </c>
      <c r="B33" s="45">
        <v>10.66</v>
      </c>
      <c r="C33" s="45">
        <v>10.66</v>
      </c>
    </row>
    <row r="34" spans="1:3" x14ac:dyDescent="0.25">
      <c r="A34" s="44">
        <v>23</v>
      </c>
      <c r="B34" s="45">
        <v>10.86</v>
      </c>
      <c r="C34" s="45">
        <v>10.86</v>
      </c>
    </row>
    <row r="35" spans="1:3" x14ac:dyDescent="0.25">
      <c r="A35" s="44">
        <v>24</v>
      </c>
      <c r="B35" s="45">
        <v>11.05</v>
      </c>
      <c r="C35" s="45">
        <v>11.05</v>
      </c>
    </row>
    <row r="36" spans="1:3" x14ac:dyDescent="0.25">
      <c r="A36" s="44">
        <v>25</v>
      </c>
      <c r="B36" s="45">
        <v>11.26</v>
      </c>
      <c r="C36" s="45">
        <v>11.26</v>
      </c>
    </row>
    <row r="37" spans="1:3" x14ac:dyDescent="0.25">
      <c r="A37" s="44">
        <v>26</v>
      </c>
      <c r="B37" s="45">
        <v>11.46</v>
      </c>
      <c r="C37" s="45">
        <v>11.46</v>
      </c>
    </row>
    <row r="38" spans="1:3" x14ac:dyDescent="0.25">
      <c r="A38" s="44">
        <v>27</v>
      </c>
      <c r="B38" s="45">
        <v>11.67</v>
      </c>
      <c r="C38" s="45">
        <v>11.67</v>
      </c>
    </row>
    <row r="39" spans="1:3" x14ac:dyDescent="0.25">
      <c r="A39" s="44">
        <v>28</v>
      </c>
      <c r="B39" s="45">
        <v>11.88</v>
      </c>
      <c r="C39" s="45">
        <v>11.88</v>
      </c>
    </row>
    <row r="40" spans="1:3" x14ac:dyDescent="0.25">
      <c r="A40" s="44">
        <v>29</v>
      </c>
      <c r="B40" s="45">
        <v>12.1</v>
      </c>
      <c r="C40" s="45">
        <v>12.1</v>
      </c>
    </row>
    <row r="41" spans="1:3" x14ac:dyDescent="0.25">
      <c r="A41" s="44">
        <v>30</v>
      </c>
      <c r="B41" s="45">
        <v>12.32</v>
      </c>
      <c r="C41" s="45">
        <v>12.32</v>
      </c>
    </row>
    <row r="42" spans="1:3" x14ac:dyDescent="0.25">
      <c r="A42" s="44">
        <v>31</v>
      </c>
      <c r="B42" s="45">
        <v>12.55</v>
      </c>
      <c r="C42" s="45">
        <v>12.55</v>
      </c>
    </row>
    <row r="43" spans="1:3" x14ac:dyDescent="0.25">
      <c r="A43" s="44">
        <v>32</v>
      </c>
      <c r="B43" s="45">
        <v>12.78</v>
      </c>
      <c r="C43" s="45">
        <v>12.78</v>
      </c>
    </row>
    <row r="44" spans="1:3" x14ac:dyDescent="0.25">
      <c r="A44" s="44">
        <v>33</v>
      </c>
      <c r="B44" s="45">
        <v>13.01</v>
      </c>
      <c r="C44" s="45">
        <v>13.01</v>
      </c>
    </row>
    <row r="45" spans="1:3" x14ac:dyDescent="0.25">
      <c r="A45" s="44">
        <v>34</v>
      </c>
      <c r="B45" s="45">
        <v>13.25</v>
      </c>
      <c r="C45" s="45">
        <v>13.25</v>
      </c>
    </row>
    <row r="46" spans="1:3" x14ac:dyDescent="0.25">
      <c r="A46" s="44">
        <v>35</v>
      </c>
      <c r="B46" s="45">
        <v>13.49</v>
      </c>
      <c r="C46" s="45">
        <v>13.49</v>
      </c>
    </row>
    <row r="47" spans="1:3" x14ac:dyDescent="0.25">
      <c r="A47" s="44">
        <v>36</v>
      </c>
      <c r="B47" s="45">
        <v>13.73</v>
      </c>
      <c r="C47" s="45">
        <v>13.73</v>
      </c>
    </row>
    <row r="48" spans="1:3" x14ac:dyDescent="0.25">
      <c r="A48" s="44">
        <v>37</v>
      </c>
      <c r="B48" s="45">
        <v>13.99</v>
      </c>
      <c r="C48" s="45">
        <v>13.99</v>
      </c>
    </row>
    <row r="49" spans="1:3" x14ac:dyDescent="0.25">
      <c r="A49" s="44">
        <v>38</v>
      </c>
      <c r="B49" s="45">
        <v>14.24</v>
      </c>
      <c r="C49" s="45">
        <v>14.24</v>
      </c>
    </row>
    <row r="50" spans="1:3" x14ac:dyDescent="0.25">
      <c r="A50" s="44">
        <v>39</v>
      </c>
      <c r="B50" s="45">
        <v>14.5</v>
      </c>
      <c r="C50" s="45">
        <v>14.5</v>
      </c>
    </row>
    <row r="51" spans="1:3" x14ac:dyDescent="0.25">
      <c r="A51" s="44">
        <v>40</v>
      </c>
      <c r="B51" s="45">
        <v>14.77</v>
      </c>
      <c r="C51" s="45">
        <v>14.77</v>
      </c>
    </row>
    <row r="52" spans="1:3" x14ac:dyDescent="0.25">
      <c r="A52" s="44">
        <v>41</v>
      </c>
      <c r="B52" s="45">
        <v>15.04</v>
      </c>
      <c r="C52" s="45">
        <v>15.04</v>
      </c>
    </row>
    <row r="53" spans="1:3" x14ac:dyDescent="0.25">
      <c r="A53" s="44">
        <v>42</v>
      </c>
      <c r="B53" s="45">
        <v>15.32</v>
      </c>
      <c r="C53" s="45">
        <v>15.32</v>
      </c>
    </row>
    <row r="54" spans="1:3" x14ac:dyDescent="0.25">
      <c r="A54" s="44">
        <v>43</v>
      </c>
      <c r="B54" s="45">
        <v>15.6</v>
      </c>
      <c r="C54" s="45">
        <v>15.6</v>
      </c>
    </row>
    <row r="55" spans="1:3" x14ac:dyDescent="0.25">
      <c r="A55" s="44">
        <v>44</v>
      </c>
      <c r="B55" s="45">
        <v>15.89</v>
      </c>
      <c r="C55" s="45">
        <v>15.89</v>
      </c>
    </row>
    <row r="56" spans="1:3" x14ac:dyDescent="0.25">
      <c r="A56" s="44">
        <v>45</v>
      </c>
      <c r="B56" s="45">
        <v>16.18</v>
      </c>
      <c r="C56" s="45">
        <v>16.18</v>
      </c>
    </row>
    <row r="57" spans="1:3" x14ac:dyDescent="0.25">
      <c r="A57" s="44">
        <v>46</v>
      </c>
      <c r="B57" s="45">
        <v>16.48</v>
      </c>
      <c r="C57" s="45">
        <v>16.48</v>
      </c>
    </row>
    <row r="58" spans="1:3" x14ac:dyDescent="0.25">
      <c r="A58" s="44">
        <v>47</v>
      </c>
      <c r="B58" s="45">
        <v>16.79</v>
      </c>
      <c r="C58" s="45">
        <v>16.79</v>
      </c>
    </row>
    <row r="59" spans="1:3" x14ac:dyDescent="0.25">
      <c r="A59" s="44">
        <v>48</v>
      </c>
      <c r="B59" s="45">
        <v>17.11</v>
      </c>
      <c r="C59" s="45">
        <v>17.11</v>
      </c>
    </row>
    <row r="60" spans="1:3" x14ac:dyDescent="0.25">
      <c r="A60" s="44">
        <v>49</v>
      </c>
      <c r="B60" s="45">
        <v>17.43</v>
      </c>
      <c r="C60" s="45">
        <v>17.43</v>
      </c>
    </row>
    <row r="61" spans="1:3" x14ac:dyDescent="0.25">
      <c r="A61" s="44">
        <v>50</v>
      </c>
      <c r="B61" s="45">
        <v>17.760000000000002</v>
      </c>
      <c r="C61" s="45">
        <v>17.760000000000002</v>
      </c>
    </row>
    <row r="62" spans="1:3" x14ac:dyDescent="0.25">
      <c r="A62" s="44">
        <v>51</v>
      </c>
      <c r="B62" s="45">
        <v>18.100000000000001</v>
      </c>
      <c r="C62" s="45">
        <v>18.100000000000001</v>
      </c>
    </row>
    <row r="63" spans="1:3" x14ac:dyDescent="0.25">
      <c r="A63" s="44">
        <v>52</v>
      </c>
      <c r="B63" s="45">
        <v>18.45</v>
      </c>
      <c r="C63" s="45">
        <v>18.45</v>
      </c>
    </row>
    <row r="64" spans="1:3" x14ac:dyDescent="0.25">
      <c r="A64" s="44">
        <v>53</v>
      </c>
      <c r="B64" s="45">
        <v>18.809999999999999</v>
      </c>
      <c r="C64" s="45">
        <v>18.809999999999999</v>
      </c>
    </row>
    <row r="65" spans="1:3" x14ac:dyDescent="0.25">
      <c r="A65" s="44">
        <v>54</v>
      </c>
      <c r="B65" s="45">
        <v>19.170000000000002</v>
      </c>
      <c r="C65" s="45">
        <v>19.170000000000002</v>
      </c>
    </row>
    <row r="66" spans="1:3" x14ac:dyDescent="0.25">
      <c r="A66" s="44">
        <v>55</v>
      </c>
      <c r="B66" s="45">
        <v>19.55</v>
      </c>
      <c r="C66" s="45">
        <v>19.55</v>
      </c>
    </row>
    <row r="67" spans="1:3" x14ac:dyDescent="0.25">
      <c r="A67" s="44">
        <v>56</v>
      </c>
      <c r="B67" s="45">
        <v>19.940000000000001</v>
      </c>
      <c r="C67" s="45">
        <v>19.940000000000001</v>
      </c>
    </row>
    <row r="68" spans="1:3" x14ac:dyDescent="0.25">
      <c r="A68" s="44">
        <v>57</v>
      </c>
      <c r="B68" s="45">
        <v>20.34</v>
      </c>
      <c r="C68" s="45">
        <v>20.34</v>
      </c>
    </row>
    <row r="69" spans="1:3" x14ac:dyDescent="0.25">
      <c r="A69" s="44">
        <v>58</v>
      </c>
      <c r="B69" s="45">
        <v>20.76</v>
      </c>
      <c r="C69" s="45">
        <v>20.76</v>
      </c>
    </row>
    <row r="70" spans="1:3" x14ac:dyDescent="0.25">
      <c r="A70" s="44">
        <v>59</v>
      </c>
      <c r="B70" s="45">
        <v>21.18</v>
      </c>
      <c r="C70" s="45">
        <v>21.18</v>
      </c>
    </row>
    <row r="71" spans="1:3" x14ac:dyDescent="0.25">
      <c r="A71" s="44">
        <v>60</v>
      </c>
      <c r="B71" s="45">
        <v>21.12</v>
      </c>
      <c r="C71" s="45">
        <v>21.12</v>
      </c>
    </row>
    <row r="72" spans="1:3" x14ac:dyDescent="0.25">
      <c r="A72" s="44">
        <v>61</v>
      </c>
      <c r="B72" s="45">
        <v>20.56</v>
      </c>
      <c r="C72" s="45">
        <v>20.56</v>
      </c>
    </row>
    <row r="73" spans="1:3" x14ac:dyDescent="0.25">
      <c r="A73" s="44">
        <v>62</v>
      </c>
      <c r="B73" s="45">
        <v>20</v>
      </c>
      <c r="C73" s="45">
        <v>20</v>
      </c>
    </row>
    <row r="74" spans="1:3" x14ac:dyDescent="0.25">
      <c r="A74" s="44">
        <v>63</v>
      </c>
      <c r="B74" s="45">
        <v>19.43</v>
      </c>
      <c r="C74" s="45">
        <v>19.43</v>
      </c>
    </row>
    <row r="75" spans="1:3" x14ac:dyDescent="0.25">
      <c r="A75" s="44">
        <v>64</v>
      </c>
      <c r="B75" s="45">
        <v>18.850000000000001</v>
      </c>
      <c r="C75" s="45">
        <v>18.850000000000001</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jbCNk+DjPx1azJS8OxIYC2AT0C2saNZcEJeAYgydiJpD2Cid1q07ayBBDpvaCcotu1s1vtT4TP5814wW5+nChg==" saltValue="gg7PglkufI+frUU6ipmMvQ==" spinCount="100000" sheet="1" objects="1" scenarios="1"/>
  <conditionalFormatting sqref="A6:A21">
    <cfRule type="expression" dxfId="577" priority="11" stopIfTrue="1">
      <formula>MOD(ROW(),2)=0</formula>
    </cfRule>
    <cfRule type="expression" dxfId="576" priority="12" stopIfTrue="1">
      <formula>MOD(ROW(),2)&lt;&gt;0</formula>
    </cfRule>
  </conditionalFormatting>
  <conditionalFormatting sqref="B6:C21">
    <cfRule type="expression" dxfId="575" priority="13" stopIfTrue="1">
      <formula>MOD(ROW(),2)=0</formula>
    </cfRule>
    <cfRule type="expression" dxfId="574" priority="14" stopIfTrue="1">
      <formula>MOD(ROW(),2)&lt;&gt;0</formula>
    </cfRule>
  </conditionalFormatting>
  <conditionalFormatting sqref="A26:A96">
    <cfRule type="expression" dxfId="573" priority="15" stopIfTrue="1">
      <formula>MOD(ROW(),2)=0</formula>
    </cfRule>
    <cfRule type="expression" dxfId="572" priority="16" stopIfTrue="1">
      <formula>MOD(ROW(),2)&lt;&gt;0</formula>
    </cfRule>
  </conditionalFormatting>
  <conditionalFormatting sqref="B26:C26">
    <cfRule type="expression" dxfId="571" priority="17" stopIfTrue="1">
      <formula>MOD(ROW(),2)=0</formula>
    </cfRule>
    <cfRule type="expression" dxfId="570" priority="18" stopIfTrue="1">
      <formula>MOD(ROW(),2)&lt;&gt;0</formula>
    </cfRule>
  </conditionalFormatting>
  <conditionalFormatting sqref="B27:C96">
    <cfRule type="expression" dxfId="569" priority="1" stopIfTrue="1">
      <formula>MOD(ROW(),2)=0</formula>
    </cfRule>
    <cfRule type="expression" dxfId="568"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5020-D831-4A1B-BC4D-610096C19DA7}">
  <sheetPr codeName="Sheet38"/>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Pension Credit - x-314</v>
      </c>
    </row>
    <row r="6" spans="1:3" x14ac:dyDescent="0.25">
      <c r="A6" s="41" t="s">
        <v>385</v>
      </c>
      <c r="B6" s="48" t="s">
        <v>386</v>
      </c>
      <c r="C6" s="48"/>
    </row>
    <row r="7" spans="1:3" x14ac:dyDescent="0.25">
      <c r="A7" s="41" t="s">
        <v>387</v>
      </c>
      <c r="B7" s="48" t="s">
        <v>31</v>
      </c>
      <c r="C7" s="48"/>
    </row>
    <row r="8" spans="1:3" x14ac:dyDescent="0.25">
      <c r="A8" s="41" t="s">
        <v>124</v>
      </c>
      <c r="B8" s="48" t="s">
        <v>149</v>
      </c>
      <c r="C8" s="48"/>
    </row>
    <row r="9" spans="1:3" x14ac:dyDescent="0.25">
      <c r="A9" s="41" t="s">
        <v>125</v>
      </c>
      <c r="B9" s="48" t="s">
        <v>205</v>
      </c>
      <c r="C9" s="48"/>
    </row>
    <row r="10" spans="1:3" ht="25" x14ac:dyDescent="0.25">
      <c r="A10" s="41" t="s">
        <v>6</v>
      </c>
      <c r="B10" s="48" t="s">
        <v>206</v>
      </c>
      <c r="C10" s="48"/>
    </row>
    <row r="11" spans="1:3" x14ac:dyDescent="0.25">
      <c r="A11" s="41" t="s">
        <v>126</v>
      </c>
      <c r="B11" s="48" t="s">
        <v>207</v>
      </c>
      <c r="C11" s="48"/>
    </row>
    <row r="12" spans="1:3" x14ac:dyDescent="0.25">
      <c r="A12" s="41" t="s">
        <v>127</v>
      </c>
      <c r="B12" s="48" t="s">
        <v>141</v>
      </c>
      <c r="C12" s="48"/>
    </row>
    <row r="13" spans="1:3" x14ac:dyDescent="0.25">
      <c r="A13" s="41" t="s">
        <v>388</v>
      </c>
      <c r="B13" s="48" t="s">
        <v>142</v>
      </c>
      <c r="C13" s="48"/>
    </row>
    <row r="14" spans="1:3" x14ac:dyDescent="0.25">
      <c r="A14" s="41" t="s">
        <v>129</v>
      </c>
      <c r="B14" s="48">
        <v>314</v>
      </c>
      <c r="C14" s="48"/>
    </row>
    <row r="15" spans="1:3" x14ac:dyDescent="0.25">
      <c r="A15" s="41" t="s">
        <v>389</v>
      </c>
      <c r="B15" s="48" t="s">
        <v>210</v>
      </c>
      <c r="C15" s="48"/>
    </row>
    <row r="16" spans="1:3" x14ac:dyDescent="0.25">
      <c r="A16" s="41" t="s">
        <v>131</v>
      </c>
      <c r="B16" s="48" t="s">
        <v>209</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405</v>
      </c>
      <c r="C26" s="60" t="s">
        <v>406</v>
      </c>
    </row>
    <row r="27" spans="1:3" x14ac:dyDescent="0.25">
      <c r="A27" s="44">
        <v>16</v>
      </c>
      <c r="B27" s="45">
        <v>7.62</v>
      </c>
      <c r="C27" s="45">
        <v>7.62</v>
      </c>
    </row>
    <row r="28" spans="1:3" x14ac:dyDescent="0.25">
      <c r="A28" s="44">
        <v>17</v>
      </c>
      <c r="B28" s="45">
        <v>7.76</v>
      </c>
      <c r="C28" s="45">
        <v>7.76</v>
      </c>
    </row>
    <row r="29" spans="1:3" x14ac:dyDescent="0.25">
      <c r="A29" s="44">
        <v>18</v>
      </c>
      <c r="B29" s="45">
        <v>7.9</v>
      </c>
      <c r="C29" s="45">
        <v>7.9</v>
      </c>
    </row>
    <row r="30" spans="1:3" x14ac:dyDescent="0.25">
      <c r="A30" s="44">
        <v>19</v>
      </c>
      <c r="B30" s="45">
        <v>8.0399999999999991</v>
      </c>
      <c r="C30" s="45">
        <v>8.0399999999999991</v>
      </c>
    </row>
    <row r="31" spans="1:3" x14ac:dyDescent="0.25">
      <c r="A31" s="44">
        <v>20</v>
      </c>
      <c r="B31" s="45">
        <v>8.18</v>
      </c>
      <c r="C31" s="45">
        <v>8.18</v>
      </c>
    </row>
    <row r="32" spans="1:3" x14ac:dyDescent="0.25">
      <c r="A32" s="44">
        <v>21</v>
      </c>
      <c r="B32" s="45">
        <v>8.33</v>
      </c>
      <c r="C32" s="45">
        <v>8.33</v>
      </c>
    </row>
    <row r="33" spans="1:3" x14ac:dyDescent="0.25">
      <c r="A33" s="44">
        <v>22</v>
      </c>
      <c r="B33" s="45">
        <v>8.48</v>
      </c>
      <c r="C33" s="45">
        <v>8.48</v>
      </c>
    </row>
    <row r="34" spans="1:3" x14ac:dyDescent="0.25">
      <c r="A34" s="44">
        <v>23</v>
      </c>
      <c r="B34" s="45">
        <v>8.6300000000000008</v>
      </c>
      <c r="C34" s="45">
        <v>8.6300000000000008</v>
      </c>
    </row>
    <row r="35" spans="1:3" x14ac:dyDescent="0.25">
      <c r="A35" s="44">
        <v>24</v>
      </c>
      <c r="B35" s="45">
        <v>8.7899999999999991</v>
      </c>
      <c r="C35" s="45">
        <v>8.7899999999999991</v>
      </c>
    </row>
    <row r="36" spans="1:3" x14ac:dyDescent="0.25">
      <c r="A36" s="44">
        <v>25</v>
      </c>
      <c r="B36" s="45">
        <v>8.94</v>
      </c>
      <c r="C36" s="45">
        <v>8.94</v>
      </c>
    </row>
    <row r="37" spans="1:3" x14ac:dyDescent="0.25">
      <c r="A37" s="44">
        <v>26</v>
      </c>
      <c r="B37" s="45">
        <v>9.1</v>
      </c>
      <c r="C37" s="45">
        <v>9.1</v>
      </c>
    </row>
    <row r="38" spans="1:3" x14ac:dyDescent="0.25">
      <c r="A38" s="44">
        <v>27</v>
      </c>
      <c r="B38" s="45">
        <v>9.26</v>
      </c>
      <c r="C38" s="45">
        <v>9.26</v>
      </c>
    </row>
    <row r="39" spans="1:3" x14ac:dyDescent="0.25">
      <c r="A39" s="44">
        <v>28</v>
      </c>
      <c r="B39" s="45">
        <v>9.43</v>
      </c>
      <c r="C39" s="45">
        <v>9.43</v>
      </c>
    </row>
    <row r="40" spans="1:3" x14ac:dyDescent="0.25">
      <c r="A40" s="44">
        <v>29</v>
      </c>
      <c r="B40" s="45">
        <v>9.6</v>
      </c>
      <c r="C40" s="45">
        <v>9.6</v>
      </c>
    </row>
    <row r="41" spans="1:3" x14ac:dyDescent="0.25">
      <c r="A41" s="44">
        <v>30</v>
      </c>
      <c r="B41" s="45">
        <v>9.77</v>
      </c>
      <c r="C41" s="45">
        <v>9.77</v>
      </c>
    </row>
    <row r="42" spans="1:3" x14ac:dyDescent="0.25">
      <c r="A42" s="44">
        <v>31</v>
      </c>
      <c r="B42" s="45">
        <v>9.94</v>
      </c>
      <c r="C42" s="45">
        <v>9.94</v>
      </c>
    </row>
    <row r="43" spans="1:3" x14ac:dyDescent="0.25">
      <c r="A43" s="44">
        <v>32</v>
      </c>
      <c r="B43" s="45">
        <v>10.119999999999999</v>
      </c>
      <c r="C43" s="45">
        <v>10.119999999999999</v>
      </c>
    </row>
    <row r="44" spans="1:3" x14ac:dyDescent="0.25">
      <c r="A44" s="44">
        <v>33</v>
      </c>
      <c r="B44" s="45">
        <v>10.3</v>
      </c>
      <c r="C44" s="45">
        <v>10.3</v>
      </c>
    </row>
    <row r="45" spans="1:3" x14ac:dyDescent="0.25">
      <c r="A45" s="44">
        <v>34</v>
      </c>
      <c r="B45" s="45">
        <v>10.48</v>
      </c>
      <c r="C45" s="45">
        <v>10.48</v>
      </c>
    </row>
    <row r="46" spans="1:3" x14ac:dyDescent="0.25">
      <c r="A46" s="44">
        <v>35</v>
      </c>
      <c r="B46" s="45">
        <v>10.67</v>
      </c>
      <c r="C46" s="45">
        <v>10.67</v>
      </c>
    </row>
    <row r="47" spans="1:3" x14ac:dyDescent="0.25">
      <c r="A47" s="44">
        <v>36</v>
      </c>
      <c r="B47" s="45">
        <v>10.86</v>
      </c>
      <c r="C47" s="45">
        <v>10.86</v>
      </c>
    </row>
    <row r="48" spans="1:3" x14ac:dyDescent="0.25">
      <c r="A48" s="44">
        <v>37</v>
      </c>
      <c r="B48" s="45">
        <v>11.06</v>
      </c>
      <c r="C48" s="45">
        <v>11.06</v>
      </c>
    </row>
    <row r="49" spans="1:3" x14ac:dyDescent="0.25">
      <c r="A49" s="44">
        <v>38</v>
      </c>
      <c r="B49" s="45">
        <v>11.25</v>
      </c>
      <c r="C49" s="45">
        <v>11.25</v>
      </c>
    </row>
    <row r="50" spans="1:3" x14ac:dyDescent="0.25">
      <c r="A50" s="44">
        <v>39</v>
      </c>
      <c r="B50" s="45">
        <v>11.45</v>
      </c>
      <c r="C50" s="45">
        <v>11.45</v>
      </c>
    </row>
    <row r="51" spans="1:3" x14ac:dyDescent="0.25">
      <c r="A51" s="44">
        <v>40</v>
      </c>
      <c r="B51" s="45">
        <v>11.66</v>
      </c>
      <c r="C51" s="45">
        <v>11.66</v>
      </c>
    </row>
    <row r="52" spans="1:3" x14ac:dyDescent="0.25">
      <c r="A52" s="44">
        <v>41</v>
      </c>
      <c r="B52" s="45">
        <v>11.87</v>
      </c>
      <c r="C52" s="45">
        <v>11.87</v>
      </c>
    </row>
    <row r="53" spans="1:3" x14ac:dyDescent="0.25">
      <c r="A53" s="44">
        <v>42</v>
      </c>
      <c r="B53" s="45">
        <v>12.08</v>
      </c>
      <c r="C53" s="45">
        <v>12.08</v>
      </c>
    </row>
    <row r="54" spans="1:3" x14ac:dyDescent="0.25">
      <c r="A54" s="44">
        <v>43</v>
      </c>
      <c r="B54" s="45">
        <v>12.3</v>
      </c>
      <c r="C54" s="45">
        <v>12.3</v>
      </c>
    </row>
    <row r="55" spans="1:3" x14ac:dyDescent="0.25">
      <c r="A55" s="44">
        <v>44</v>
      </c>
      <c r="B55" s="45">
        <v>12.52</v>
      </c>
      <c r="C55" s="45">
        <v>12.52</v>
      </c>
    </row>
    <row r="56" spans="1:3" x14ac:dyDescent="0.25">
      <c r="A56" s="44">
        <v>45</v>
      </c>
      <c r="B56" s="45">
        <v>12.75</v>
      </c>
      <c r="C56" s="45">
        <v>12.75</v>
      </c>
    </row>
    <row r="57" spans="1:3" x14ac:dyDescent="0.25">
      <c r="A57" s="44">
        <v>46</v>
      </c>
      <c r="B57" s="45">
        <v>12.98</v>
      </c>
      <c r="C57" s="45">
        <v>12.98</v>
      </c>
    </row>
    <row r="58" spans="1:3" x14ac:dyDescent="0.25">
      <c r="A58" s="44">
        <v>47</v>
      </c>
      <c r="B58" s="45">
        <v>13.22</v>
      </c>
      <c r="C58" s="45">
        <v>13.22</v>
      </c>
    </row>
    <row r="59" spans="1:3" x14ac:dyDescent="0.25">
      <c r="A59" s="44">
        <v>48</v>
      </c>
      <c r="B59" s="45">
        <v>13.46</v>
      </c>
      <c r="C59" s="45">
        <v>13.46</v>
      </c>
    </row>
    <row r="60" spans="1:3" x14ac:dyDescent="0.25">
      <c r="A60" s="44">
        <v>49</v>
      </c>
      <c r="B60" s="45">
        <v>13.71</v>
      </c>
      <c r="C60" s="45">
        <v>13.71</v>
      </c>
    </row>
    <row r="61" spans="1:3" x14ac:dyDescent="0.25">
      <c r="A61" s="44">
        <v>50</v>
      </c>
      <c r="B61" s="45">
        <v>13.96</v>
      </c>
      <c r="C61" s="45">
        <v>13.96</v>
      </c>
    </row>
    <row r="62" spans="1:3" x14ac:dyDescent="0.25">
      <c r="A62" s="44">
        <v>51</v>
      </c>
      <c r="B62" s="45">
        <v>14.22</v>
      </c>
      <c r="C62" s="45">
        <v>14.22</v>
      </c>
    </row>
    <row r="63" spans="1:3" x14ac:dyDescent="0.25">
      <c r="A63" s="44">
        <v>52</v>
      </c>
      <c r="B63" s="45">
        <v>14.49</v>
      </c>
      <c r="C63" s="45">
        <v>14.49</v>
      </c>
    </row>
    <row r="64" spans="1:3" x14ac:dyDescent="0.25">
      <c r="A64" s="44">
        <v>53</v>
      </c>
      <c r="B64" s="45">
        <v>14.76</v>
      </c>
      <c r="C64" s="45">
        <v>14.76</v>
      </c>
    </row>
    <row r="65" spans="1:3" x14ac:dyDescent="0.25">
      <c r="A65" s="44">
        <v>54</v>
      </c>
      <c r="B65" s="45">
        <v>15.04</v>
      </c>
      <c r="C65" s="45">
        <v>15.04</v>
      </c>
    </row>
    <row r="66" spans="1:3" x14ac:dyDescent="0.25">
      <c r="A66" s="44">
        <v>55</v>
      </c>
      <c r="B66" s="45">
        <v>15.33</v>
      </c>
      <c r="C66" s="45">
        <v>15.33</v>
      </c>
    </row>
    <row r="67" spans="1:3" x14ac:dyDescent="0.25">
      <c r="A67" s="44">
        <v>56</v>
      </c>
      <c r="B67" s="45">
        <v>15.63</v>
      </c>
      <c r="C67" s="45">
        <v>15.63</v>
      </c>
    </row>
    <row r="68" spans="1:3" x14ac:dyDescent="0.25">
      <c r="A68" s="44">
        <v>57</v>
      </c>
      <c r="B68" s="45">
        <v>15.93</v>
      </c>
      <c r="C68" s="45">
        <v>15.93</v>
      </c>
    </row>
    <row r="69" spans="1:3" x14ac:dyDescent="0.25">
      <c r="A69" s="44">
        <v>58</v>
      </c>
      <c r="B69" s="45">
        <v>16.25</v>
      </c>
      <c r="C69" s="45">
        <v>16.25</v>
      </c>
    </row>
    <row r="70" spans="1:3" x14ac:dyDescent="0.25">
      <c r="A70" s="44">
        <v>59</v>
      </c>
      <c r="B70" s="45">
        <v>16.579999999999998</v>
      </c>
      <c r="C70" s="45">
        <v>16.579999999999998</v>
      </c>
    </row>
    <row r="71" spans="1:3" x14ac:dyDescent="0.25">
      <c r="A71" s="44">
        <v>60</v>
      </c>
      <c r="B71" s="45">
        <v>16.920000000000002</v>
      </c>
      <c r="C71" s="45">
        <v>16.920000000000002</v>
      </c>
    </row>
    <row r="72" spans="1:3" x14ac:dyDescent="0.25">
      <c r="A72" s="44">
        <v>61</v>
      </c>
      <c r="B72" s="45">
        <v>17.27</v>
      </c>
      <c r="C72" s="45">
        <v>17.27</v>
      </c>
    </row>
    <row r="73" spans="1:3" x14ac:dyDescent="0.25">
      <c r="A73" s="44">
        <v>62</v>
      </c>
      <c r="B73" s="45">
        <v>17.64</v>
      </c>
      <c r="C73" s="45">
        <v>17.64</v>
      </c>
    </row>
    <row r="74" spans="1:3" x14ac:dyDescent="0.25">
      <c r="A74" s="44">
        <v>63</v>
      </c>
      <c r="B74" s="45">
        <v>18.03</v>
      </c>
      <c r="C74" s="45">
        <v>18.03</v>
      </c>
    </row>
    <row r="75" spans="1:3" x14ac:dyDescent="0.25">
      <c r="A75" s="44">
        <v>64</v>
      </c>
      <c r="B75" s="45">
        <v>18.43</v>
      </c>
      <c r="C75" s="45">
        <v>18.43</v>
      </c>
    </row>
    <row r="76" spans="1:3" x14ac:dyDescent="0.25">
      <c r="A76" s="44">
        <v>65</v>
      </c>
      <c r="B76" s="45">
        <v>18.329999999999998</v>
      </c>
      <c r="C76" s="45">
        <v>18.329999999999998</v>
      </c>
    </row>
    <row r="77" spans="1:3" x14ac:dyDescent="0.25">
      <c r="A77" s="44">
        <v>66</v>
      </c>
      <c r="B77" s="45">
        <v>17.73</v>
      </c>
      <c r="C77" s="45">
        <v>17.73</v>
      </c>
    </row>
    <row r="78" spans="1:3" x14ac:dyDescent="0.25">
      <c r="A78" s="44">
        <v>67</v>
      </c>
      <c r="B78" s="45">
        <v>17.12</v>
      </c>
      <c r="C78" s="45">
        <v>17.12</v>
      </c>
    </row>
    <row r="79" spans="1:3" x14ac:dyDescent="0.25">
      <c r="A79" s="44">
        <v>68</v>
      </c>
      <c r="B79" s="45">
        <v>16.510000000000002</v>
      </c>
      <c r="C79" s="45">
        <v>16.510000000000002</v>
      </c>
    </row>
    <row r="80" spans="1:3" x14ac:dyDescent="0.25">
      <c r="A80" s="44">
        <v>69</v>
      </c>
      <c r="B80" s="45">
        <v>15.9</v>
      </c>
      <c r="C80" s="45">
        <v>15.9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phrTHxkhIlJA7tR74n0l3vUDvw20D2vhTqHtRPLKVJrNBs4hdF5ltyAAXkxr6n4qDRz14Ckeb8YPbQyoOI1fcw==" saltValue="5ilXvxFZ7QLn8gG+Y0IO6w==" spinCount="100000" sheet="1" objects="1" scenarios="1"/>
  <conditionalFormatting sqref="A6:A21">
    <cfRule type="expression" dxfId="565" priority="11" stopIfTrue="1">
      <formula>MOD(ROW(),2)=0</formula>
    </cfRule>
    <cfRule type="expression" dxfId="564" priority="12" stopIfTrue="1">
      <formula>MOD(ROW(),2)&lt;&gt;0</formula>
    </cfRule>
  </conditionalFormatting>
  <conditionalFormatting sqref="B6:C21">
    <cfRule type="expression" dxfId="563" priority="13" stopIfTrue="1">
      <formula>MOD(ROW(),2)=0</formula>
    </cfRule>
    <cfRule type="expression" dxfId="562" priority="14" stopIfTrue="1">
      <formula>MOD(ROW(),2)&lt;&gt;0</formula>
    </cfRule>
  </conditionalFormatting>
  <conditionalFormatting sqref="A26:A96">
    <cfRule type="expression" dxfId="561" priority="15" stopIfTrue="1">
      <formula>MOD(ROW(),2)=0</formula>
    </cfRule>
    <cfRule type="expression" dxfId="560" priority="16" stopIfTrue="1">
      <formula>MOD(ROW(),2)&lt;&gt;0</formula>
    </cfRule>
  </conditionalFormatting>
  <conditionalFormatting sqref="B26:C26">
    <cfRule type="expression" dxfId="559" priority="17" stopIfTrue="1">
      <formula>MOD(ROW(),2)=0</formula>
    </cfRule>
    <cfRule type="expression" dxfId="558" priority="18" stopIfTrue="1">
      <formula>MOD(ROW(),2)&lt;&gt;0</formula>
    </cfRule>
  </conditionalFormatting>
  <conditionalFormatting sqref="B27:C96">
    <cfRule type="expression" dxfId="557" priority="1" stopIfTrue="1">
      <formula>MOD(ROW(),2)=0</formula>
    </cfRule>
    <cfRule type="expression" dxfId="556" priority="2"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AEA0-3E7C-44DA-B57B-3AE8D7838C4C}">
  <sheetPr codeName="Sheet39"/>
  <dimension ref="A1:C96"/>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Pension Credit - x-315</v>
      </c>
    </row>
    <row r="6" spans="1:3" x14ac:dyDescent="0.25">
      <c r="A6" s="41" t="s">
        <v>385</v>
      </c>
      <c r="B6" s="48" t="s">
        <v>386</v>
      </c>
      <c r="C6" s="48"/>
    </row>
    <row r="7" spans="1:3" x14ac:dyDescent="0.25">
      <c r="A7" s="41" t="s">
        <v>387</v>
      </c>
      <c r="B7" s="48" t="s">
        <v>31</v>
      </c>
      <c r="C7" s="48"/>
    </row>
    <row r="8" spans="1:3" x14ac:dyDescent="0.25">
      <c r="A8" s="41" t="s">
        <v>124</v>
      </c>
      <c r="B8" s="48" t="s">
        <v>149</v>
      </c>
      <c r="C8" s="48"/>
    </row>
    <row r="9" spans="1:3" x14ac:dyDescent="0.25">
      <c r="A9" s="41" t="s">
        <v>125</v>
      </c>
      <c r="B9" s="48" t="s">
        <v>205</v>
      </c>
      <c r="C9" s="48"/>
    </row>
    <row r="10" spans="1:3" ht="25" x14ac:dyDescent="0.25">
      <c r="A10" s="41" t="s">
        <v>6</v>
      </c>
      <c r="B10" s="48" t="s">
        <v>211</v>
      </c>
      <c r="C10" s="48"/>
    </row>
    <row r="11" spans="1:3" x14ac:dyDescent="0.25">
      <c r="A11" s="41" t="s">
        <v>126</v>
      </c>
      <c r="B11" s="48" t="s">
        <v>207</v>
      </c>
      <c r="C11" s="48"/>
    </row>
    <row r="12" spans="1:3" x14ac:dyDescent="0.25">
      <c r="A12" s="41" t="s">
        <v>127</v>
      </c>
      <c r="B12" s="48" t="s">
        <v>141</v>
      </c>
      <c r="C12" s="48"/>
    </row>
    <row r="13" spans="1:3" x14ac:dyDescent="0.25">
      <c r="A13" s="41" t="s">
        <v>388</v>
      </c>
      <c r="B13" s="48" t="s">
        <v>142</v>
      </c>
      <c r="C13" s="48"/>
    </row>
    <row r="14" spans="1:3" x14ac:dyDescent="0.25">
      <c r="A14" s="41" t="s">
        <v>129</v>
      </c>
      <c r="B14" s="48">
        <v>315</v>
      </c>
      <c r="C14" s="48"/>
    </row>
    <row r="15" spans="1:3" x14ac:dyDescent="0.25">
      <c r="A15" s="41" t="s">
        <v>389</v>
      </c>
      <c r="B15" s="48" t="s">
        <v>212</v>
      </c>
      <c r="C15" s="48"/>
    </row>
    <row r="16" spans="1:3" x14ac:dyDescent="0.25">
      <c r="A16" s="41" t="s">
        <v>131</v>
      </c>
      <c r="B16" s="48" t="s">
        <v>213</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405</v>
      </c>
      <c r="C26" s="60" t="s">
        <v>406</v>
      </c>
    </row>
    <row r="27" spans="1:3" x14ac:dyDescent="0.25">
      <c r="A27" s="44">
        <v>16</v>
      </c>
      <c r="B27" s="45">
        <v>9.57</v>
      </c>
      <c r="C27" s="45">
        <v>9.57</v>
      </c>
    </row>
    <row r="28" spans="1:3" x14ac:dyDescent="0.25">
      <c r="A28" s="44">
        <v>17</v>
      </c>
      <c r="B28" s="45">
        <v>9.75</v>
      </c>
      <c r="C28" s="45">
        <v>9.75</v>
      </c>
    </row>
    <row r="29" spans="1:3" x14ac:dyDescent="0.25">
      <c r="A29" s="44">
        <v>18</v>
      </c>
      <c r="B29" s="45">
        <v>9.93</v>
      </c>
      <c r="C29" s="45">
        <v>9.93</v>
      </c>
    </row>
    <row r="30" spans="1:3" x14ac:dyDescent="0.25">
      <c r="A30" s="44">
        <v>19</v>
      </c>
      <c r="B30" s="45">
        <v>10.11</v>
      </c>
      <c r="C30" s="45">
        <v>10.11</v>
      </c>
    </row>
    <row r="31" spans="1:3" x14ac:dyDescent="0.25">
      <c r="A31" s="44">
        <v>20</v>
      </c>
      <c r="B31" s="45">
        <v>10.29</v>
      </c>
      <c r="C31" s="45">
        <v>10.29</v>
      </c>
    </row>
    <row r="32" spans="1:3" x14ac:dyDescent="0.25">
      <c r="A32" s="44">
        <v>21</v>
      </c>
      <c r="B32" s="45">
        <v>10.48</v>
      </c>
      <c r="C32" s="45">
        <v>10.48</v>
      </c>
    </row>
    <row r="33" spans="1:3" x14ac:dyDescent="0.25">
      <c r="A33" s="44">
        <v>22</v>
      </c>
      <c r="B33" s="45">
        <v>10.67</v>
      </c>
      <c r="C33" s="45">
        <v>10.67</v>
      </c>
    </row>
    <row r="34" spans="1:3" x14ac:dyDescent="0.25">
      <c r="A34" s="44">
        <v>23</v>
      </c>
      <c r="B34" s="45">
        <v>10.87</v>
      </c>
      <c r="C34" s="45">
        <v>10.87</v>
      </c>
    </row>
    <row r="35" spans="1:3" x14ac:dyDescent="0.25">
      <c r="A35" s="44">
        <v>24</v>
      </c>
      <c r="B35" s="45">
        <v>11.07</v>
      </c>
      <c r="C35" s="45">
        <v>11.07</v>
      </c>
    </row>
    <row r="36" spans="1:3" x14ac:dyDescent="0.25">
      <c r="A36" s="44">
        <v>25</v>
      </c>
      <c r="B36" s="45">
        <v>11.27</v>
      </c>
      <c r="C36" s="45">
        <v>11.27</v>
      </c>
    </row>
    <row r="37" spans="1:3" x14ac:dyDescent="0.25">
      <c r="A37" s="44">
        <v>26</v>
      </c>
      <c r="B37" s="45">
        <v>11.48</v>
      </c>
      <c r="C37" s="45">
        <v>11.48</v>
      </c>
    </row>
    <row r="38" spans="1:3" x14ac:dyDescent="0.25">
      <c r="A38" s="44">
        <v>27</v>
      </c>
      <c r="B38" s="45">
        <v>11.69</v>
      </c>
      <c r="C38" s="45">
        <v>11.69</v>
      </c>
    </row>
    <row r="39" spans="1:3" x14ac:dyDescent="0.25">
      <c r="A39" s="44">
        <v>28</v>
      </c>
      <c r="B39" s="45">
        <v>11.9</v>
      </c>
      <c r="C39" s="45">
        <v>11.9</v>
      </c>
    </row>
    <row r="40" spans="1:3" x14ac:dyDescent="0.25">
      <c r="A40" s="44">
        <v>29</v>
      </c>
      <c r="B40" s="45">
        <v>12.12</v>
      </c>
      <c r="C40" s="45">
        <v>12.12</v>
      </c>
    </row>
    <row r="41" spans="1:3" x14ac:dyDescent="0.25">
      <c r="A41" s="44">
        <v>30</v>
      </c>
      <c r="B41" s="45">
        <v>12.34</v>
      </c>
      <c r="C41" s="45">
        <v>12.34</v>
      </c>
    </row>
    <row r="42" spans="1:3" x14ac:dyDescent="0.25">
      <c r="A42" s="44">
        <v>31</v>
      </c>
      <c r="B42" s="45">
        <v>12.56</v>
      </c>
      <c r="C42" s="45">
        <v>12.56</v>
      </c>
    </row>
    <row r="43" spans="1:3" x14ac:dyDescent="0.25">
      <c r="A43" s="44">
        <v>32</v>
      </c>
      <c r="B43" s="45">
        <v>12.79</v>
      </c>
      <c r="C43" s="45">
        <v>12.79</v>
      </c>
    </row>
    <row r="44" spans="1:3" x14ac:dyDescent="0.25">
      <c r="A44" s="44">
        <v>33</v>
      </c>
      <c r="B44" s="45">
        <v>13.03</v>
      </c>
      <c r="C44" s="45">
        <v>13.03</v>
      </c>
    </row>
    <row r="45" spans="1:3" x14ac:dyDescent="0.25">
      <c r="A45" s="44">
        <v>34</v>
      </c>
      <c r="B45" s="45">
        <v>13.26</v>
      </c>
      <c r="C45" s="45">
        <v>13.26</v>
      </c>
    </row>
    <row r="46" spans="1:3" x14ac:dyDescent="0.25">
      <c r="A46" s="44">
        <v>35</v>
      </c>
      <c r="B46" s="45">
        <v>13.51</v>
      </c>
      <c r="C46" s="45">
        <v>13.51</v>
      </c>
    </row>
    <row r="47" spans="1:3" x14ac:dyDescent="0.25">
      <c r="A47" s="44">
        <v>36</v>
      </c>
      <c r="B47" s="45">
        <v>13.75</v>
      </c>
      <c r="C47" s="45">
        <v>13.75</v>
      </c>
    </row>
    <row r="48" spans="1:3" x14ac:dyDescent="0.25">
      <c r="A48" s="44">
        <v>37</v>
      </c>
      <c r="B48" s="45">
        <v>14.01</v>
      </c>
      <c r="C48" s="45">
        <v>14.01</v>
      </c>
    </row>
    <row r="49" spans="1:3" x14ac:dyDescent="0.25">
      <c r="A49" s="44">
        <v>38</v>
      </c>
      <c r="B49" s="45">
        <v>14.26</v>
      </c>
      <c r="C49" s="45">
        <v>14.26</v>
      </c>
    </row>
    <row r="50" spans="1:3" x14ac:dyDescent="0.25">
      <c r="A50" s="44">
        <v>39</v>
      </c>
      <c r="B50" s="45">
        <v>14.52</v>
      </c>
      <c r="C50" s="45">
        <v>14.52</v>
      </c>
    </row>
    <row r="51" spans="1:3" x14ac:dyDescent="0.25">
      <c r="A51" s="44">
        <v>40</v>
      </c>
      <c r="B51" s="45">
        <v>14.79</v>
      </c>
      <c r="C51" s="45">
        <v>14.79</v>
      </c>
    </row>
    <row r="52" spans="1:3" x14ac:dyDescent="0.25">
      <c r="A52" s="44">
        <v>41</v>
      </c>
      <c r="B52" s="45">
        <v>15.06</v>
      </c>
      <c r="C52" s="45">
        <v>15.06</v>
      </c>
    </row>
    <row r="53" spans="1:3" x14ac:dyDescent="0.25">
      <c r="A53" s="44">
        <v>42</v>
      </c>
      <c r="B53" s="45">
        <v>15.34</v>
      </c>
      <c r="C53" s="45">
        <v>15.34</v>
      </c>
    </row>
    <row r="54" spans="1:3" x14ac:dyDescent="0.25">
      <c r="A54" s="44">
        <v>43</v>
      </c>
      <c r="B54" s="45">
        <v>15.62</v>
      </c>
      <c r="C54" s="45">
        <v>15.62</v>
      </c>
    </row>
    <row r="55" spans="1:3" x14ac:dyDescent="0.25">
      <c r="A55" s="44">
        <v>44</v>
      </c>
      <c r="B55" s="45">
        <v>15.91</v>
      </c>
      <c r="C55" s="45">
        <v>15.91</v>
      </c>
    </row>
    <row r="56" spans="1:3" x14ac:dyDescent="0.25">
      <c r="A56" s="44">
        <v>45</v>
      </c>
      <c r="B56" s="45">
        <v>16.21</v>
      </c>
      <c r="C56" s="45">
        <v>16.21</v>
      </c>
    </row>
    <row r="57" spans="1:3" x14ac:dyDescent="0.25">
      <c r="A57" s="44">
        <v>46</v>
      </c>
      <c r="B57" s="45">
        <v>16.510000000000002</v>
      </c>
      <c r="C57" s="45">
        <v>16.510000000000002</v>
      </c>
    </row>
    <row r="58" spans="1:3" x14ac:dyDescent="0.25">
      <c r="A58" s="44">
        <v>47</v>
      </c>
      <c r="B58" s="45">
        <v>16.82</v>
      </c>
      <c r="C58" s="45">
        <v>16.82</v>
      </c>
    </row>
    <row r="59" spans="1:3" x14ac:dyDescent="0.25">
      <c r="A59" s="44">
        <v>48</v>
      </c>
      <c r="B59" s="45">
        <v>17.14</v>
      </c>
      <c r="C59" s="45">
        <v>17.14</v>
      </c>
    </row>
    <row r="60" spans="1:3" x14ac:dyDescent="0.25">
      <c r="A60" s="44">
        <v>49</v>
      </c>
      <c r="B60" s="45">
        <v>17.46</v>
      </c>
      <c r="C60" s="45">
        <v>17.46</v>
      </c>
    </row>
    <row r="61" spans="1:3" x14ac:dyDescent="0.25">
      <c r="A61" s="44">
        <v>50</v>
      </c>
      <c r="B61" s="45">
        <v>17.79</v>
      </c>
      <c r="C61" s="45">
        <v>17.79</v>
      </c>
    </row>
    <row r="62" spans="1:3" x14ac:dyDescent="0.25">
      <c r="A62" s="44">
        <v>51</v>
      </c>
      <c r="B62" s="45">
        <v>18.13</v>
      </c>
      <c r="C62" s="45">
        <v>18.13</v>
      </c>
    </row>
    <row r="63" spans="1:3" x14ac:dyDescent="0.25">
      <c r="A63" s="44">
        <v>52</v>
      </c>
      <c r="B63" s="45">
        <v>18.48</v>
      </c>
      <c r="C63" s="45">
        <v>18.48</v>
      </c>
    </row>
    <row r="64" spans="1:3" x14ac:dyDescent="0.25">
      <c r="A64" s="44">
        <v>53</v>
      </c>
      <c r="B64" s="45">
        <v>18.84</v>
      </c>
      <c r="C64" s="45">
        <v>18.84</v>
      </c>
    </row>
    <row r="65" spans="1:3" x14ac:dyDescent="0.25">
      <c r="A65" s="44">
        <v>54</v>
      </c>
      <c r="B65" s="45">
        <v>19.21</v>
      </c>
      <c r="C65" s="45">
        <v>19.21</v>
      </c>
    </row>
    <row r="66" spans="1:3" x14ac:dyDescent="0.25">
      <c r="A66" s="44">
        <v>55</v>
      </c>
      <c r="B66" s="45">
        <v>19.59</v>
      </c>
      <c r="C66" s="45">
        <v>19.59</v>
      </c>
    </row>
    <row r="67" spans="1:3" x14ac:dyDescent="0.25">
      <c r="A67" s="44">
        <v>56</v>
      </c>
      <c r="B67" s="45">
        <v>19.98</v>
      </c>
      <c r="C67" s="45">
        <v>19.98</v>
      </c>
    </row>
    <row r="68" spans="1:3" x14ac:dyDescent="0.25">
      <c r="A68" s="44">
        <v>57</v>
      </c>
      <c r="B68" s="45">
        <v>20.38</v>
      </c>
      <c r="C68" s="45">
        <v>20.38</v>
      </c>
    </row>
    <row r="69" spans="1:3" x14ac:dyDescent="0.25">
      <c r="A69" s="44">
        <v>58</v>
      </c>
      <c r="B69" s="45">
        <v>20.79</v>
      </c>
      <c r="C69" s="45">
        <v>20.79</v>
      </c>
    </row>
    <row r="70" spans="1:3" x14ac:dyDescent="0.25">
      <c r="A70" s="44">
        <v>59</v>
      </c>
      <c r="B70" s="45">
        <v>21.22</v>
      </c>
      <c r="C70" s="45">
        <v>21.22</v>
      </c>
    </row>
    <row r="71" spans="1:3" x14ac:dyDescent="0.25">
      <c r="A71" s="44">
        <v>60</v>
      </c>
      <c r="B71" s="45">
        <v>21.16</v>
      </c>
      <c r="C71" s="45">
        <v>21.16</v>
      </c>
    </row>
    <row r="72" spans="1:3" x14ac:dyDescent="0.25">
      <c r="A72" s="44">
        <v>61</v>
      </c>
      <c r="B72" s="45">
        <v>20.59</v>
      </c>
      <c r="C72" s="45">
        <v>20.59</v>
      </c>
    </row>
    <row r="73" spans="1:3" x14ac:dyDescent="0.25">
      <c r="A73" s="44">
        <v>62</v>
      </c>
      <c r="B73" s="45">
        <v>20.010000000000002</v>
      </c>
      <c r="C73" s="45">
        <v>20.010000000000002</v>
      </c>
    </row>
    <row r="74" spans="1:3" x14ac:dyDescent="0.25">
      <c r="A74" s="44">
        <v>63</v>
      </c>
      <c r="B74" s="45">
        <v>19.43</v>
      </c>
      <c r="C74" s="45">
        <v>19.43</v>
      </c>
    </row>
    <row r="75" spans="1:3" x14ac:dyDescent="0.25">
      <c r="A75" s="44">
        <v>64</v>
      </c>
      <c r="B75" s="45">
        <v>18.86</v>
      </c>
      <c r="C75" s="45">
        <v>18.86</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kdxFf5yaOux/Df80M9S78RoC6E4H46Ut7U8BF6lE2MwqfhnmcMwIQLNP/sr15bxuSeY0AgrJvOXpSQ0YZ1Q3GQ==" saltValue="b3uZzgSKbG3bu00RI8jYTQ==" spinCount="100000" sheet="1" objects="1" scenarios="1"/>
  <conditionalFormatting sqref="A6:A21">
    <cfRule type="expression" dxfId="553" priority="11" stopIfTrue="1">
      <formula>MOD(ROW(),2)=0</formula>
    </cfRule>
    <cfRule type="expression" dxfId="552" priority="12" stopIfTrue="1">
      <formula>MOD(ROW(),2)&lt;&gt;0</formula>
    </cfRule>
  </conditionalFormatting>
  <conditionalFormatting sqref="B6:C21">
    <cfRule type="expression" dxfId="551" priority="13" stopIfTrue="1">
      <formula>MOD(ROW(),2)=0</formula>
    </cfRule>
    <cfRule type="expression" dxfId="550" priority="14" stopIfTrue="1">
      <formula>MOD(ROW(),2)&lt;&gt;0</formula>
    </cfRule>
  </conditionalFormatting>
  <conditionalFormatting sqref="A26:A96">
    <cfRule type="expression" dxfId="549" priority="15" stopIfTrue="1">
      <formula>MOD(ROW(),2)=0</formula>
    </cfRule>
    <cfRule type="expression" dxfId="548" priority="16" stopIfTrue="1">
      <formula>MOD(ROW(),2)&lt;&gt;0</formula>
    </cfRule>
  </conditionalFormatting>
  <conditionalFormatting sqref="B26:C26">
    <cfRule type="expression" dxfId="547" priority="17" stopIfTrue="1">
      <formula>MOD(ROW(),2)=0</formula>
    </cfRule>
    <cfRule type="expression" dxfId="546" priority="18" stopIfTrue="1">
      <formula>MOD(ROW(),2)&lt;&gt;0</formula>
    </cfRule>
  </conditionalFormatting>
  <conditionalFormatting sqref="B27:C96">
    <cfRule type="expression" dxfId="545" priority="1" stopIfTrue="1">
      <formula>MOD(ROW(),2)=0</formula>
    </cfRule>
    <cfRule type="expression" dxfId="544" priority="2"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86B9-60DE-4AFE-8EB6-F3737BF51A2C}">
  <sheetPr codeName="Sheet40"/>
  <dimension ref="A1:E94"/>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Pension Credit - x-316</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v>2015</v>
      </c>
      <c r="C8" s="48"/>
      <c r="D8" s="48"/>
      <c r="E8" s="48"/>
    </row>
    <row r="9" spans="1:5" x14ac:dyDescent="0.25">
      <c r="A9" s="41" t="s">
        <v>125</v>
      </c>
      <c r="B9" s="48" t="s">
        <v>205</v>
      </c>
      <c r="C9" s="48"/>
      <c r="D9" s="48"/>
      <c r="E9" s="48"/>
    </row>
    <row r="10" spans="1:5" x14ac:dyDescent="0.25">
      <c r="A10" s="41" t="s">
        <v>6</v>
      </c>
      <c r="B10" s="48" t="s">
        <v>214</v>
      </c>
      <c r="C10" s="48"/>
      <c r="D10" s="48"/>
      <c r="E10" s="48"/>
    </row>
    <row r="11" spans="1:5" x14ac:dyDescent="0.25">
      <c r="A11" s="41" t="s">
        <v>126</v>
      </c>
      <c r="B11" s="48" t="s">
        <v>146</v>
      </c>
      <c r="C11" s="48"/>
      <c r="D11" s="48"/>
      <c r="E11" s="48"/>
    </row>
    <row r="12" spans="1:5" x14ac:dyDescent="0.25">
      <c r="A12" s="41" t="s">
        <v>127</v>
      </c>
      <c r="B12" s="48" t="s">
        <v>141</v>
      </c>
      <c r="C12" s="48"/>
      <c r="D12" s="48"/>
      <c r="E12" s="48"/>
    </row>
    <row r="13" spans="1:5" x14ac:dyDescent="0.25">
      <c r="A13" s="41" t="s">
        <v>388</v>
      </c>
      <c r="B13" s="48" t="s">
        <v>142</v>
      </c>
      <c r="C13" s="48"/>
      <c r="D13" s="48"/>
      <c r="E13" s="48"/>
    </row>
    <row r="14" spans="1:5" x14ac:dyDescent="0.25">
      <c r="A14" s="41" t="s">
        <v>129</v>
      </c>
      <c r="B14" s="48">
        <v>316</v>
      </c>
      <c r="C14" s="48"/>
      <c r="D14" s="48"/>
      <c r="E14" s="48"/>
    </row>
    <row r="15" spans="1:5" x14ac:dyDescent="0.25">
      <c r="A15" s="41" t="s">
        <v>389</v>
      </c>
      <c r="B15" s="48" t="s">
        <v>215</v>
      </c>
      <c r="C15" s="48"/>
      <c r="D15" s="48"/>
      <c r="E15" s="48"/>
    </row>
    <row r="16" spans="1:5" x14ac:dyDescent="0.25">
      <c r="A16" s="41" t="s">
        <v>131</v>
      </c>
      <c r="B16" s="48" t="s">
        <v>216</v>
      </c>
      <c r="C16" s="48"/>
      <c r="D16" s="48"/>
      <c r="E16" s="48"/>
    </row>
    <row r="17" spans="1:5" x14ac:dyDescent="0.25">
      <c r="A17" s="42" t="s">
        <v>390</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145</v>
      </c>
      <c r="C20" s="48"/>
      <c r="D20" s="48"/>
      <c r="E20" s="48"/>
    </row>
    <row r="21" spans="1:5" x14ac:dyDescent="0.25">
      <c r="A21" s="41" t="s">
        <v>391</v>
      </c>
      <c r="B21" s="48" t="s">
        <v>63</v>
      </c>
      <c r="C21" s="48"/>
      <c r="D21" s="48"/>
      <c r="E21" s="48"/>
    </row>
    <row r="23" spans="1:5" x14ac:dyDescent="0.25">
      <c r="A23" s="23" t="str">
        <f>HYPERLINK("#'Factor List'!A1", "Back to Factor List")</f>
        <v>Back to Factor List</v>
      </c>
      <c r="B23" s="23" t="str">
        <f>HYPERLINK("#'Assumptions'!A1", "Assumptions")</f>
        <v>Assumptions</v>
      </c>
    </row>
    <row r="26" spans="1:5" s="61" customFormat="1" ht="13" x14ac:dyDescent="0.25">
      <c r="A26" s="60" t="s">
        <v>392</v>
      </c>
      <c r="B26" s="60" t="s">
        <v>407</v>
      </c>
      <c r="C26" s="60" t="s">
        <v>408</v>
      </c>
      <c r="D26" s="60" t="s">
        <v>409</v>
      </c>
      <c r="E26" s="60" t="s">
        <v>410</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P/f6TcYb7CK5jivU4dknaPdnKak3hykC4g4CCwQSym8Wl6bBD/8dTJlL235aB66DantaM8kwhVWbmQZ+NaTyw==" saltValue="vGkxp9ozOGZTrjNTS7PGbQ==" spinCount="100000" sheet="1" objects="1" scenarios="1"/>
  <conditionalFormatting sqref="A6:A21">
    <cfRule type="expression" dxfId="541" priority="11" stopIfTrue="1">
      <formula>MOD(ROW(),2)=0</formula>
    </cfRule>
    <cfRule type="expression" dxfId="540" priority="12" stopIfTrue="1">
      <formula>MOD(ROW(),2)&lt;&gt;0</formula>
    </cfRule>
  </conditionalFormatting>
  <conditionalFormatting sqref="B6:E21">
    <cfRule type="expression" dxfId="539" priority="13" stopIfTrue="1">
      <formula>MOD(ROW(),2)=0</formula>
    </cfRule>
    <cfRule type="expression" dxfId="538" priority="14" stopIfTrue="1">
      <formula>MOD(ROW(),2)&lt;&gt;0</formula>
    </cfRule>
  </conditionalFormatting>
  <conditionalFormatting sqref="A26:A94">
    <cfRule type="expression" dxfId="537" priority="15" stopIfTrue="1">
      <formula>MOD(ROW(),2)=0</formula>
    </cfRule>
    <cfRule type="expression" dxfId="536" priority="16" stopIfTrue="1">
      <formula>MOD(ROW(),2)&lt;&gt;0</formula>
    </cfRule>
  </conditionalFormatting>
  <conditionalFormatting sqref="B26:E26">
    <cfRule type="expression" dxfId="535" priority="17" stopIfTrue="1">
      <formula>MOD(ROW(),2)=0</formula>
    </cfRule>
    <cfRule type="expression" dxfId="534" priority="18" stopIfTrue="1">
      <formula>MOD(ROW(),2)&lt;&gt;0</formula>
    </cfRule>
  </conditionalFormatting>
  <conditionalFormatting sqref="B27:E94">
    <cfRule type="expression" dxfId="533" priority="1" stopIfTrue="1">
      <formula>MOD(ROW(),2)=0</formula>
    </cfRule>
    <cfRule type="expression" dxfId="532" priority="2"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A01A-1373-4788-9576-6D0643BAB653}">
  <sheetPr codeName="Sheet41"/>
  <dimension ref="A1:E94"/>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Pension Credit - x-317</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v>2015</v>
      </c>
      <c r="C8" s="48"/>
      <c r="D8" s="48"/>
      <c r="E8" s="48"/>
    </row>
    <row r="9" spans="1:5" x14ac:dyDescent="0.25">
      <c r="A9" s="41" t="s">
        <v>125</v>
      </c>
      <c r="B9" s="48" t="s">
        <v>205</v>
      </c>
      <c r="C9" s="48"/>
      <c r="D9" s="48"/>
      <c r="E9" s="48"/>
    </row>
    <row r="10" spans="1:5" x14ac:dyDescent="0.25">
      <c r="A10" s="41" t="s">
        <v>6</v>
      </c>
      <c r="B10" s="48" t="s">
        <v>217</v>
      </c>
      <c r="C10" s="48"/>
      <c r="D10" s="48"/>
      <c r="E10" s="48"/>
    </row>
    <row r="11" spans="1:5" x14ac:dyDescent="0.25">
      <c r="A11" s="41" t="s">
        <v>126</v>
      </c>
      <c r="B11" s="48" t="s">
        <v>140</v>
      </c>
      <c r="C11" s="48"/>
      <c r="D11" s="48"/>
      <c r="E11" s="48"/>
    </row>
    <row r="12" spans="1:5" x14ac:dyDescent="0.25">
      <c r="A12" s="41" t="s">
        <v>127</v>
      </c>
      <c r="B12" s="48" t="s">
        <v>141</v>
      </c>
      <c r="C12" s="48"/>
      <c r="D12" s="48"/>
      <c r="E12" s="48"/>
    </row>
    <row r="13" spans="1:5" x14ac:dyDescent="0.25">
      <c r="A13" s="41" t="s">
        <v>388</v>
      </c>
      <c r="B13" s="48" t="s">
        <v>142</v>
      </c>
      <c r="C13" s="48"/>
      <c r="D13" s="48"/>
      <c r="E13" s="48"/>
    </row>
    <row r="14" spans="1:5" x14ac:dyDescent="0.25">
      <c r="A14" s="41" t="s">
        <v>129</v>
      </c>
      <c r="B14" s="48">
        <v>317</v>
      </c>
      <c r="C14" s="48"/>
      <c r="D14" s="48"/>
      <c r="E14" s="48"/>
    </row>
    <row r="15" spans="1:5" x14ac:dyDescent="0.25">
      <c r="A15" s="41" t="s">
        <v>389</v>
      </c>
      <c r="B15" s="48" t="s">
        <v>218</v>
      </c>
      <c r="C15" s="48"/>
      <c r="D15" s="48"/>
      <c r="E15" s="48"/>
    </row>
    <row r="16" spans="1:5" x14ac:dyDescent="0.25">
      <c r="A16" s="41" t="s">
        <v>131</v>
      </c>
      <c r="B16" s="48" t="s">
        <v>219</v>
      </c>
      <c r="C16" s="48"/>
      <c r="D16" s="48"/>
      <c r="E16" s="48"/>
    </row>
    <row r="17" spans="1:5" x14ac:dyDescent="0.25">
      <c r="A17" s="42" t="s">
        <v>390</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145</v>
      </c>
      <c r="C20" s="48"/>
      <c r="D20" s="48"/>
      <c r="E20" s="48"/>
    </row>
    <row r="21" spans="1:5" x14ac:dyDescent="0.25">
      <c r="A21" s="41" t="s">
        <v>391</v>
      </c>
      <c r="B21" s="48" t="s">
        <v>63</v>
      </c>
      <c r="C21" s="48"/>
      <c r="D21" s="48"/>
      <c r="E21" s="48"/>
    </row>
    <row r="23" spans="1:5" x14ac:dyDescent="0.25">
      <c r="A23" s="23" t="str">
        <f>HYPERLINK("#'Factor List'!A1", "Back to Factor List")</f>
        <v>Back to Factor List</v>
      </c>
      <c r="B23" s="23" t="str">
        <f>HYPERLINK("#'Assumptions'!A1", "Assumptions")</f>
        <v>Assumptions</v>
      </c>
    </row>
    <row r="26" spans="1:5" s="61" customFormat="1" ht="13" x14ac:dyDescent="0.25">
      <c r="A26" s="60" t="s">
        <v>392</v>
      </c>
      <c r="B26" s="60" t="s">
        <v>407</v>
      </c>
      <c r="C26" s="60" t="s">
        <v>408</v>
      </c>
      <c r="D26" s="60" t="s">
        <v>409</v>
      </c>
      <c r="E26" s="60" t="s">
        <v>410</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ZbJzoWGIlVMyDx1v4NgOdMizUAfTaCDSYJ2GDcc/oXPOZAyZPhjLSdebjZYhza7sgXwFZlbzGfoIELGiIWNkOQ==" saltValue="/MFANSQLw2UawtNcvNEvwg==" spinCount="100000" sheet="1" objects="1" scenarios="1"/>
  <conditionalFormatting sqref="A6:A21">
    <cfRule type="expression" dxfId="529" priority="11" stopIfTrue="1">
      <formula>MOD(ROW(),2)=0</formula>
    </cfRule>
    <cfRule type="expression" dxfId="528" priority="12" stopIfTrue="1">
      <formula>MOD(ROW(),2)&lt;&gt;0</formula>
    </cfRule>
  </conditionalFormatting>
  <conditionalFormatting sqref="B6:E21">
    <cfRule type="expression" dxfId="527" priority="13" stopIfTrue="1">
      <formula>MOD(ROW(),2)=0</formula>
    </cfRule>
    <cfRule type="expression" dxfId="526" priority="14" stopIfTrue="1">
      <formula>MOD(ROW(),2)&lt;&gt;0</formula>
    </cfRule>
  </conditionalFormatting>
  <conditionalFormatting sqref="A26:A94">
    <cfRule type="expression" dxfId="525" priority="15" stopIfTrue="1">
      <formula>MOD(ROW(),2)=0</formula>
    </cfRule>
    <cfRule type="expression" dxfId="524" priority="16" stopIfTrue="1">
      <formula>MOD(ROW(),2)&lt;&gt;0</formula>
    </cfRule>
  </conditionalFormatting>
  <conditionalFormatting sqref="B26:E26">
    <cfRule type="expression" dxfId="523" priority="17" stopIfTrue="1">
      <formula>MOD(ROW(),2)=0</formula>
    </cfRule>
    <cfRule type="expression" dxfId="522" priority="18" stopIfTrue="1">
      <formula>MOD(ROW(),2)&lt;&gt;0</formula>
    </cfRule>
  </conditionalFormatting>
  <conditionalFormatting sqref="B27:E94">
    <cfRule type="expression" dxfId="521" priority="1" stopIfTrue="1">
      <formula>MOD(ROW(),2)=0</formula>
    </cfRule>
    <cfRule type="expression" dxfId="520" priority="2"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36328125" defaultRowHeight="15.5" x14ac:dyDescent="0.35"/>
  <cols>
    <col min="1" max="1" width="48.54296875" style="4" customWidth="1"/>
    <col min="2" max="3" width="36.54296875" style="4" customWidth="1"/>
    <col min="4" max="16384" width="9.36328125" style="1"/>
  </cols>
  <sheetData>
    <row r="1" spans="1:3" s="21" customFormat="1" ht="20" x14ac:dyDescent="0.4">
      <c r="A1" s="20" t="s">
        <v>0</v>
      </c>
    </row>
    <row r="2" spans="1:3" s="21" customFormat="1" x14ac:dyDescent="0.35">
      <c r="A2" s="25" t="s">
        <v>1</v>
      </c>
      <c r="B2" s="3" t="str">
        <f>wb_title</f>
        <v>Fire_NI - Consolidated Factor Spreadsheet</v>
      </c>
    </row>
    <row r="3" spans="1:3" s="21" customFormat="1" x14ac:dyDescent="0.35">
      <c r="A3" s="25" t="s">
        <v>2</v>
      </c>
      <c r="B3" s="22" t="s">
        <v>11</v>
      </c>
    </row>
    <row r="4" spans="1:3" s="33" customFormat="1" ht="12.5" x14ac:dyDescent="0.25">
      <c r="A4" s="36"/>
      <c r="B4" s="36"/>
      <c r="C4" s="36"/>
    </row>
    <row r="5" spans="1:3" s="33" customFormat="1" ht="12.5" x14ac:dyDescent="0.25">
      <c r="A5" s="36"/>
      <c r="B5" s="36"/>
      <c r="C5" s="36"/>
    </row>
    <row r="6" spans="1:3" s="33" customFormat="1" ht="13" x14ac:dyDescent="0.3">
      <c r="A6" s="38" t="s">
        <v>62</v>
      </c>
      <c r="B6" s="38" t="s">
        <v>63</v>
      </c>
      <c r="C6" s="38" t="s">
        <v>64</v>
      </c>
    </row>
    <row r="7" spans="1:3" s="33" customFormat="1" ht="12.5" x14ac:dyDescent="0.25">
      <c r="A7" s="36" t="s">
        <v>65</v>
      </c>
      <c r="B7" s="36" t="s">
        <v>66</v>
      </c>
      <c r="C7" s="36" t="s">
        <v>67</v>
      </c>
    </row>
    <row r="8" spans="1:3" s="33" customFormat="1" ht="12.5" x14ac:dyDescent="0.25">
      <c r="A8" s="36" t="s">
        <v>68</v>
      </c>
      <c r="B8" s="36" t="s">
        <v>69</v>
      </c>
      <c r="C8" s="36" t="s">
        <v>70</v>
      </c>
    </row>
    <row r="9" spans="1:3" s="33" customFormat="1" ht="12.5" x14ac:dyDescent="0.25">
      <c r="A9" s="36" t="s">
        <v>71</v>
      </c>
      <c r="B9" s="36" t="s">
        <v>72</v>
      </c>
      <c r="C9" s="36" t="s">
        <v>73</v>
      </c>
    </row>
    <row r="10" spans="1:3" s="33" customFormat="1" ht="12.5" x14ac:dyDescent="0.25">
      <c r="A10" s="36" t="s">
        <v>74</v>
      </c>
      <c r="B10" s="36" t="s">
        <v>66</v>
      </c>
      <c r="C10" s="36" t="s">
        <v>66</v>
      </c>
    </row>
    <row r="11" spans="1:3" s="33" customFormat="1" ht="12.5" x14ac:dyDescent="0.25">
      <c r="A11" s="36" t="s">
        <v>75</v>
      </c>
      <c r="B11" s="36" t="s">
        <v>76</v>
      </c>
      <c r="C11" s="36" t="s">
        <v>77</v>
      </c>
    </row>
    <row r="12" spans="1:3" s="33" customFormat="1" ht="25" x14ac:dyDescent="0.25">
      <c r="A12" s="36" t="s">
        <v>78</v>
      </c>
      <c r="B12" s="36" t="s">
        <v>79</v>
      </c>
      <c r="C12" s="36" t="s">
        <v>80</v>
      </c>
    </row>
    <row r="13" spans="1:3" s="33" customFormat="1" ht="12.5" x14ac:dyDescent="0.25">
      <c r="A13" s="36" t="s">
        <v>81</v>
      </c>
      <c r="B13" s="36" t="s">
        <v>82</v>
      </c>
      <c r="C13" s="36" t="s">
        <v>82</v>
      </c>
    </row>
    <row r="14" spans="1:3" s="33" customFormat="1" ht="12.5" x14ac:dyDescent="0.25">
      <c r="A14" s="36" t="s">
        <v>83</v>
      </c>
      <c r="B14" s="36" t="s">
        <v>84</v>
      </c>
      <c r="C14" s="36" t="s">
        <v>84</v>
      </c>
    </row>
    <row r="15" spans="1:3" s="33" customFormat="1" ht="12.5" x14ac:dyDescent="0.25">
      <c r="A15" s="36" t="s">
        <v>85</v>
      </c>
      <c r="B15" s="36" t="s">
        <v>86</v>
      </c>
      <c r="C15" s="36" t="s">
        <v>86</v>
      </c>
    </row>
    <row r="16" spans="1:3" s="33" customFormat="1" ht="12.5" x14ac:dyDescent="0.25">
      <c r="A16" s="36" t="s">
        <v>87</v>
      </c>
      <c r="B16" s="36" t="s">
        <v>84</v>
      </c>
      <c r="C16" s="36" t="s">
        <v>84</v>
      </c>
    </row>
    <row r="17" spans="1:3" s="33" customFormat="1" ht="12.5" x14ac:dyDescent="0.25">
      <c r="A17" s="36" t="s">
        <v>88</v>
      </c>
      <c r="B17" s="36" t="s">
        <v>89</v>
      </c>
      <c r="C17" s="36" t="s">
        <v>89</v>
      </c>
    </row>
    <row r="18" spans="1:3" s="33" customFormat="1" ht="12.5" x14ac:dyDescent="0.25">
      <c r="A18" s="36" t="s">
        <v>90</v>
      </c>
      <c r="B18" s="36" t="s">
        <v>91</v>
      </c>
      <c r="C18" s="36" t="s">
        <v>91</v>
      </c>
    </row>
    <row r="19" spans="1:3" s="33" customFormat="1" ht="12.5" x14ac:dyDescent="0.25">
      <c r="A19" s="36" t="s">
        <v>92</v>
      </c>
      <c r="B19" s="36" t="s">
        <v>93</v>
      </c>
      <c r="C19" s="36" t="s">
        <v>93</v>
      </c>
    </row>
    <row r="20" spans="1:3" s="33" customFormat="1" ht="12.5" x14ac:dyDescent="0.25">
      <c r="A20" s="36" t="s">
        <v>94</v>
      </c>
      <c r="B20" s="36" t="s">
        <v>93</v>
      </c>
      <c r="C20" s="36" t="s">
        <v>93</v>
      </c>
    </row>
    <row r="21" spans="1:3" s="33" customFormat="1" ht="12.5" x14ac:dyDescent="0.25">
      <c r="A21" s="36" t="s">
        <v>95</v>
      </c>
      <c r="B21" s="36" t="s">
        <v>89</v>
      </c>
      <c r="C21" s="36" t="s">
        <v>89</v>
      </c>
    </row>
    <row r="22" spans="1:3" s="33" customFormat="1" ht="12.5" x14ac:dyDescent="0.25">
      <c r="A22" s="36" t="s">
        <v>96</v>
      </c>
      <c r="B22" s="36" t="s">
        <v>97</v>
      </c>
      <c r="C22" s="36" t="s">
        <v>97</v>
      </c>
    </row>
    <row r="23" spans="1:3" s="33" customFormat="1" ht="25" x14ac:dyDescent="0.25">
      <c r="A23" s="36" t="s">
        <v>98</v>
      </c>
      <c r="B23" s="36" t="s">
        <v>99</v>
      </c>
      <c r="C23" s="36" t="s">
        <v>100</v>
      </c>
    </row>
    <row r="24" spans="1:3" s="33" customFormat="1" ht="12.5" x14ac:dyDescent="0.25">
      <c r="A24" s="36" t="s">
        <v>101</v>
      </c>
      <c r="B24" s="36">
        <v>2028</v>
      </c>
      <c r="C24" s="36">
        <v>2024</v>
      </c>
    </row>
    <row r="25" spans="1:3" s="33" customFormat="1" ht="25" x14ac:dyDescent="0.25">
      <c r="A25" s="36" t="s">
        <v>102</v>
      </c>
      <c r="B25" s="36" t="s">
        <v>103</v>
      </c>
      <c r="C25" s="36" t="s">
        <v>103</v>
      </c>
    </row>
    <row r="26" spans="1:3" s="33" customFormat="1" ht="12.5" x14ac:dyDescent="0.25">
      <c r="A26" s="36" t="s">
        <v>104</v>
      </c>
      <c r="B26" s="36" t="s">
        <v>86</v>
      </c>
      <c r="C26" s="36" t="s">
        <v>86</v>
      </c>
    </row>
    <row r="27" spans="1:3" s="33" customFormat="1" ht="12.5" x14ac:dyDescent="0.25">
      <c r="A27" s="36" t="s">
        <v>105</v>
      </c>
      <c r="B27" s="36" t="s">
        <v>86</v>
      </c>
      <c r="C27" s="36" t="s">
        <v>86</v>
      </c>
    </row>
    <row r="28" spans="1:3" s="33" customFormat="1" ht="12.5" x14ac:dyDescent="0.25">
      <c r="A28" s="36" t="s">
        <v>106</v>
      </c>
      <c r="B28" s="36" t="s">
        <v>107</v>
      </c>
      <c r="C28" s="36" t="s">
        <v>107</v>
      </c>
    </row>
    <row r="29" spans="1:3" s="33" customFormat="1" ht="75" x14ac:dyDescent="0.25">
      <c r="A29" s="36" t="s">
        <v>108</v>
      </c>
      <c r="B29" s="36" t="s">
        <v>109</v>
      </c>
      <c r="C29" s="36" t="s">
        <v>109</v>
      </c>
    </row>
    <row r="30" spans="1:3" s="33" customFormat="1" ht="25" x14ac:dyDescent="0.25">
      <c r="A30" s="36" t="s">
        <v>110</v>
      </c>
      <c r="B30" s="36" t="s">
        <v>111</v>
      </c>
      <c r="C30" s="36" t="s">
        <v>111</v>
      </c>
    </row>
    <row r="31" spans="1:3" s="33" customFormat="1" ht="12.5" x14ac:dyDescent="0.25">
      <c r="A31" s="36" t="s">
        <v>112</v>
      </c>
      <c r="B31" s="36" t="s">
        <v>113</v>
      </c>
      <c r="C31" s="36" t="s">
        <v>113</v>
      </c>
    </row>
    <row r="32" spans="1:3" s="33" customFormat="1" ht="12.5" x14ac:dyDescent="0.25">
      <c r="A32" s="36" t="s">
        <v>114</v>
      </c>
      <c r="B32" s="36" t="s">
        <v>113</v>
      </c>
      <c r="C32" s="36" t="s">
        <v>113</v>
      </c>
    </row>
    <row r="33" spans="1:3" s="33" customFormat="1" ht="12.5" x14ac:dyDescent="0.25">
      <c r="A33" s="36" t="s">
        <v>115</v>
      </c>
      <c r="B33" s="36" t="s">
        <v>86</v>
      </c>
      <c r="C33" s="36" t="s">
        <v>86</v>
      </c>
    </row>
    <row r="34" spans="1:3" s="33" customFormat="1" ht="50" x14ac:dyDescent="0.25">
      <c r="A34" s="36" t="s">
        <v>116</v>
      </c>
      <c r="B34" s="36" t="s">
        <v>117</v>
      </c>
      <c r="C34" s="36" t="s">
        <v>117</v>
      </c>
    </row>
    <row r="35" spans="1:3" s="33" customFormat="1" ht="12.5" x14ac:dyDescent="0.25">
      <c r="A35" s="36" t="s">
        <v>118</v>
      </c>
      <c r="B35" s="36" t="s">
        <v>119</v>
      </c>
      <c r="C35" s="36" t="s">
        <v>119</v>
      </c>
    </row>
    <row r="36" spans="1:3" s="33" customFormat="1" ht="12.5" x14ac:dyDescent="0.25">
      <c r="A36" s="36" t="s">
        <v>120</v>
      </c>
      <c r="B36" s="36" t="s">
        <v>86</v>
      </c>
      <c r="C36" s="36" t="s">
        <v>86</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15000-BB2B-42D7-9CA3-6FF1897E6217}">
  <sheetPr codeName="Sheet42"/>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Pension Debit - x-318</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137</v>
      </c>
      <c r="C8" s="48"/>
      <c r="D8" s="48"/>
      <c r="E8" s="48"/>
      <c r="F8" s="48"/>
      <c r="G8" s="48"/>
      <c r="H8" s="48"/>
      <c r="I8" s="48"/>
      <c r="J8" s="48"/>
      <c r="K8" s="48"/>
    </row>
    <row r="9" spans="1:11" x14ac:dyDescent="0.25">
      <c r="A9" s="41" t="s">
        <v>125</v>
      </c>
      <c r="B9" s="48" t="s">
        <v>220</v>
      </c>
      <c r="C9" s="48"/>
      <c r="D9" s="48"/>
      <c r="E9" s="48"/>
      <c r="F9" s="48"/>
      <c r="G9" s="48"/>
      <c r="H9" s="48"/>
      <c r="I9" s="48"/>
      <c r="J9" s="48"/>
      <c r="K9" s="48"/>
    </row>
    <row r="10" spans="1:11" x14ac:dyDescent="0.25">
      <c r="A10" s="41" t="s">
        <v>6</v>
      </c>
      <c r="B10" s="48" t="s">
        <v>221</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223</v>
      </c>
      <c r="C12" s="48"/>
      <c r="D12" s="48"/>
      <c r="E12" s="48"/>
      <c r="F12" s="48"/>
      <c r="G12" s="48"/>
      <c r="H12" s="48"/>
      <c r="I12" s="48"/>
      <c r="J12" s="48"/>
      <c r="K12" s="48"/>
    </row>
    <row r="13" spans="1:11" x14ac:dyDescent="0.25">
      <c r="A13" s="41" t="s">
        <v>388</v>
      </c>
      <c r="B13" s="48" t="s">
        <v>142</v>
      </c>
      <c r="C13" s="48"/>
      <c r="D13" s="48"/>
      <c r="E13" s="48"/>
      <c r="F13" s="48"/>
      <c r="G13" s="48"/>
      <c r="H13" s="48"/>
      <c r="I13" s="48"/>
      <c r="J13" s="48"/>
      <c r="K13" s="48"/>
    </row>
    <row r="14" spans="1:11" x14ac:dyDescent="0.25">
      <c r="A14" s="41" t="s">
        <v>129</v>
      </c>
      <c r="B14" s="48">
        <v>318</v>
      </c>
      <c r="C14" s="48"/>
      <c r="D14" s="48"/>
      <c r="E14" s="48"/>
      <c r="F14" s="48"/>
      <c r="G14" s="48"/>
      <c r="H14" s="48"/>
      <c r="I14" s="48"/>
      <c r="J14" s="48"/>
      <c r="K14" s="48"/>
    </row>
    <row r="15" spans="1:11" x14ac:dyDescent="0.25">
      <c r="A15" s="41" t="s">
        <v>389</v>
      </c>
      <c r="B15" s="48" t="s">
        <v>224</v>
      </c>
      <c r="C15" s="48"/>
      <c r="D15" s="48"/>
      <c r="E15" s="48"/>
      <c r="F15" s="48"/>
      <c r="G15" s="48"/>
      <c r="H15" s="48"/>
      <c r="I15" s="48"/>
      <c r="J15" s="48"/>
      <c r="K15" s="48"/>
    </row>
    <row r="16" spans="1:11" x14ac:dyDescent="0.25">
      <c r="A16" s="41" t="s">
        <v>131</v>
      </c>
      <c r="B16" s="48" t="s">
        <v>225</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50</v>
      </c>
      <c r="C26" s="60">
        <v>51</v>
      </c>
      <c r="D26" s="60">
        <v>52</v>
      </c>
      <c r="E26" s="60">
        <v>53</v>
      </c>
      <c r="F26" s="60">
        <v>54</v>
      </c>
      <c r="G26" s="60">
        <v>55</v>
      </c>
      <c r="H26" s="60">
        <v>56</v>
      </c>
      <c r="I26" s="60">
        <v>57</v>
      </c>
      <c r="J26" s="60">
        <v>58</v>
      </c>
      <c r="K26" s="60">
        <v>59</v>
      </c>
    </row>
    <row r="27" spans="1:11" x14ac:dyDescent="0.25">
      <c r="A27" s="44">
        <v>0</v>
      </c>
      <c r="B27" s="46">
        <v>0.65100000000000002</v>
      </c>
      <c r="C27" s="46">
        <v>0.67500000000000004</v>
      </c>
      <c r="D27" s="46">
        <v>0.70099999999999996</v>
      </c>
      <c r="E27" s="46">
        <v>0.72899999999999998</v>
      </c>
      <c r="F27" s="46">
        <v>0.75900000000000001</v>
      </c>
      <c r="G27" s="46">
        <v>0.79200000000000004</v>
      </c>
      <c r="H27" s="46">
        <v>0.82799999999999996</v>
      </c>
      <c r="I27" s="46">
        <v>0.86599999999999999</v>
      </c>
      <c r="J27" s="46">
        <v>0.90700000000000003</v>
      </c>
      <c r="K27" s="46">
        <v>0.95199999999999996</v>
      </c>
    </row>
    <row r="28" spans="1:11" x14ac:dyDescent="0.25">
      <c r="A28" s="44">
        <v>1</v>
      </c>
      <c r="B28" s="46">
        <v>0.65300000000000002</v>
      </c>
      <c r="C28" s="46">
        <v>0.67700000000000005</v>
      </c>
      <c r="D28" s="46">
        <v>0.70299999999999996</v>
      </c>
      <c r="E28" s="46">
        <v>0.73099999999999998</v>
      </c>
      <c r="F28" s="46">
        <v>0.76200000000000001</v>
      </c>
      <c r="G28" s="46">
        <v>0.79500000000000004</v>
      </c>
      <c r="H28" s="46">
        <v>0.83099999999999996</v>
      </c>
      <c r="I28" s="46">
        <v>0.87</v>
      </c>
      <c r="J28" s="46">
        <v>0.91100000000000003</v>
      </c>
      <c r="K28" s="46">
        <v>0.95599999999999996</v>
      </c>
    </row>
    <row r="29" spans="1:11" x14ac:dyDescent="0.25">
      <c r="A29" s="44">
        <v>2</v>
      </c>
      <c r="B29" s="46">
        <v>0.65500000000000003</v>
      </c>
      <c r="C29" s="46">
        <v>0.67900000000000005</v>
      </c>
      <c r="D29" s="46">
        <v>0.70499999999999996</v>
      </c>
      <c r="E29" s="46">
        <v>0.73399999999999999</v>
      </c>
      <c r="F29" s="46">
        <v>0.76400000000000001</v>
      </c>
      <c r="G29" s="46">
        <v>0.79800000000000004</v>
      </c>
      <c r="H29" s="46">
        <v>0.83399999999999996</v>
      </c>
      <c r="I29" s="46">
        <v>0.873</v>
      </c>
      <c r="J29" s="46">
        <v>0.91500000000000004</v>
      </c>
      <c r="K29" s="46">
        <v>0.96</v>
      </c>
    </row>
    <row r="30" spans="1:11" x14ac:dyDescent="0.25">
      <c r="A30" s="44">
        <v>3</v>
      </c>
      <c r="B30" s="46">
        <v>0.65700000000000003</v>
      </c>
      <c r="C30" s="46">
        <v>0.68100000000000005</v>
      </c>
      <c r="D30" s="46">
        <v>0.70799999999999996</v>
      </c>
      <c r="E30" s="46">
        <v>0.73599999999999999</v>
      </c>
      <c r="F30" s="46">
        <v>0.76700000000000002</v>
      </c>
      <c r="G30" s="46">
        <v>0.80100000000000005</v>
      </c>
      <c r="H30" s="46">
        <v>0.83699999999999997</v>
      </c>
      <c r="I30" s="46">
        <v>0.877</v>
      </c>
      <c r="J30" s="46">
        <v>0.91900000000000004</v>
      </c>
      <c r="K30" s="46">
        <v>0.96399999999999997</v>
      </c>
    </row>
    <row r="31" spans="1:11" x14ac:dyDescent="0.25">
      <c r="A31" s="44">
        <v>4</v>
      </c>
      <c r="B31" s="46">
        <v>0.65900000000000003</v>
      </c>
      <c r="C31" s="46">
        <v>0.68300000000000005</v>
      </c>
      <c r="D31" s="46">
        <v>0.71</v>
      </c>
      <c r="E31" s="46">
        <v>0.73899999999999999</v>
      </c>
      <c r="F31" s="46">
        <v>0.77</v>
      </c>
      <c r="G31" s="46">
        <v>0.80400000000000005</v>
      </c>
      <c r="H31" s="46">
        <v>0.84099999999999997</v>
      </c>
      <c r="I31" s="46">
        <v>0.88</v>
      </c>
      <c r="J31" s="46">
        <v>0.92200000000000004</v>
      </c>
      <c r="K31" s="46">
        <v>0.96799999999999997</v>
      </c>
    </row>
    <row r="32" spans="1:11" x14ac:dyDescent="0.25">
      <c r="A32" s="44">
        <v>5</v>
      </c>
      <c r="B32" s="46">
        <v>0.66100000000000003</v>
      </c>
      <c r="C32" s="46">
        <v>0.68500000000000005</v>
      </c>
      <c r="D32" s="46">
        <v>0.71199999999999997</v>
      </c>
      <c r="E32" s="46">
        <v>0.74099999999999999</v>
      </c>
      <c r="F32" s="46">
        <v>0.77300000000000002</v>
      </c>
      <c r="G32" s="46">
        <v>0.80700000000000005</v>
      </c>
      <c r="H32" s="46">
        <v>0.84399999999999997</v>
      </c>
      <c r="I32" s="46">
        <v>0.88300000000000001</v>
      </c>
      <c r="J32" s="46">
        <v>0.92600000000000005</v>
      </c>
      <c r="K32" s="46">
        <v>0.97199999999999998</v>
      </c>
    </row>
    <row r="33" spans="1:11" x14ac:dyDescent="0.25">
      <c r="A33" s="44">
        <v>6</v>
      </c>
      <c r="B33" s="46">
        <v>0.66300000000000003</v>
      </c>
      <c r="C33" s="46">
        <v>0.68799999999999994</v>
      </c>
      <c r="D33" s="46">
        <v>0.71499999999999997</v>
      </c>
      <c r="E33" s="46">
        <v>0.74399999999999999</v>
      </c>
      <c r="F33" s="46">
        <v>0.77500000000000002</v>
      </c>
      <c r="G33" s="46">
        <v>0.81</v>
      </c>
      <c r="H33" s="46">
        <v>0.84699999999999998</v>
      </c>
      <c r="I33" s="46">
        <v>0.88700000000000001</v>
      </c>
      <c r="J33" s="46">
        <v>0.93</v>
      </c>
      <c r="K33" s="46">
        <v>0.97599999999999998</v>
      </c>
    </row>
    <row r="34" spans="1:11" x14ac:dyDescent="0.25">
      <c r="A34" s="44">
        <v>7</v>
      </c>
      <c r="B34" s="46">
        <v>0.66500000000000004</v>
      </c>
      <c r="C34" s="46">
        <v>0.69</v>
      </c>
      <c r="D34" s="46">
        <v>0.71699999999999997</v>
      </c>
      <c r="E34" s="46">
        <v>0.746</v>
      </c>
      <c r="F34" s="46">
        <v>0.77800000000000002</v>
      </c>
      <c r="G34" s="46">
        <v>0.81299999999999994</v>
      </c>
      <c r="H34" s="46">
        <v>0.85</v>
      </c>
      <c r="I34" s="46">
        <v>0.89</v>
      </c>
      <c r="J34" s="46">
        <v>0.93300000000000005</v>
      </c>
      <c r="K34" s="46">
        <v>0.98</v>
      </c>
    </row>
    <row r="35" spans="1:11" x14ac:dyDescent="0.25">
      <c r="A35" s="44">
        <v>8</v>
      </c>
      <c r="B35" s="46">
        <v>0.66700000000000004</v>
      </c>
      <c r="C35" s="46">
        <v>0.69199999999999995</v>
      </c>
      <c r="D35" s="46">
        <v>0.71899999999999997</v>
      </c>
      <c r="E35" s="46">
        <v>0.749</v>
      </c>
      <c r="F35" s="46">
        <v>0.78100000000000003</v>
      </c>
      <c r="G35" s="46">
        <v>0.81599999999999995</v>
      </c>
      <c r="H35" s="46">
        <v>0.85299999999999998</v>
      </c>
      <c r="I35" s="46">
        <v>0.89400000000000002</v>
      </c>
      <c r="J35" s="46">
        <v>0.93700000000000006</v>
      </c>
      <c r="K35" s="46">
        <v>0.98399999999999999</v>
      </c>
    </row>
    <row r="36" spans="1:11" x14ac:dyDescent="0.25">
      <c r="A36" s="44">
        <v>9</v>
      </c>
      <c r="B36" s="46">
        <v>0.66900000000000004</v>
      </c>
      <c r="C36" s="46">
        <v>0.69399999999999995</v>
      </c>
      <c r="D36" s="46">
        <v>0.72199999999999998</v>
      </c>
      <c r="E36" s="46">
        <v>0.751</v>
      </c>
      <c r="F36" s="46">
        <v>0.78400000000000003</v>
      </c>
      <c r="G36" s="46">
        <v>0.81899999999999995</v>
      </c>
      <c r="H36" s="46">
        <v>0.85699999999999998</v>
      </c>
      <c r="I36" s="46">
        <v>0.89700000000000002</v>
      </c>
      <c r="J36" s="46">
        <v>0.94099999999999995</v>
      </c>
      <c r="K36" s="46">
        <v>0.98799999999999999</v>
      </c>
    </row>
    <row r="37" spans="1:11" x14ac:dyDescent="0.25">
      <c r="A37" s="44">
        <v>10</v>
      </c>
      <c r="B37" s="46">
        <v>0.67100000000000004</v>
      </c>
      <c r="C37" s="46">
        <v>0.69599999999999995</v>
      </c>
      <c r="D37" s="46">
        <v>0.72399999999999998</v>
      </c>
      <c r="E37" s="46">
        <v>0.754</v>
      </c>
      <c r="F37" s="46">
        <v>0.78600000000000003</v>
      </c>
      <c r="G37" s="46">
        <v>0.82199999999999995</v>
      </c>
      <c r="H37" s="46">
        <v>0.86</v>
      </c>
      <c r="I37" s="46">
        <v>0.90100000000000002</v>
      </c>
      <c r="J37" s="46">
        <v>0.94499999999999995</v>
      </c>
      <c r="K37" s="46">
        <v>0.99199999999999999</v>
      </c>
    </row>
    <row r="38" spans="1:11" x14ac:dyDescent="0.25">
      <c r="A38" s="44">
        <v>11</v>
      </c>
      <c r="B38" s="46">
        <v>0.67300000000000004</v>
      </c>
      <c r="C38" s="46">
        <v>0.69799999999999995</v>
      </c>
      <c r="D38" s="46">
        <v>0.72599999999999998</v>
      </c>
      <c r="E38" s="46">
        <v>0.75600000000000001</v>
      </c>
      <c r="F38" s="46">
        <v>0.78900000000000003</v>
      </c>
      <c r="G38" s="46">
        <v>0.82499999999999996</v>
      </c>
      <c r="H38" s="46">
        <v>0.86299999999999999</v>
      </c>
      <c r="I38" s="46">
        <v>0.90400000000000003</v>
      </c>
      <c r="J38" s="46">
        <v>0.94799999999999995</v>
      </c>
      <c r="K38" s="46">
        <v>0.996</v>
      </c>
    </row>
  </sheetData>
  <sheetProtection algorithmName="SHA-512" hashValue="DGYsjnv80JAuqqvs4XRFwUV0tOreY5IBm0x4fM1hPiO5tXIIPS9EpD8uW+Iss/0ZKxfgOaU6XzYBIxha74EldA==" saltValue="bLJl4RaW3bXZB9LoCJhqaQ==" spinCount="100000" sheet="1" objects="1" scenarios="1"/>
  <conditionalFormatting sqref="A6:A21">
    <cfRule type="expression" dxfId="517" priority="9" stopIfTrue="1">
      <formula>MOD(ROW(),2)=0</formula>
    </cfRule>
    <cfRule type="expression" dxfId="516" priority="10" stopIfTrue="1">
      <formula>MOD(ROW(),2)&lt;&gt;0</formula>
    </cfRule>
  </conditionalFormatting>
  <conditionalFormatting sqref="B6:K21">
    <cfRule type="expression" dxfId="515" priority="11" stopIfTrue="1">
      <formula>MOD(ROW(),2)=0</formula>
    </cfRule>
    <cfRule type="expression" dxfId="514" priority="12" stopIfTrue="1">
      <formula>MOD(ROW(),2)&lt;&gt;0</formula>
    </cfRule>
  </conditionalFormatting>
  <conditionalFormatting sqref="A26:A38">
    <cfRule type="expression" dxfId="513" priority="13" stopIfTrue="1">
      <formula>MOD(ROW(),2)=0</formula>
    </cfRule>
    <cfRule type="expression" dxfId="512" priority="14" stopIfTrue="1">
      <formula>MOD(ROW(),2)&lt;&gt;0</formula>
    </cfRule>
  </conditionalFormatting>
  <conditionalFormatting sqref="B26:K38">
    <cfRule type="expression" dxfId="511" priority="15" stopIfTrue="1">
      <formula>MOD(ROW(),2)=0</formula>
    </cfRule>
    <cfRule type="expression" dxfId="510" priority="16"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BC27-057D-4980-9BFF-C831DD379759}">
  <sheetPr codeName="Sheet43"/>
  <dimension ref="A1:G38"/>
  <sheetViews>
    <sheetView showGridLines="0" workbookViewId="0">
      <selection activeCell="A6" sqref="A6"/>
    </sheetView>
  </sheetViews>
  <sheetFormatPr defaultRowHeight="12.5" x14ac:dyDescent="0.25"/>
  <cols>
    <col min="1" max="1" width="31.6328125" customWidth="1"/>
    <col min="2" max="7" width="22.6328125" customWidth="1"/>
  </cols>
  <sheetData>
    <row r="1" spans="1:7" s="1" customFormat="1" ht="20" x14ac:dyDescent="0.4">
      <c r="A1" s="2" t="s">
        <v>0</v>
      </c>
    </row>
    <row r="2" spans="1:7" s="1" customFormat="1" ht="15.5" x14ac:dyDescent="0.35">
      <c r="A2" s="30" t="s">
        <v>1</v>
      </c>
      <c r="B2" s="3" t="str">
        <f>wb_title</f>
        <v>Fire_NI - Consolidated Factor Spreadsheet</v>
      </c>
    </row>
    <row r="3" spans="1:7" s="1" customFormat="1" ht="15.5" x14ac:dyDescent="0.35">
      <c r="A3" s="30" t="s">
        <v>2</v>
      </c>
      <c r="B3" s="3" t="str">
        <f>TABLE_FACTOR_TYPE_1 &amp; " - x-" &amp; TABLE_SERIES_NUMBER_1</f>
        <v>Pension Debit - x-319</v>
      </c>
    </row>
    <row r="6" spans="1:7" x14ac:dyDescent="0.25">
      <c r="A6" s="41" t="s">
        <v>385</v>
      </c>
      <c r="B6" s="48" t="s">
        <v>386</v>
      </c>
      <c r="C6" s="48"/>
      <c r="D6" s="48"/>
      <c r="E6" s="48"/>
      <c r="F6" s="48"/>
      <c r="G6" s="48"/>
    </row>
    <row r="7" spans="1:7" x14ac:dyDescent="0.25">
      <c r="A7" s="41" t="s">
        <v>387</v>
      </c>
      <c r="B7" s="48" t="s">
        <v>31</v>
      </c>
      <c r="C7" s="48"/>
      <c r="D7" s="48"/>
      <c r="E7" s="48"/>
      <c r="F7" s="48"/>
      <c r="G7" s="48"/>
    </row>
    <row r="8" spans="1:7" x14ac:dyDescent="0.25">
      <c r="A8" s="41" t="s">
        <v>124</v>
      </c>
      <c r="B8" s="48" t="s">
        <v>137</v>
      </c>
      <c r="C8" s="48"/>
      <c r="D8" s="48"/>
      <c r="E8" s="48"/>
      <c r="F8" s="48"/>
      <c r="G8" s="48"/>
    </row>
    <row r="9" spans="1:7" x14ac:dyDescent="0.25">
      <c r="A9" s="41" t="s">
        <v>125</v>
      </c>
      <c r="B9" s="48" t="s">
        <v>220</v>
      </c>
      <c r="C9" s="48"/>
      <c r="D9" s="48"/>
      <c r="E9" s="48"/>
      <c r="F9" s="48"/>
      <c r="G9" s="48"/>
    </row>
    <row r="10" spans="1:7" x14ac:dyDescent="0.25">
      <c r="A10" s="41" t="s">
        <v>6</v>
      </c>
      <c r="B10" s="48" t="s">
        <v>226</v>
      </c>
      <c r="C10" s="48"/>
      <c r="D10" s="48"/>
      <c r="E10" s="48"/>
      <c r="F10" s="48"/>
      <c r="G10" s="48"/>
    </row>
    <row r="11" spans="1:7" x14ac:dyDescent="0.25">
      <c r="A11" s="41" t="s">
        <v>126</v>
      </c>
      <c r="B11" s="48" t="s">
        <v>222</v>
      </c>
      <c r="C11" s="48"/>
      <c r="D11" s="48"/>
      <c r="E11" s="48"/>
      <c r="F11" s="48"/>
      <c r="G11" s="48"/>
    </row>
    <row r="12" spans="1:7" x14ac:dyDescent="0.25">
      <c r="A12" s="41" t="s">
        <v>127</v>
      </c>
      <c r="B12" s="48" t="s">
        <v>223</v>
      </c>
      <c r="C12" s="48"/>
      <c r="D12" s="48"/>
      <c r="E12" s="48"/>
      <c r="F12" s="48"/>
      <c r="G12" s="48"/>
    </row>
    <row r="13" spans="1:7" x14ac:dyDescent="0.25">
      <c r="A13" s="41" t="s">
        <v>388</v>
      </c>
      <c r="B13" s="48" t="s">
        <v>142</v>
      </c>
      <c r="C13" s="48"/>
      <c r="D13" s="48"/>
      <c r="E13" s="48"/>
      <c r="F13" s="48"/>
      <c r="G13" s="48"/>
    </row>
    <row r="14" spans="1:7" x14ac:dyDescent="0.25">
      <c r="A14" s="41" t="s">
        <v>129</v>
      </c>
      <c r="B14" s="48">
        <v>319</v>
      </c>
      <c r="C14" s="48"/>
      <c r="D14" s="48"/>
      <c r="E14" s="48"/>
      <c r="F14" s="48"/>
      <c r="G14" s="48"/>
    </row>
    <row r="15" spans="1:7" x14ac:dyDescent="0.25">
      <c r="A15" s="41" t="s">
        <v>389</v>
      </c>
      <c r="B15" s="48" t="s">
        <v>227</v>
      </c>
      <c r="C15" s="48"/>
      <c r="D15" s="48"/>
      <c r="E15" s="48"/>
      <c r="F15" s="48"/>
      <c r="G15" s="48"/>
    </row>
    <row r="16" spans="1:7" x14ac:dyDescent="0.25">
      <c r="A16" s="41" t="s">
        <v>131</v>
      </c>
      <c r="B16" s="48" t="s">
        <v>228</v>
      </c>
      <c r="C16" s="48"/>
      <c r="D16" s="48"/>
      <c r="E16" s="48"/>
      <c r="F16" s="48"/>
      <c r="G16" s="48"/>
    </row>
    <row r="17" spans="1:7" x14ac:dyDescent="0.25">
      <c r="A17" s="42" t="s">
        <v>390</v>
      </c>
      <c r="B17" s="48"/>
      <c r="C17" s="48"/>
      <c r="D17" s="48"/>
      <c r="E17" s="48"/>
      <c r="F17" s="48"/>
      <c r="G17" s="48"/>
    </row>
    <row r="18" spans="1:7" x14ac:dyDescent="0.25">
      <c r="A18" s="41" t="s">
        <v>133</v>
      </c>
      <c r="B18" s="49">
        <v>46163</v>
      </c>
      <c r="C18" s="49"/>
      <c r="D18" s="49"/>
      <c r="E18" s="49"/>
      <c r="F18" s="49"/>
      <c r="G18" s="49"/>
    </row>
    <row r="19" spans="1:7" x14ac:dyDescent="0.25">
      <c r="A19" s="41" t="s">
        <v>134</v>
      </c>
      <c r="B19" s="49"/>
      <c r="C19" s="49"/>
      <c r="D19" s="49"/>
      <c r="E19" s="49"/>
      <c r="F19" s="49"/>
      <c r="G19" s="49"/>
    </row>
    <row r="20" spans="1:7" x14ac:dyDescent="0.25">
      <c r="A20" s="41" t="s">
        <v>135</v>
      </c>
      <c r="B20" s="48" t="s">
        <v>145</v>
      </c>
      <c r="C20" s="48"/>
      <c r="D20" s="48"/>
      <c r="E20" s="48"/>
      <c r="F20" s="48"/>
      <c r="G20" s="48"/>
    </row>
    <row r="21" spans="1:7" x14ac:dyDescent="0.25">
      <c r="A21" s="41" t="s">
        <v>391</v>
      </c>
      <c r="B21" s="48" t="s">
        <v>63</v>
      </c>
      <c r="C21" s="48"/>
      <c r="D21" s="48"/>
      <c r="E21" s="48"/>
      <c r="F21" s="48"/>
      <c r="G21" s="48"/>
    </row>
    <row r="23" spans="1:7" x14ac:dyDescent="0.25">
      <c r="A23" s="23" t="str">
        <f>HYPERLINK("#'Factor List'!A1", "Back to Factor List")</f>
        <v>Back to Factor List</v>
      </c>
      <c r="B23" s="23" t="str">
        <f>HYPERLINK("#'Assumptions'!A1", "Assumptions")</f>
        <v>Assumptions</v>
      </c>
    </row>
    <row r="26" spans="1:7" s="61" customFormat="1" ht="13" x14ac:dyDescent="0.25">
      <c r="A26" s="60" t="s">
        <v>411</v>
      </c>
      <c r="B26" s="60">
        <v>60</v>
      </c>
      <c r="C26" s="60">
        <v>61</v>
      </c>
      <c r="D26" s="60">
        <v>62</v>
      </c>
      <c r="E26" s="60">
        <v>63</v>
      </c>
      <c r="F26" s="60">
        <v>64</v>
      </c>
      <c r="G26" s="60">
        <v>65</v>
      </c>
    </row>
    <row r="27" spans="1:7" x14ac:dyDescent="0.25">
      <c r="A27" s="44">
        <v>0</v>
      </c>
      <c r="B27" s="46">
        <v>1</v>
      </c>
      <c r="C27" s="46">
        <v>1.052</v>
      </c>
      <c r="D27" s="46">
        <v>1.1080000000000001</v>
      </c>
      <c r="E27" s="46">
        <v>1.169</v>
      </c>
      <c r="F27" s="46">
        <v>1.236</v>
      </c>
      <c r="G27" s="46">
        <v>1.3080000000000001</v>
      </c>
    </row>
    <row r="28" spans="1:7" x14ac:dyDescent="0.25">
      <c r="A28" s="44">
        <v>1</v>
      </c>
      <c r="B28" s="46">
        <v>1.004</v>
      </c>
      <c r="C28" s="46">
        <v>1.0569999999999999</v>
      </c>
      <c r="D28" s="46">
        <v>1.1140000000000001</v>
      </c>
      <c r="E28" s="46">
        <v>1.175</v>
      </c>
      <c r="F28" s="46">
        <v>1.242</v>
      </c>
      <c r="G28" s="46">
        <v>1.3140000000000001</v>
      </c>
    </row>
    <row r="29" spans="1:7" x14ac:dyDescent="0.25">
      <c r="A29" s="44">
        <v>2</v>
      </c>
      <c r="B29" s="46">
        <v>1.0089999999999999</v>
      </c>
      <c r="C29" s="46">
        <v>1.0609999999999999</v>
      </c>
      <c r="D29" s="46">
        <v>1.119</v>
      </c>
      <c r="E29" s="46">
        <v>1.181</v>
      </c>
      <c r="F29" s="46">
        <v>1.248</v>
      </c>
      <c r="G29" s="46">
        <v>1.321</v>
      </c>
    </row>
    <row r="30" spans="1:7" x14ac:dyDescent="0.25">
      <c r="A30" s="44">
        <v>3</v>
      </c>
      <c r="B30" s="46">
        <v>1.0129999999999999</v>
      </c>
      <c r="C30" s="46">
        <v>1.0660000000000001</v>
      </c>
      <c r="D30" s="46">
        <v>1.1240000000000001</v>
      </c>
      <c r="E30" s="46">
        <v>1.1859999999999999</v>
      </c>
      <c r="F30" s="46">
        <v>1.254</v>
      </c>
      <c r="G30" s="46">
        <v>1.327</v>
      </c>
    </row>
    <row r="31" spans="1:7" x14ac:dyDescent="0.25">
      <c r="A31" s="44">
        <v>4</v>
      </c>
      <c r="B31" s="46">
        <v>1.0169999999999999</v>
      </c>
      <c r="C31" s="46">
        <v>1.071</v>
      </c>
      <c r="D31" s="46">
        <v>1.129</v>
      </c>
      <c r="E31" s="46">
        <v>1.1919999999999999</v>
      </c>
      <c r="F31" s="46">
        <v>1.26</v>
      </c>
      <c r="G31" s="46">
        <v>1.3340000000000001</v>
      </c>
    </row>
    <row r="32" spans="1:7" x14ac:dyDescent="0.25">
      <c r="A32" s="44">
        <v>5</v>
      </c>
      <c r="B32" s="46">
        <v>1.022</v>
      </c>
      <c r="C32" s="46">
        <v>1.0760000000000001</v>
      </c>
      <c r="D32" s="46">
        <v>1.1339999999999999</v>
      </c>
      <c r="E32" s="46">
        <v>1.1970000000000001</v>
      </c>
      <c r="F32" s="46">
        <v>1.266</v>
      </c>
      <c r="G32" s="46">
        <v>1.34</v>
      </c>
    </row>
    <row r="33" spans="1:7" x14ac:dyDescent="0.25">
      <c r="A33" s="44">
        <v>6</v>
      </c>
      <c r="B33" s="46">
        <v>1.026</v>
      </c>
      <c r="C33" s="46">
        <v>1.08</v>
      </c>
      <c r="D33" s="46">
        <v>1.139</v>
      </c>
      <c r="E33" s="46">
        <v>1.2030000000000001</v>
      </c>
      <c r="F33" s="46">
        <v>1.272</v>
      </c>
      <c r="G33" s="46">
        <v>1.347</v>
      </c>
    </row>
    <row r="34" spans="1:7" x14ac:dyDescent="0.25">
      <c r="A34" s="44">
        <v>7</v>
      </c>
      <c r="B34" s="46">
        <v>1.03</v>
      </c>
      <c r="C34" s="46">
        <v>1.085</v>
      </c>
      <c r="D34" s="46">
        <v>1.1439999999999999</v>
      </c>
      <c r="E34" s="46">
        <v>1.208</v>
      </c>
      <c r="F34" s="46">
        <v>1.278</v>
      </c>
      <c r="G34" s="46">
        <v>1.353</v>
      </c>
    </row>
    <row r="35" spans="1:7" x14ac:dyDescent="0.25">
      <c r="A35" s="44">
        <v>8</v>
      </c>
      <c r="B35" s="46">
        <v>1.0349999999999999</v>
      </c>
      <c r="C35" s="46">
        <v>1.0900000000000001</v>
      </c>
      <c r="D35" s="46">
        <v>1.149</v>
      </c>
      <c r="E35" s="46">
        <v>1.214</v>
      </c>
      <c r="F35" s="46">
        <v>1.284</v>
      </c>
      <c r="G35" s="46">
        <v>1.36</v>
      </c>
    </row>
    <row r="36" spans="1:7" x14ac:dyDescent="0.25">
      <c r="A36" s="44">
        <v>9</v>
      </c>
      <c r="B36" s="46">
        <v>1.0389999999999999</v>
      </c>
      <c r="C36" s="46">
        <v>1.0940000000000001</v>
      </c>
      <c r="D36" s="46">
        <v>1.1539999999999999</v>
      </c>
      <c r="E36" s="46">
        <v>1.2190000000000001</v>
      </c>
      <c r="F36" s="46">
        <v>1.29</v>
      </c>
      <c r="G36" s="46">
        <v>1.3660000000000001</v>
      </c>
    </row>
    <row r="37" spans="1:7" x14ac:dyDescent="0.25">
      <c r="A37" s="44">
        <v>10</v>
      </c>
      <c r="B37" s="46">
        <v>1.0429999999999999</v>
      </c>
      <c r="C37" s="46">
        <v>1.099</v>
      </c>
      <c r="D37" s="46">
        <v>1.159</v>
      </c>
      <c r="E37" s="46">
        <v>1.2250000000000001</v>
      </c>
      <c r="F37" s="46">
        <v>1.296</v>
      </c>
      <c r="G37" s="46">
        <v>1.373</v>
      </c>
    </row>
    <row r="38" spans="1:7" x14ac:dyDescent="0.25">
      <c r="A38" s="44">
        <v>11</v>
      </c>
      <c r="B38" s="46">
        <v>1.048</v>
      </c>
      <c r="C38" s="46">
        <v>1.1040000000000001</v>
      </c>
      <c r="D38" s="46">
        <v>1.1639999999999999</v>
      </c>
      <c r="E38" s="46">
        <v>1.23</v>
      </c>
      <c r="F38" s="46">
        <v>1.302</v>
      </c>
      <c r="G38" s="46">
        <v>1.379</v>
      </c>
    </row>
  </sheetData>
  <sheetProtection algorithmName="SHA-512" hashValue="e2JcW5efKAi5zmXqhDMVWKjG0LPJyNCXJJELkol63mTLTkYDesUlBMAf2cjCHc8RA6oPZcu6J2VB3k6eDyseKQ==" saltValue="ABHd0bY/jbfMUkJ4dFBk4Q==" spinCount="100000" sheet="1" objects="1" scenarios="1"/>
  <conditionalFormatting sqref="A6:A21">
    <cfRule type="expression" dxfId="507" priority="9" stopIfTrue="1">
      <formula>MOD(ROW(),2)=0</formula>
    </cfRule>
    <cfRule type="expression" dxfId="506" priority="10" stopIfTrue="1">
      <formula>MOD(ROW(),2)&lt;&gt;0</formula>
    </cfRule>
  </conditionalFormatting>
  <conditionalFormatting sqref="B6:G21">
    <cfRule type="expression" dxfId="505" priority="11" stopIfTrue="1">
      <formula>MOD(ROW(),2)=0</formula>
    </cfRule>
    <cfRule type="expression" dxfId="504" priority="12" stopIfTrue="1">
      <formula>MOD(ROW(),2)&lt;&gt;0</formula>
    </cfRule>
  </conditionalFormatting>
  <conditionalFormatting sqref="A26:A38">
    <cfRule type="expression" dxfId="503" priority="13" stopIfTrue="1">
      <formula>MOD(ROW(),2)=0</formula>
    </cfRule>
    <cfRule type="expression" dxfId="502" priority="14" stopIfTrue="1">
      <formula>MOD(ROW(),2)&lt;&gt;0</formula>
    </cfRule>
  </conditionalFormatting>
  <conditionalFormatting sqref="B26:G38">
    <cfRule type="expression" dxfId="501" priority="15" stopIfTrue="1">
      <formula>MOD(ROW(),2)=0</formula>
    </cfRule>
    <cfRule type="expression" dxfId="500" priority="16"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4048-4F12-47F0-8FEF-16A679226410}">
  <sheetPr codeName="Sheet44"/>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43" s="1" customFormat="1" ht="20" x14ac:dyDescent="0.4">
      <c r="A1" s="2" t="s">
        <v>0</v>
      </c>
    </row>
    <row r="2" spans="1:43" s="1" customFormat="1" ht="15.5" x14ac:dyDescent="0.35">
      <c r="A2" s="30" t="s">
        <v>1</v>
      </c>
      <c r="B2" s="3" t="str">
        <f>wb_title</f>
        <v>Fire_NI - Consolidated Factor Spreadsheet</v>
      </c>
    </row>
    <row r="3" spans="1:43" s="1" customFormat="1" ht="15.5" x14ac:dyDescent="0.35">
      <c r="A3" s="30" t="s">
        <v>2</v>
      </c>
      <c r="B3" s="3" t="str">
        <f>TABLE_FACTOR_TYPE_1 &amp; " - x-" &amp; TABLE_SERIES_NUMBER_1</f>
        <v>Pension Debit - x-320</v>
      </c>
    </row>
    <row r="6" spans="1:43" x14ac:dyDescent="0.25">
      <c r="A6" s="41" t="s">
        <v>385</v>
      </c>
      <c r="B6" s="48" t="s">
        <v>386</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387</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t="s">
        <v>137</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220</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229</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222</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223</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388</v>
      </c>
      <c r="B13" s="48" t="s">
        <v>142</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320</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389</v>
      </c>
      <c r="B15" s="48" t="s">
        <v>230</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231</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390</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145</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391</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8FyZG8qIV/R51OhsagC7I5cePDlz60A6AllzDaR9Ja84dsiS7b97INKqGf67E6JeO79oxUqkjQqaIToKGZnfmw==" saltValue="nJ8I/yUIdvz4SxUs82+V3A==" spinCount="100000" sheet="1" objects="1" scenarios="1"/>
  <conditionalFormatting sqref="A6:A21">
    <cfRule type="expression" dxfId="497" priority="9" stopIfTrue="1">
      <formula>MOD(ROW(),2)=0</formula>
    </cfRule>
    <cfRule type="expression" dxfId="496" priority="10" stopIfTrue="1">
      <formula>MOD(ROW(),2)&lt;&gt;0</formula>
    </cfRule>
  </conditionalFormatting>
  <conditionalFormatting sqref="B6:AQ21">
    <cfRule type="expression" dxfId="495" priority="11" stopIfTrue="1">
      <formula>MOD(ROW(),2)=0</formula>
    </cfRule>
    <cfRule type="expression" dxfId="494" priority="12" stopIfTrue="1">
      <formula>MOD(ROW(),2)&lt;&gt;0</formula>
    </cfRule>
  </conditionalFormatting>
  <conditionalFormatting sqref="A26:A38">
    <cfRule type="expression" dxfId="493" priority="13" stopIfTrue="1">
      <formula>MOD(ROW(),2)=0</formula>
    </cfRule>
    <cfRule type="expression" dxfId="492" priority="14" stopIfTrue="1">
      <formula>MOD(ROW(),2)&lt;&gt;0</formula>
    </cfRule>
  </conditionalFormatting>
  <conditionalFormatting sqref="B26:AQ38">
    <cfRule type="expression" dxfId="491" priority="15" stopIfTrue="1">
      <formula>MOD(ROW(),2)=0</formula>
    </cfRule>
    <cfRule type="expression" dxfId="490" priority="16"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94E6D-A936-4B13-87E5-9739F15FA772}">
  <sheetPr codeName="Sheet45"/>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Pension Debit - x-321</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220</v>
      </c>
      <c r="C9" s="48"/>
      <c r="D9" s="48"/>
      <c r="E9" s="48"/>
      <c r="F9" s="48"/>
      <c r="G9" s="48"/>
      <c r="H9" s="48"/>
      <c r="I9" s="48"/>
      <c r="J9" s="48"/>
      <c r="K9" s="48"/>
    </row>
    <row r="10" spans="1:11" x14ac:dyDescent="0.25">
      <c r="A10" s="41" t="s">
        <v>6</v>
      </c>
      <c r="B10" s="48" t="s">
        <v>232</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233</v>
      </c>
      <c r="C12" s="48"/>
      <c r="D12" s="48"/>
      <c r="E12" s="48"/>
      <c r="F12" s="48"/>
      <c r="G12" s="48"/>
      <c r="H12" s="48"/>
      <c r="I12" s="48"/>
      <c r="J12" s="48"/>
      <c r="K12" s="48"/>
    </row>
    <row r="13" spans="1:11" x14ac:dyDescent="0.25">
      <c r="A13" s="41" t="s">
        <v>388</v>
      </c>
      <c r="B13" s="48" t="s">
        <v>142</v>
      </c>
      <c r="C13" s="48"/>
      <c r="D13" s="48"/>
      <c r="E13" s="48"/>
      <c r="F13" s="48"/>
      <c r="G13" s="48"/>
      <c r="H13" s="48"/>
      <c r="I13" s="48"/>
      <c r="J13" s="48"/>
      <c r="K13" s="48"/>
    </row>
    <row r="14" spans="1:11" x14ac:dyDescent="0.25">
      <c r="A14" s="41" t="s">
        <v>129</v>
      </c>
      <c r="B14" s="48">
        <v>321</v>
      </c>
      <c r="C14" s="48"/>
      <c r="D14" s="48"/>
      <c r="E14" s="48"/>
      <c r="F14" s="48"/>
      <c r="G14" s="48"/>
      <c r="H14" s="48"/>
      <c r="I14" s="48"/>
      <c r="J14" s="48"/>
      <c r="K14" s="48"/>
    </row>
    <row r="15" spans="1:11" x14ac:dyDescent="0.25">
      <c r="A15" s="41" t="s">
        <v>389</v>
      </c>
      <c r="B15" s="48" t="s">
        <v>234</v>
      </c>
      <c r="C15" s="48"/>
      <c r="D15" s="48"/>
      <c r="E15" s="48"/>
      <c r="F15" s="48"/>
      <c r="G15" s="48"/>
      <c r="H15" s="48"/>
      <c r="I15" s="48"/>
      <c r="J15" s="48"/>
      <c r="K15" s="48"/>
    </row>
    <row r="16" spans="1:11" x14ac:dyDescent="0.25">
      <c r="A16" s="41" t="s">
        <v>131</v>
      </c>
      <c r="B16" s="48" t="s">
        <v>225</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55</v>
      </c>
      <c r="C26" s="60">
        <v>56</v>
      </c>
      <c r="D26" s="60">
        <v>57</v>
      </c>
      <c r="E26" s="60">
        <v>58</v>
      </c>
      <c r="F26" s="60">
        <v>59</v>
      </c>
      <c r="G26" s="60">
        <v>60</v>
      </c>
      <c r="H26" s="60">
        <v>61</v>
      </c>
      <c r="I26" s="60">
        <v>62</v>
      </c>
      <c r="J26" s="60">
        <v>63</v>
      </c>
      <c r="K26" s="60">
        <v>64</v>
      </c>
    </row>
    <row r="27" spans="1:11" x14ac:dyDescent="0.25">
      <c r="A27" s="44">
        <v>0</v>
      </c>
      <c r="B27" s="46">
        <v>0.60899999999999999</v>
      </c>
      <c r="C27" s="46">
        <v>0.63600000000000001</v>
      </c>
      <c r="D27" s="46">
        <v>0.66500000000000004</v>
      </c>
      <c r="E27" s="46">
        <v>0.69599999999999995</v>
      </c>
      <c r="F27" s="46">
        <v>0.73</v>
      </c>
      <c r="G27" s="46">
        <v>0.76600000000000001</v>
      </c>
      <c r="H27" s="46">
        <v>0.80500000000000005</v>
      </c>
      <c r="I27" s="46">
        <v>0.84799999999999998</v>
      </c>
      <c r="J27" s="46">
        <v>0.89400000000000002</v>
      </c>
      <c r="K27" s="46">
        <v>0.94499999999999995</v>
      </c>
    </row>
    <row r="28" spans="1:11" x14ac:dyDescent="0.25">
      <c r="A28" s="44">
        <v>1</v>
      </c>
      <c r="B28" s="46">
        <v>0.61099999999999999</v>
      </c>
      <c r="C28" s="46">
        <v>0.63800000000000001</v>
      </c>
      <c r="D28" s="46">
        <v>0.66700000000000004</v>
      </c>
      <c r="E28" s="46">
        <v>0.69899999999999995</v>
      </c>
      <c r="F28" s="46">
        <v>0.73299999999999998</v>
      </c>
      <c r="G28" s="46">
        <v>0.76900000000000002</v>
      </c>
      <c r="H28" s="46">
        <v>0.80900000000000005</v>
      </c>
      <c r="I28" s="46">
        <v>0.85199999999999998</v>
      </c>
      <c r="J28" s="46">
        <v>0.89800000000000002</v>
      </c>
      <c r="K28" s="46">
        <v>0.94899999999999995</v>
      </c>
    </row>
    <row r="29" spans="1:11" x14ac:dyDescent="0.25">
      <c r="A29" s="44">
        <v>2</v>
      </c>
      <c r="B29" s="46">
        <v>0.61299999999999999</v>
      </c>
      <c r="C29" s="46">
        <v>0.64100000000000001</v>
      </c>
      <c r="D29" s="46">
        <v>0.67</v>
      </c>
      <c r="E29" s="46">
        <v>0.70199999999999996</v>
      </c>
      <c r="F29" s="46">
        <v>0.73599999999999999</v>
      </c>
      <c r="G29" s="46">
        <v>0.77200000000000002</v>
      </c>
      <c r="H29" s="46">
        <v>0.81200000000000006</v>
      </c>
      <c r="I29" s="46">
        <v>0.85599999999999998</v>
      </c>
      <c r="J29" s="46">
        <v>0.90300000000000002</v>
      </c>
      <c r="K29" s="46">
        <v>0.95399999999999996</v>
      </c>
    </row>
    <row r="30" spans="1:11" x14ac:dyDescent="0.25">
      <c r="A30" s="44">
        <v>3</v>
      </c>
      <c r="B30" s="46">
        <v>0.61499999999999999</v>
      </c>
      <c r="C30" s="46">
        <v>0.64300000000000002</v>
      </c>
      <c r="D30" s="46">
        <v>0.67300000000000004</v>
      </c>
      <c r="E30" s="46">
        <v>0.70399999999999996</v>
      </c>
      <c r="F30" s="46">
        <v>0.73899999999999999</v>
      </c>
      <c r="G30" s="46">
        <v>0.77600000000000002</v>
      </c>
      <c r="H30" s="46">
        <v>0.81599999999999995</v>
      </c>
      <c r="I30" s="46">
        <v>0.85899999999999999</v>
      </c>
      <c r="J30" s="46">
        <v>0.90700000000000003</v>
      </c>
      <c r="K30" s="46">
        <v>0.95899999999999996</v>
      </c>
    </row>
    <row r="31" spans="1:11" x14ac:dyDescent="0.25">
      <c r="A31" s="44">
        <v>4</v>
      </c>
      <c r="B31" s="46">
        <v>0.61799999999999999</v>
      </c>
      <c r="C31" s="46">
        <v>0.64500000000000002</v>
      </c>
      <c r="D31" s="46">
        <v>0.67500000000000004</v>
      </c>
      <c r="E31" s="46">
        <v>0.70699999999999996</v>
      </c>
      <c r="F31" s="46">
        <v>0.74199999999999999</v>
      </c>
      <c r="G31" s="46">
        <v>0.77900000000000003</v>
      </c>
      <c r="H31" s="46">
        <v>0.81899999999999995</v>
      </c>
      <c r="I31" s="46">
        <v>0.86299999999999999</v>
      </c>
      <c r="J31" s="46">
        <v>0.91100000000000003</v>
      </c>
      <c r="K31" s="46">
        <v>0.96299999999999997</v>
      </c>
    </row>
    <row r="32" spans="1:11" x14ac:dyDescent="0.25">
      <c r="A32" s="44">
        <v>5</v>
      </c>
      <c r="B32" s="46">
        <v>0.62</v>
      </c>
      <c r="C32" s="46">
        <v>0.64800000000000002</v>
      </c>
      <c r="D32" s="46">
        <v>0.67800000000000005</v>
      </c>
      <c r="E32" s="46">
        <v>0.71</v>
      </c>
      <c r="F32" s="46">
        <v>0.745</v>
      </c>
      <c r="G32" s="46">
        <v>0.78200000000000003</v>
      </c>
      <c r="H32" s="46">
        <v>0.82299999999999995</v>
      </c>
      <c r="I32" s="46">
        <v>0.86699999999999999</v>
      </c>
      <c r="J32" s="46">
        <v>0.91500000000000004</v>
      </c>
      <c r="K32" s="46">
        <v>0.96799999999999997</v>
      </c>
    </row>
    <row r="33" spans="1:11" x14ac:dyDescent="0.25">
      <c r="A33" s="44">
        <v>6</v>
      </c>
      <c r="B33" s="46">
        <v>0.622</v>
      </c>
      <c r="C33" s="46">
        <v>0.65</v>
      </c>
      <c r="D33" s="46">
        <v>0.68</v>
      </c>
      <c r="E33" s="46">
        <v>0.71299999999999997</v>
      </c>
      <c r="F33" s="46">
        <v>0.748</v>
      </c>
      <c r="G33" s="46">
        <v>0.78600000000000003</v>
      </c>
      <c r="H33" s="46">
        <v>0.82699999999999996</v>
      </c>
      <c r="I33" s="46">
        <v>0.871</v>
      </c>
      <c r="J33" s="46">
        <v>0.91900000000000004</v>
      </c>
      <c r="K33" s="46">
        <v>0.97199999999999998</v>
      </c>
    </row>
    <row r="34" spans="1:11" x14ac:dyDescent="0.25">
      <c r="A34" s="44">
        <v>7</v>
      </c>
      <c r="B34" s="46">
        <v>0.624</v>
      </c>
      <c r="C34" s="46">
        <v>0.65300000000000002</v>
      </c>
      <c r="D34" s="46">
        <v>0.68300000000000005</v>
      </c>
      <c r="E34" s="46">
        <v>0.71599999999999997</v>
      </c>
      <c r="F34" s="46">
        <v>0.751</v>
      </c>
      <c r="G34" s="46">
        <v>0.78900000000000003</v>
      </c>
      <c r="H34" s="46">
        <v>0.83</v>
      </c>
      <c r="I34" s="46">
        <v>0.875</v>
      </c>
      <c r="J34" s="46">
        <v>0.92400000000000004</v>
      </c>
      <c r="K34" s="46">
        <v>0.97699999999999998</v>
      </c>
    </row>
    <row r="35" spans="1:11" x14ac:dyDescent="0.25">
      <c r="A35" s="44">
        <v>8</v>
      </c>
      <c r="B35" s="46">
        <v>0.627</v>
      </c>
      <c r="C35" s="46">
        <v>0.65500000000000003</v>
      </c>
      <c r="D35" s="46">
        <v>0.68600000000000005</v>
      </c>
      <c r="E35" s="46">
        <v>0.71799999999999997</v>
      </c>
      <c r="F35" s="46">
        <v>0.754</v>
      </c>
      <c r="G35" s="46">
        <v>0.79200000000000004</v>
      </c>
      <c r="H35" s="46">
        <v>0.83399999999999996</v>
      </c>
      <c r="I35" s="46">
        <v>0.879</v>
      </c>
      <c r="J35" s="46">
        <v>0.92800000000000005</v>
      </c>
      <c r="K35" s="46">
        <v>0.98199999999999998</v>
      </c>
    </row>
    <row r="36" spans="1:11" x14ac:dyDescent="0.25">
      <c r="A36" s="44">
        <v>9</v>
      </c>
      <c r="B36" s="46">
        <v>0.629</v>
      </c>
      <c r="C36" s="46">
        <v>0.65700000000000003</v>
      </c>
      <c r="D36" s="46">
        <v>0.68799999999999994</v>
      </c>
      <c r="E36" s="46">
        <v>0.72099999999999997</v>
      </c>
      <c r="F36" s="46">
        <v>0.75700000000000001</v>
      </c>
      <c r="G36" s="46">
        <v>0.79500000000000004</v>
      </c>
      <c r="H36" s="46">
        <v>0.83699999999999997</v>
      </c>
      <c r="I36" s="46">
        <v>0.88300000000000001</v>
      </c>
      <c r="J36" s="46">
        <v>0.93200000000000005</v>
      </c>
      <c r="K36" s="46">
        <v>0.98599999999999999</v>
      </c>
    </row>
    <row r="37" spans="1:11" x14ac:dyDescent="0.25">
      <c r="A37" s="44">
        <v>10</v>
      </c>
      <c r="B37" s="46">
        <v>0.63100000000000001</v>
      </c>
      <c r="C37" s="46">
        <v>0.66</v>
      </c>
      <c r="D37" s="46">
        <v>0.69099999999999995</v>
      </c>
      <c r="E37" s="46">
        <v>0.72399999999999998</v>
      </c>
      <c r="F37" s="46">
        <v>0.76</v>
      </c>
      <c r="G37" s="46">
        <v>0.79900000000000004</v>
      </c>
      <c r="H37" s="46">
        <v>0.84099999999999997</v>
      </c>
      <c r="I37" s="46">
        <v>0.88600000000000001</v>
      </c>
      <c r="J37" s="46">
        <v>0.93600000000000005</v>
      </c>
      <c r="K37" s="46">
        <v>0.99099999999999999</v>
      </c>
    </row>
    <row r="38" spans="1:11" x14ac:dyDescent="0.25">
      <c r="A38" s="44">
        <v>11</v>
      </c>
      <c r="B38" s="46">
        <v>0.63300000000000001</v>
      </c>
      <c r="C38" s="46">
        <v>0.66200000000000003</v>
      </c>
      <c r="D38" s="46">
        <v>0.69299999999999995</v>
      </c>
      <c r="E38" s="46">
        <v>0.72699999999999998</v>
      </c>
      <c r="F38" s="46">
        <v>0.76300000000000001</v>
      </c>
      <c r="G38" s="46">
        <v>0.80200000000000005</v>
      </c>
      <c r="H38" s="46">
        <v>0.84399999999999997</v>
      </c>
      <c r="I38" s="46">
        <v>0.89</v>
      </c>
      <c r="J38" s="46">
        <v>0.94099999999999995</v>
      </c>
      <c r="K38" s="46">
        <v>0.995</v>
      </c>
    </row>
  </sheetData>
  <sheetProtection algorithmName="SHA-512" hashValue="+57jAlplmC4LOHG9RTuXkG9xwlRbj8G8J863zU8AUeS5wfR/90e6qkEZ0LSQM+whOwnFCs7guOC0erAlgf07wQ==" saltValue="DY3yHRlM1F3LHhSDGKtpvw==" spinCount="100000" sheet="1" objects="1" scenarios="1"/>
  <conditionalFormatting sqref="A6:A21">
    <cfRule type="expression" dxfId="487" priority="9" stopIfTrue="1">
      <formula>MOD(ROW(),2)=0</formula>
    </cfRule>
    <cfRule type="expression" dxfId="486" priority="10" stopIfTrue="1">
      <formula>MOD(ROW(),2)&lt;&gt;0</formula>
    </cfRule>
  </conditionalFormatting>
  <conditionalFormatting sqref="B6:K21">
    <cfRule type="expression" dxfId="485" priority="11" stopIfTrue="1">
      <formula>MOD(ROW(),2)=0</formula>
    </cfRule>
    <cfRule type="expression" dxfId="484" priority="12" stopIfTrue="1">
      <formula>MOD(ROW(),2)&lt;&gt;0</formula>
    </cfRule>
  </conditionalFormatting>
  <conditionalFormatting sqref="A26:A38">
    <cfRule type="expression" dxfId="483" priority="13" stopIfTrue="1">
      <formula>MOD(ROW(),2)=0</formula>
    </cfRule>
    <cfRule type="expression" dxfId="482" priority="14" stopIfTrue="1">
      <formula>MOD(ROW(),2)&lt;&gt;0</formula>
    </cfRule>
  </conditionalFormatting>
  <conditionalFormatting sqref="B26:K38">
    <cfRule type="expression" dxfId="481" priority="15" stopIfTrue="1">
      <formula>MOD(ROW(),2)=0</formula>
    </cfRule>
    <cfRule type="expression" dxfId="480" priority="16"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5754-A33B-49B5-852A-DFF934519927}">
  <sheetPr codeName="Sheet46"/>
  <dimension ref="A1:F38"/>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Fire_NI - Consolidated Factor Spreadsheet</v>
      </c>
    </row>
    <row r="3" spans="1:6" s="1" customFormat="1" ht="15.5" x14ac:dyDescent="0.35">
      <c r="A3" s="30" t="s">
        <v>2</v>
      </c>
      <c r="B3" s="3" t="str">
        <f>TABLE_FACTOR_TYPE_1 &amp; " - x-" &amp; TABLE_SERIES_NUMBER_1</f>
        <v>Pension Debit - x-322</v>
      </c>
    </row>
    <row r="6" spans="1:6" x14ac:dyDescent="0.25">
      <c r="A6" s="41" t="s">
        <v>385</v>
      </c>
      <c r="B6" s="48" t="s">
        <v>386</v>
      </c>
      <c r="C6" s="48"/>
      <c r="D6" s="48"/>
      <c r="E6" s="48"/>
      <c r="F6" s="48"/>
    </row>
    <row r="7" spans="1:6" x14ac:dyDescent="0.25">
      <c r="A7" s="41" t="s">
        <v>387</v>
      </c>
      <c r="B7" s="48" t="s">
        <v>31</v>
      </c>
      <c r="C7" s="48"/>
      <c r="D7" s="48"/>
      <c r="E7" s="48"/>
      <c r="F7" s="48"/>
    </row>
    <row r="8" spans="1:6" x14ac:dyDescent="0.25">
      <c r="A8" s="41" t="s">
        <v>124</v>
      </c>
      <c r="B8" s="48" t="s">
        <v>149</v>
      </c>
      <c r="C8" s="48"/>
      <c r="D8" s="48"/>
      <c r="E8" s="48"/>
      <c r="F8" s="48"/>
    </row>
    <row r="9" spans="1:6" x14ac:dyDescent="0.25">
      <c r="A9" s="41" t="s">
        <v>125</v>
      </c>
      <c r="B9" s="48" t="s">
        <v>220</v>
      </c>
      <c r="C9" s="48"/>
      <c r="D9" s="48"/>
      <c r="E9" s="48"/>
      <c r="F9" s="48"/>
    </row>
    <row r="10" spans="1:6" x14ac:dyDescent="0.25">
      <c r="A10" s="41" t="s">
        <v>6</v>
      </c>
      <c r="B10" s="48" t="s">
        <v>235</v>
      </c>
      <c r="C10" s="48"/>
      <c r="D10" s="48"/>
      <c r="E10" s="48"/>
      <c r="F10" s="48"/>
    </row>
    <row r="11" spans="1:6" x14ac:dyDescent="0.25">
      <c r="A11" s="41" t="s">
        <v>126</v>
      </c>
      <c r="B11" s="48" t="s">
        <v>222</v>
      </c>
      <c r="C11" s="48"/>
      <c r="D11" s="48"/>
      <c r="E11" s="48"/>
      <c r="F11" s="48"/>
    </row>
    <row r="12" spans="1:6" x14ac:dyDescent="0.25">
      <c r="A12" s="41" t="s">
        <v>127</v>
      </c>
      <c r="B12" s="48" t="s">
        <v>233</v>
      </c>
      <c r="C12" s="48"/>
      <c r="D12" s="48"/>
      <c r="E12" s="48"/>
      <c r="F12" s="48"/>
    </row>
    <row r="13" spans="1:6" x14ac:dyDescent="0.25">
      <c r="A13" s="41" t="s">
        <v>388</v>
      </c>
      <c r="B13" s="48" t="s">
        <v>142</v>
      </c>
      <c r="C13" s="48"/>
      <c r="D13" s="48"/>
      <c r="E13" s="48"/>
      <c r="F13" s="48"/>
    </row>
    <row r="14" spans="1:6" x14ac:dyDescent="0.25">
      <c r="A14" s="41" t="s">
        <v>129</v>
      </c>
      <c r="B14" s="48">
        <v>322</v>
      </c>
      <c r="C14" s="48"/>
      <c r="D14" s="48"/>
      <c r="E14" s="48"/>
      <c r="F14" s="48"/>
    </row>
    <row r="15" spans="1:6" x14ac:dyDescent="0.25">
      <c r="A15" s="41" t="s">
        <v>389</v>
      </c>
      <c r="B15" s="48" t="s">
        <v>236</v>
      </c>
      <c r="C15" s="48"/>
      <c r="D15" s="48"/>
      <c r="E15" s="48"/>
      <c r="F15" s="48"/>
    </row>
    <row r="16" spans="1:6" x14ac:dyDescent="0.25">
      <c r="A16" s="41" t="s">
        <v>131</v>
      </c>
      <c r="B16" s="48" t="s">
        <v>237</v>
      </c>
      <c r="C16" s="48"/>
      <c r="D16" s="48"/>
      <c r="E16" s="48"/>
      <c r="F16" s="48"/>
    </row>
    <row r="17" spans="1:6" x14ac:dyDescent="0.25">
      <c r="A17" s="42" t="s">
        <v>390</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145</v>
      </c>
      <c r="C20" s="48"/>
      <c r="D20" s="48"/>
      <c r="E20" s="48"/>
      <c r="F20" s="48"/>
    </row>
    <row r="21" spans="1:6" x14ac:dyDescent="0.25">
      <c r="A21" s="41" t="s">
        <v>391</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61" customFormat="1" ht="13" x14ac:dyDescent="0.25">
      <c r="A26" s="60" t="s">
        <v>411</v>
      </c>
      <c r="B26" s="60">
        <v>55</v>
      </c>
      <c r="C26" s="60">
        <v>56</v>
      </c>
      <c r="D26" s="60">
        <v>57</v>
      </c>
      <c r="E26" s="60">
        <v>58</v>
      </c>
      <c r="F26" s="60">
        <v>59</v>
      </c>
    </row>
    <row r="27" spans="1:6" x14ac:dyDescent="0.25">
      <c r="A27" s="44">
        <v>0</v>
      </c>
      <c r="B27" s="46">
        <v>0.79200000000000004</v>
      </c>
      <c r="C27" s="46">
        <v>0.82799999999999996</v>
      </c>
      <c r="D27" s="46">
        <v>0.86599999999999999</v>
      </c>
      <c r="E27" s="46">
        <v>0.90700000000000003</v>
      </c>
      <c r="F27" s="46">
        <v>0.95199999999999996</v>
      </c>
    </row>
    <row r="28" spans="1:6" x14ac:dyDescent="0.25">
      <c r="A28" s="44">
        <v>1</v>
      </c>
      <c r="B28" s="46">
        <v>0.79500000000000004</v>
      </c>
      <c r="C28" s="46">
        <v>0.83099999999999996</v>
      </c>
      <c r="D28" s="46">
        <v>0.87</v>
      </c>
      <c r="E28" s="46">
        <v>0.91100000000000003</v>
      </c>
      <c r="F28" s="46">
        <v>0.95599999999999996</v>
      </c>
    </row>
    <row r="29" spans="1:6" x14ac:dyDescent="0.25">
      <c r="A29" s="44">
        <v>2</v>
      </c>
      <c r="B29" s="46">
        <v>0.79800000000000004</v>
      </c>
      <c r="C29" s="46">
        <v>0.83399999999999996</v>
      </c>
      <c r="D29" s="46">
        <v>0.873</v>
      </c>
      <c r="E29" s="46">
        <v>0.91500000000000004</v>
      </c>
      <c r="F29" s="46">
        <v>0.96</v>
      </c>
    </row>
    <row r="30" spans="1:6" x14ac:dyDescent="0.25">
      <c r="A30" s="44">
        <v>3</v>
      </c>
      <c r="B30" s="46">
        <v>0.80100000000000005</v>
      </c>
      <c r="C30" s="46">
        <v>0.83699999999999997</v>
      </c>
      <c r="D30" s="46">
        <v>0.877</v>
      </c>
      <c r="E30" s="46">
        <v>0.91900000000000004</v>
      </c>
      <c r="F30" s="46">
        <v>0.96399999999999997</v>
      </c>
    </row>
    <row r="31" spans="1:6" x14ac:dyDescent="0.25">
      <c r="A31" s="44">
        <v>4</v>
      </c>
      <c r="B31" s="46">
        <v>0.80400000000000005</v>
      </c>
      <c r="C31" s="46">
        <v>0.84099999999999997</v>
      </c>
      <c r="D31" s="46">
        <v>0.88</v>
      </c>
      <c r="E31" s="46">
        <v>0.92200000000000004</v>
      </c>
      <c r="F31" s="46">
        <v>0.96799999999999997</v>
      </c>
    </row>
    <row r="32" spans="1:6" x14ac:dyDescent="0.25">
      <c r="A32" s="44">
        <v>5</v>
      </c>
      <c r="B32" s="46">
        <v>0.80700000000000005</v>
      </c>
      <c r="C32" s="46">
        <v>0.84399999999999997</v>
      </c>
      <c r="D32" s="46">
        <v>0.88300000000000001</v>
      </c>
      <c r="E32" s="46">
        <v>0.92600000000000005</v>
      </c>
      <c r="F32" s="46">
        <v>0.97199999999999998</v>
      </c>
    </row>
    <row r="33" spans="1:6" x14ac:dyDescent="0.25">
      <c r="A33" s="44">
        <v>6</v>
      </c>
      <c r="B33" s="46">
        <v>0.81</v>
      </c>
      <c r="C33" s="46">
        <v>0.84699999999999998</v>
      </c>
      <c r="D33" s="46">
        <v>0.88700000000000001</v>
      </c>
      <c r="E33" s="46">
        <v>0.93</v>
      </c>
      <c r="F33" s="46">
        <v>0.97599999999999998</v>
      </c>
    </row>
    <row r="34" spans="1:6" x14ac:dyDescent="0.25">
      <c r="A34" s="44">
        <v>7</v>
      </c>
      <c r="B34" s="46">
        <v>0.81299999999999994</v>
      </c>
      <c r="C34" s="46">
        <v>0.85</v>
      </c>
      <c r="D34" s="46">
        <v>0.89</v>
      </c>
      <c r="E34" s="46">
        <v>0.93300000000000005</v>
      </c>
      <c r="F34" s="46">
        <v>0.98</v>
      </c>
    </row>
    <row r="35" spans="1:6" x14ac:dyDescent="0.25">
      <c r="A35" s="44">
        <v>8</v>
      </c>
      <c r="B35" s="46">
        <v>0.81599999999999995</v>
      </c>
      <c r="C35" s="46">
        <v>0.85299999999999998</v>
      </c>
      <c r="D35" s="46">
        <v>0.89400000000000002</v>
      </c>
      <c r="E35" s="46">
        <v>0.93700000000000006</v>
      </c>
      <c r="F35" s="46">
        <v>0.98399999999999999</v>
      </c>
    </row>
    <row r="36" spans="1:6" x14ac:dyDescent="0.25">
      <c r="A36" s="44">
        <v>9</v>
      </c>
      <c r="B36" s="46">
        <v>0.81899999999999995</v>
      </c>
      <c r="C36" s="46">
        <v>0.85699999999999998</v>
      </c>
      <c r="D36" s="46">
        <v>0.89700000000000002</v>
      </c>
      <c r="E36" s="46">
        <v>0.94099999999999995</v>
      </c>
      <c r="F36" s="46">
        <v>0.98799999999999999</v>
      </c>
    </row>
    <row r="37" spans="1:6" x14ac:dyDescent="0.25">
      <c r="A37" s="44">
        <v>10</v>
      </c>
      <c r="B37" s="46">
        <v>0.82199999999999995</v>
      </c>
      <c r="C37" s="46">
        <v>0.86</v>
      </c>
      <c r="D37" s="46">
        <v>0.90100000000000002</v>
      </c>
      <c r="E37" s="46">
        <v>0.94499999999999995</v>
      </c>
      <c r="F37" s="46">
        <v>0.99199999999999999</v>
      </c>
    </row>
    <row r="38" spans="1:6" x14ac:dyDescent="0.25">
      <c r="A38" s="44">
        <v>11</v>
      </c>
      <c r="B38" s="46">
        <v>0.82499999999999996</v>
      </c>
      <c r="C38" s="46">
        <v>0.86299999999999999</v>
      </c>
      <c r="D38" s="46">
        <v>0.90400000000000003</v>
      </c>
      <c r="E38" s="46">
        <v>0.94799999999999995</v>
      </c>
      <c r="F38" s="46">
        <v>0.996</v>
      </c>
    </row>
  </sheetData>
  <sheetProtection algorithmName="SHA-512" hashValue="NozAhCvMiPxVgRjUUW//5H1Vw8skRbN1NRYq/Sr26Tp10RL2AZXp2Yezp/4TMvRP+UnWrwiN3xLF9wZDf6gTfw==" saltValue="k/yr2xcnpUqbCJXBpv/42Q==" spinCount="100000" sheet="1" objects="1" scenarios="1"/>
  <conditionalFormatting sqref="A6:A21">
    <cfRule type="expression" dxfId="477" priority="9" stopIfTrue="1">
      <formula>MOD(ROW(),2)=0</formula>
    </cfRule>
    <cfRule type="expression" dxfId="476" priority="10" stopIfTrue="1">
      <formula>MOD(ROW(),2)&lt;&gt;0</formula>
    </cfRule>
  </conditionalFormatting>
  <conditionalFormatting sqref="B6:F21">
    <cfRule type="expression" dxfId="475" priority="11" stopIfTrue="1">
      <formula>MOD(ROW(),2)=0</formula>
    </cfRule>
    <cfRule type="expression" dxfId="474" priority="12" stopIfTrue="1">
      <formula>MOD(ROW(),2)&lt;&gt;0</formula>
    </cfRule>
  </conditionalFormatting>
  <conditionalFormatting sqref="A26:A38">
    <cfRule type="expression" dxfId="473" priority="13" stopIfTrue="1">
      <formula>MOD(ROW(),2)=0</formula>
    </cfRule>
    <cfRule type="expression" dxfId="472" priority="14" stopIfTrue="1">
      <formula>MOD(ROW(),2)&lt;&gt;0</formula>
    </cfRule>
  </conditionalFormatting>
  <conditionalFormatting sqref="B26:F38">
    <cfRule type="expression" dxfId="471" priority="15" stopIfTrue="1">
      <formula>MOD(ROW(),2)=0</formula>
    </cfRule>
    <cfRule type="expression" dxfId="470" priority="16"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A85A-1E9A-4E2A-AE04-5D3C755F824A}">
  <sheetPr codeName="Sheet47"/>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Pension Debit - x-323</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220</v>
      </c>
      <c r="C9" s="48"/>
      <c r="D9" s="48"/>
      <c r="E9" s="48"/>
      <c r="F9" s="48"/>
      <c r="G9" s="48"/>
      <c r="H9" s="48"/>
      <c r="I9" s="48"/>
      <c r="J9" s="48"/>
      <c r="K9" s="48"/>
    </row>
    <row r="10" spans="1:11" x14ac:dyDescent="0.25">
      <c r="A10" s="41" t="s">
        <v>6</v>
      </c>
      <c r="B10" s="48" t="s">
        <v>238</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233</v>
      </c>
      <c r="C12" s="48"/>
      <c r="D12" s="48"/>
      <c r="E12" s="48"/>
      <c r="F12" s="48"/>
      <c r="G12" s="48"/>
      <c r="H12" s="48"/>
      <c r="I12" s="48"/>
      <c r="J12" s="48"/>
      <c r="K12" s="48"/>
    </row>
    <row r="13" spans="1:11" x14ac:dyDescent="0.25">
      <c r="A13" s="41" t="s">
        <v>388</v>
      </c>
      <c r="B13" s="48" t="s">
        <v>142</v>
      </c>
      <c r="C13" s="48"/>
      <c r="D13" s="48"/>
      <c r="E13" s="48"/>
      <c r="F13" s="48"/>
      <c r="G13" s="48"/>
      <c r="H13" s="48"/>
      <c r="I13" s="48"/>
      <c r="J13" s="48"/>
      <c r="K13" s="48"/>
    </row>
    <row r="14" spans="1:11" x14ac:dyDescent="0.25">
      <c r="A14" s="41" t="s">
        <v>129</v>
      </c>
      <c r="B14" s="48">
        <v>323</v>
      </c>
      <c r="C14" s="48"/>
      <c r="D14" s="48"/>
      <c r="E14" s="48"/>
      <c r="F14" s="48"/>
      <c r="G14" s="48"/>
      <c r="H14" s="48"/>
      <c r="I14" s="48"/>
      <c r="J14" s="48"/>
      <c r="K14" s="48"/>
    </row>
    <row r="15" spans="1:11" x14ac:dyDescent="0.25">
      <c r="A15" s="41" t="s">
        <v>389</v>
      </c>
      <c r="B15" s="48" t="s">
        <v>239</v>
      </c>
      <c r="C15" s="48"/>
      <c r="D15" s="48"/>
      <c r="E15" s="48"/>
      <c r="F15" s="48"/>
      <c r="G15" s="48"/>
      <c r="H15" s="48"/>
      <c r="I15" s="48"/>
      <c r="J15" s="48"/>
      <c r="K15" s="48"/>
    </row>
    <row r="16" spans="1:11" x14ac:dyDescent="0.25">
      <c r="A16" s="41" t="s">
        <v>131</v>
      </c>
      <c r="B16" s="48" t="s">
        <v>228</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65</v>
      </c>
      <c r="C26" s="60">
        <v>66</v>
      </c>
      <c r="D26" s="60">
        <v>67</v>
      </c>
      <c r="E26" s="60">
        <v>68</v>
      </c>
      <c r="F26" s="60">
        <v>69</v>
      </c>
      <c r="G26" s="60">
        <v>70</v>
      </c>
      <c r="H26" s="60">
        <v>71</v>
      </c>
      <c r="I26" s="60">
        <v>72</v>
      </c>
      <c r="J26" s="60">
        <v>73</v>
      </c>
      <c r="K26" s="60">
        <v>74</v>
      </c>
    </row>
    <row r="27" spans="1:11" x14ac:dyDescent="0.25">
      <c r="A27" s="44">
        <v>0</v>
      </c>
      <c r="B27" s="46">
        <v>1</v>
      </c>
      <c r="C27" s="46">
        <v>1.0609999999999999</v>
      </c>
      <c r="D27" s="46">
        <v>1.1279999999999999</v>
      </c>
      <c r="E27" s="46">
        <v>1.2010000000000001</v>
      </c>
      <c r="F27" s="46">
        <v>1.282</v>
      </c>
      <c r="G27" s="46">
        <v>1.371</v>
      </c>
      <c r="H27" s="46">
        <v>1.47</v>
      </c>
      <c r="I27" s="46">
        <v>1.579</v>
      </c>
      <c r="J27" s="46">
        <v>1.7010000000000001</v>
      </c>
      <c r="K27" s="46">
        <v>1.837</v>
      </c>
    </row>
    <row r="28" spans="1:11" x14ac:dyDescent="0.25">
      <c r="A28" s="44">
        <v>1</v>
      </c>
      <c r="B28" s="46">
        <v>1.0049999999999999</v>
      </c>
      <c r="C28" s="46">
        <v>1.0660000000000001</v>
      </c>
      <c r="D28" s="46">
        <v>1.1339999999999999</v>
      </c>
      <c r="E28" s="46">
        <v>1.208</v>
      </c>
      <c r="F28" s="46">
        <v>1.2889999999999999</v>
      </c>
      <c r="G28" s="46">
        <v>1.379</v>
      </c>
      <c r="H28" s="46">
        <v>1.4790000000000001</v>
      </c>
      <c r="I28" s="46">
        <v>1.589</v>
      </c>
      <c r="J28" s="46">
        <v>1.712</v>
      </c>
      <c r="K28" s="46">
        <v>1.85</v>
      </c>
    </row>
    <row r="29" spans="1:11" x14ac:dyDescent="0.25">
      <c r="A29" s="44">
        <v>2</v>
      </c>
      <c r="B29" s="46">
        <v>1.01</v>
      </c>
      <c r="C29" s="46">
        <v>1.0720000000000001</v>
      </c>
      <c r="D29" s="46">
        <v>1.1399999999999999</v>
      </c>
      <c r="E29" s="46">
        <v>1.2150000000000001</v>
      </c>
      <c r="F29" s="46">
        <v>1.2969999999999999</v>
      </c>
      <c r="G29" s="46">
        <v>1.3879999999999999</v>
      </c>
      <c r="H29" s="46">
        <v>1.488</v>
      </c>
      <c r="I29" s="46">
        <v>1.6</v>
      </c>
      <c r="J29" s="46">
        <v>1.724</v>
      </c>
      <c r="K29" s="46">
        <v>1.8620000000000001</v>
      </c>
    </row>
    <row r="30" spans="1:11" x14ac:dyDescent="0.25">
      <c r="A30" s="44">
        <v>3</v>
      </c>
      <c r="B30" s="46">
        <v>1.0149999999999999</v>
      </c>
      <c r="C30" s="46">
        <v>1.0780000000000001</v>
      </c>
      <c r="D30" s="46">
        <v>1.1459999999999999</v>
      </c>
      <c r="E30" s="46">
        <v>1.2210000000000001</v>
      </c>
      <c r="F30" s="46">
        <v>1.304</v>
      </c>
      <c r="G30" s="46">
        <v>1.3959999999999999</v>
      </c>
      <c r="H30" s="46">
        <v>1.4970000000000001</v>
      </c>
      <c r="I30" s="46">
        <v>1.61</v>
      </c>
      <c r="J30" s="46">
        <v>1.7350000000000001</v>
      </c>
      <c r="K30" s="46">
        <v>1.875</v>
      </c>
    </row>
    <row r="31" spans="1:11" x14ac:dyDescent="0.25">
      <c r="A31" s="44">
        <v>4</v>
      </c>
      <c r="B31" s="46">
        <v>1.02</v>
      </c>
      <c r="C31" s="46">
        <v>1.083</v>
      </c>
      <c r="D31" s="46">
        <v>1.1519999999999999</v>
      </c>
      <c r="E31" s="46">
        <v>1.228</v>
      </c>
      <c r="F31" s="46">
        <v>1.3120000000000001</v>
      </c>
      <c r="G31" s="46">
        <v>1.4039999999999999</v>
      </c>
      <c r="H31" s="46">
        <v>1.506</v>
      </c>
      <c r="I31" s="46">
        <v>1.62</v>
      </c>
      <c r="J31" s="46">
        <v>1.746</v>
      </c>
      <c r="K31" s="46">
        <v>1.8879999999999999</v>
      </c>
    </row>
    <row r="32" spans="1:11" x14ac:dyDescent="0.25">
      <c r="A32" s="44">
        <v>5</v>
      </c>
      <c r="B32" s="46">
        <v>1.0249999999999999</v>
      </c>
      <c r="C32" s="46">
        <v>1.089</v>
      </c>
      <c r="D32" s="46">
        <v>1.1579999999999999</v>
      </c>
      <c r="E32" s="46">
        <v>1.2350000000000001</v>
      </c>
      <c r="F32" s="46">
        <v>1.319</v>
      </c>
      <c r="G32" s="46">
        <v>1.4119999999999999</v>
      </c>
      <c r="H32" s="46">
        <v>1.5149999999999999</v>
      </c>
      <c r="I32" s="46">
        <v>1.63</v>
      </c>
      <c r="J32" s="46">
        <v>1.758</v>
      </c>
      <c r="K32" s="46">
        <v>1.9</v>
      </c>
    </row>
    <row r="33" spans="1:11" x14ac:dyDescent="0.25">
      <c r="A33" s="44">
        <v>6</v>
      </c>
      <c r="B33" s="46">
        <v>1.03</v>
      </c>
      <c r="C33" s="46">
        <v>1.0940000000000001</v>
      </c>
      <c r="D33" s="46">
        <v>1.1639999999999999</v>
      </c>
      <c r="E33" s="46">
        <v>1.242</v>
      </c>
      <c r="F33" s="46">
        <v>1.327</v>
      </c>
      <c r="G33" s="46">
        <v>1.42</v>
      </c>
      <c r="H33" s="46">
        <v>1.5249999999999999</v>
      </c>
      <c r="I33" s="46">
        <v>1.64</v>
      </c>
      <c r="J33" s="46">
        <v>1.7689999999999999</v>
      </c>
      <c r="K33" s="46">
        <v>1.913</v>
      </c>
    </row>
    <row r="34" spans="1:11" x14ac:dyDescent="0.25">
      <c r="A34" s="44">
        <v>7</v>
      </c>
      <c r="B34" s="46">
        <v>1.036</v>
      </c>
      <c r="C34" s="46">
        <v>1.1000000000000001</v>
      </c>
      <c r="D34" s="46">
        <v>1.171</v>
      </c>
      <c r="E34" s="46">
        <v>1.248</v>
      </c>
      <c r="F34" s="46">
        <v>1.3340000000000001</v>
      </c>
      <c r="G34" s="46">
        <v>1.429</v>
      </c>
      <c r="H34" s="46">
        <v>1.534</v>
      </c>
      <c r="I34" s="46">
        <v>1.65</v>
      </c>
      <c r="J34" s="46">
        <v>1.78</v>
      </c>
      <c r="K34" s="46">
        <v>1.925</v>
      </c>
    </row>
    <row r="35" spans="1:11" x14ac:dyDescent="0.25">
      <c r="A35" s="44">
        <v>8</v>
      </c>
      <c r="B35" s="46">
        <v>1.0409999999999999</v>
      </c>
      <c r="C35" s="46">
        <v>1.105</v>
      </c>
      <c r="D35" s="46">
        <v>1.177</v>
      </c>
      <c r="E35" s="46">
        <v>1.2549999999999999</v>
      </c>
      <c r="F35" s="46">
        <v>1.341</v>
      </c>
      <c r="G35" s="46">
        <v>1.4370000000000001</v>
      </c>
      <c r="H35" s="46">
        <v>1.5429999999999999</v>
      </c>
      <c r="I35" s="46">
        <v>1.661</v>
      </c>
      <c r="J35" s="46">
        <v>1.792</v>
      </c>
      <c r="K35" s="46">
        <v>1.9379999999999999</v>
      </c>
    </row>
    <row r="36" spans="1:11" x14ac:dyDescent="0.25">
      <c r="A36" s="44">
        <v>9</v>
      </c>
      <c r="B36" s="46">
        <v>1.046</v>
      </c>
      <c r="C36" s="46">
        <v>1.111</v>
      </c>
      <c r="D36" s="46">
        <v>1.1830000000000001</v>
      </c>
      <c r="E36" s="46">
        <v>1.262</v>
      </c>
      <c r="F36" s="46">
        <v>1.349</v>
      </c>
      <c r="G36" s="46">
        <v>1.4450000000000001</v>
      </c>
      <c r="H36" s="46">
        <v>1.552</v>
      </c>
      <c r="I36" s="46">
        <v>1.671</v>
      </c>
      <c r="J36" s="46">
        <v>1.8029999999999999</v>
      </c>
      <c r="K36" s="46">
        <v>1.9510000000000001</v>
      </c>
    </row>
    <row r="37" spans="1:11" x14ac:dyDescent="0.25">
      <c r="A37" s="44">
        <v>10</v>
      </c>
      <c r="B37" s="46">
        <v>1.0509999999999999</v>
      </c>
      <c r="C37" s="46">
        <v>1.117</v>
      </c>
      <c r="D37" s="46">
        <v>1.1890000000000001</v>
      </c>
      <c r="E37" s="46">
        <v>1.2689999999999999</v>
      </c>
      <c r="F37" s="46">
        <v>1.3560000000000001</v>
      </c>
      <c r="G37" s="46">
        <v>1.4530000000000001</v>
      </c>
      <c r="H37" s="46">
        <v>1.5609999999999999</v>
      </c>
      <c r="I37" s="46">
        <v>1.681</v>
      </c>
      <c r="J37" s="46">
        <v>1.8140000000000001</v>
      </c>
      <c r="K37" s="46">
        <v>1.9630000000000001</v>
      </c>
    </row>
    <row r="38" spans="1:11" x14ac:dyDescent="0.25">
      <c r="A38" s="44">
        <v>11</v>
      </c>
      <c r="B38" s="46">
        <v>1.056</v>
      </c>
      <c r="C38" s="46">
        <v>1.1220000000000001</v>
      </c>
      <c r="D38" s="46">
        <v>1.1950000000000001</v>
      </c>
      <c r="E38" s="46">
        <v>1.2749999999999999</v>
      </c>
      <c r="F38" s="46">
        <v>1.3640000000000001</v>
      </c>
      <c r="G38" s="46">
        <v>1.462</v>
      </c>
      <c r="H38" s="46">
        <v>1.57</v>
      </c>
      <c r="I38" s="46">
        <v>1.6910000000000001</v>
      </c>
      <c r="J38" s="46">
        <v>1.8260000000000001</v>
      </c>
      <c r="K38" s="46">
        <v>1.976</v>
      </c>
    </row>
  </sheetData>
  <sheetProtection algorithmName="SHA-512" hashValue="OyM6g8WupzPzxGXdRcvhGvGSS4aj3uVcS36VI8EoaRd5wPftzC+hghtwh8uUbVxqEsIHs3Qpcjj0zqpsUytaOg==" saltValue="+vqQAn9ktIodHi3gp3iUyA==" spinCount="100000" sheet="1" objects="1" scenarios="1"/>
  <conditionalFormatting sqref="A6:A21">
    <cfRule type="expression" dxfId="467" priority="9" stopIfTrue="1">
      <formula>MOD(ROW(),2)=0</formula>
    </cfRule>
    <cfRule type="expression" dxfId="466" priority="10" stopIfTrue="1">
      <formula>MOD(ROW(),2)&lt;&gt;0</formula>
    </cfRule>
  </conditionalFormatting>
  <conditionalFormatting sqref="B6:K21">
    <cfRule type="expression" dxfId="465" priority="11" stopIfTrue="1">
      <formula>MOD(ROW(),2)=0</formula>
    </cfRule>
    <cfRule type="expression" dxfId="464" priority="12" stopIfTrue="1">
      <formula>MOD(ROW(),2)&lt;&gt;0</formula>
    </cfRule>
  </conditionalFormatting>
  <conditionalFormatting sqref="A26:A38">
    <cfRule type="expression" dxfId="463" priority="13" stopIfTrue="1">
      <formula>MOD(ROW(),2)=0</formula>
    </cfRule>
    <cfRule type="expression" dxfId="462" priority="14" stopIfTrue="1">
      <formula>MOD(ROW(),2)&lt;&gt;0</formula>
    </cfRule>
  </conditionalFormatting>
  <conditionalFormatting sqref="B26:K38">
    <cfRule type="expression" dxfId="461" priority="15" stopIfTrue="1">
      <formula>MOD(ROW(),2)=0</formula>
    </cfRule>
    <cfRule type="expression" dxfId="460" priority="16"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324C-DCF9-4CDA-BE9F-0C84A3A5D4E7}">
  <sheetPr codeName="Sheet48"/>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Pension Debit - x-324</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220</v>
      </c>
      <c r="C9" s="48"/>
      <c r="D9" s="48"/>
      <c r="E9" s="48"/>
      <c r="F9" s="48"/>
      <c r="G9" s="48"/>
      <c r="H9" s="48"/>
      <c r="I9" s="48"/>
      <c r="J9" s="48"/>
      <c r="K9" s="48"/>
    </row>
    <row r="10" spans="1:11" x14ac:dyDescent="0.25">
      <c r="A10" s="41" t="s">
        <v>6</v>
      </c>
      <c r="B10" s="48" t="s">
        <v>240</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233</v>
      </c>
      <c r="C12" s="48"/>
      <c r="D12" s="48"/>
      <c r="E12" s="48"/>
      <c r="F12" s="48"/>
      <c r="G12" s="48"/>
      <c r="H12" s="48"/>
      <c r="I12" s="48"/>
      <c r="J12" s="48"/>
      <c r="K12" s="48"/>
    </row>
    <row r="13" spans="1:11" x14ac:dyDescent="0.25">
      <c r="A13" s="41" t="s">
        <v>388</v>
      </c>
      <c r="B13" s="48" t="s">
        <v>142</v>
      </c>
      <c r="C13" s="48"/>
      <c r="D13" s="48"/>
      <c r="E13" s="48"/>
      <c r="F13" s="48"/>
      <c r="G13" s="48"/>
      <c r="H13" s="48"/>
      <c r="I13" s="48"/>
      <c r="J13" s="48"/>
      <c r="K13" s="48"/>
    </row>
    <row r="14" spans="1:11" x14ac:dyDescent="0.25">
      <c r="A14" s="41" t="s">
        <v>129</v>
      </c>
      <c r="B14" s="48">
        <v>324</v>
      </c>
      <c r="C14" s="48"/>
      <c r="D14" s="48"/>
      <c r="E14" s="48"/>
      <c r="F14" s="48"/>
      <c r="G14" s="48"/>
      <c r="H14" s="48"/>
      <c r="I14" s="48"/>
      <c r="J14" s="48"/>
      <c r="K14" s="48"/>
    </row>
    <row r="15" spans="1:11" x14ac:dyDescent="0.25">
      <c r="A15" s="41" t="s">
        <v>389</v>
      </c>
      <c r="B15" s="48" t="s">
        <v>241</v>
      </c>
      <c r="C15" s="48"/>
      <c r="D15" s="48"/>
      <c r="E15" s="48"/>
      <c r="F15" s="48"/>
      <c r="G15" s="48"/>
      <c r="H15" s="48"/>
      <c r="I15" s="48"/>
      <c r="J15" s="48"/>
      <c r="K15" s="48"/>
    </row>
    <row r="16" spans="1:11" x14ac:dyDescent="0.25">
      <c r="A16" s="41" t="s">
        <v>131</v>
      </c>
      <c r="B16" s="48" t="s">
        <v>242</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60</v>
      </c>
      <c r="C26" s="60">
        <v>61</v>
      </c>
      <c r="D26" s="60">
        <v>62</v>
      </c>
      <c r="E26" s="60">
        <v>63</v>
      </c>
      <c r="F26" s="60">
        <v>64</v>
      </c>
      <c r="G26" s="60">
        <v>65</v>
      </c>
      <c r="H26" s="60">
        <v>66</v>
      </c>
      <c r="I26" s="60">
        <v>67</v>
      </c>
      <c r="J26" s="60">
        <v>68</v>
      </c>
      <c r="K26" s="60">
        <v>69</v>
      </c>
    </row>
    <row r="27" spans="1:11" x14ac:dyDescent="0.25">
      <c r="A27" s="44">
        <v>0</v>
      </c>
      <c r="B27" s="46">
        <v>1</v>
      </c>
      <c r="C27" s="46">
        <v>1.052</v>
      </c>
      <c r="D27" s="46">
        <v>1.1080000000000001</v>
      </c>
      <c r="E27" s="46">
        <v>1.169</v>
      </c>
      <c r="F27" s="46">
        <v>1.236</v>
      </c>
      <c r="G27" s="46">
        <v>1.3080000000000001</v>
      </c>
      <c r="H27" s="46">
        <v>1.3859999999999999</v>
      </c>
      <c r="I27" s="46">
        <v>1.4710000000000001</v>
      </c>
      <c r="J27" s="46">
        <v>1.5649999999999999</v>
      </c>
      <c r="K27" s="46">
        <v>1.6679999999999999</v>
      </c>
    </row>
    <row r="28" spans="1:11" x14ac:dyDescent="0.25">
      <c r="A28" s="44">
        <v>1</v>
      </c>
      <c r="B28" s="46">
        <v>1.004</v>
      </c>
      <c r="C28" s="46">
        <v>1.0569999999999999</v>
      </c>
      <c r="D28" s="46">
        <v>1.1140000000000001</v>
      </c>
      <c r="E28" s="46">
        <v>1.175</v>
      </c>
      <c r="F28" s="46">
        <v>1.242</v>
      </c>
      <c r="G28" s="46">
        <v>1.3140000000000001</v>
      </c>
      <c r="H28" s="46">
        <v>1.393</v>
      </c>
      <c r="I28" s="46">
        <v>1.4790000000000001</v>
      </c>
      <c r="J28" s="46">
        <v>1.5740000000000001</v>
      </c>
      <c r="K28" s="46">
        <v>1.677</v>
      </c>
    </row>
    <row r="29" spans="1:11" x14ac:dyDescent="0.25">
      <c r="A29" s="44">
        <v>2</v>
      </c>
      <c r="B29" s="46">
        <v>1.0089999999999999</v>
      </c>
      <c r="C29" s="46">
        <v>1.0609999999999999</v>
      </c>
      <c r="D29" s="46">
        <v>1.119</v>
      </c>
      <c r="E29" s="46">
        <v>1.181</v>
      </c>
      <c r="F29" s="46">
        <v>1.248</v>
      </c>
      <c r="G29" s="46">
        <v>1.321</v>
      </c>
      <c r="H29" s="46">
        <v>1.4</v>
      </c>
      <c r="I29" s="46">
        <v>1.4870000000000001</v>
      </c>
      <c r="J29" s="46">
        <v>1.5820000000000001</v>
      </c>
      <c r="K29" s="46">
        <v>1.6870000000000001</v>
      </c>
    </row>
    <row r="30" spans="1:11" x14ac:dyDescent="0.25">
      <c r="A30" s="44">
        <v>3</v>
      </c>
      <c r="B30" s="46">
        <v>1.0129999999999999</v>
      </c>
      <c r="C30" s="46">
        <v>1.0660000000000001</v>
      </c>
      <c r="D30" s="46">
        <v>1.1240000000000001</v>
      </c>
      <c r="E30" s="46">
        <v>1.1859999999999999</v>
      </c>
      <c r="F30" s="46">
        <v>1.254</v>
      </c>
      <c r="G30" s="46">
        <v>1.327</v>
      </c>
      <c r="H30" s="46">
        <v>1.407</v>
      </c>
      <c r="I30" s="46">
        <v>1.4950000000000001</v>
      </c>
      <c r="J30" s="46">
        <v>1.591</v>
      </c>
      <c r="K30" s="46">
        <v>1.696</v>
      </c>
    </row>
    <row r="31" spans="1:11" x14ac:dyDescent="0.25">
      <c r="A31" s="44">
        <v>4</v>
      </c>
      <c r="B31" s="46">
        <v>1.0169999999999999</v>
      </c>
      <c r="C31" s="46">
        <v>1.071</v>
      </c>
      <c r="D31" s="46">
        <v>1.129</v>
      </c>
      <c r="E31" s="46">
        <v>1.1919999999999999</v>
      </c>
      <c r="F31" s="46">
        <v>1.26</v>
      </c>
      <c r="G31" s="46">
        <v>1.3340000000000001</v>
      </c>
      <c r="H31" s="46">
        <v>1.4139999999999999</v>
      </c>
      <c r="I31" s="46">
        <v>1.5029999999999999</v>
      </c>
      <c r="J31" s="46">
        <v>1.599</v>
      </c>
      <c r="K31" s="46">
        <v>1.7050000000000001</v>
      </c>
    </row>
    <row r="32" spans="1:11" x14ac:dyDescent="0.25">
      <c r="A32" s="44">
        <v>5</v>
      </c>
      <c r="B32" s="46">
        <v>1.022</v>
      </c>
      <c r="C32" s="46">
        <v>1.0760000000000001</v>
      </c>
      <c r="D32" s="46">
        <v>1.1339999999999999</v>
      </c>
      <c r="E32" s="46">
        <v>1.1970000000000001</v>
      </c>
      <c r="F32" s="46">
        <v>1.266</v>
      </c>
      <c r="G32" s="46">
        <v>1.34</v>
      </c>
      <c r="H32" s="46">
        <v>1.4219999999999999</v>
      </c>
      <c r="I32" s="46">
        <v>1.51</v>
      </c>
      <c r="J32" s="46">
        <v>1.6080000000000001</v>
      </c>
      <c r="K32" s="46">
        <v>1.7150000000000001</v>
      </c>
    </row>
    <row r="33" spans="1:11" x14ac:dyDescent="0.25">
      <c r="A33" s="44">
        <v>6</v>
      </c>
      <c r="B33" s="46">
        <v>1.026</v>
      </c>
      <c r="C33" s="46">
        <v>1.08</v>
      </c>
      <c r="D33" s="46">
        <v>1.139</v>
      </c>
      <c r="E33" s="46">
        <v>1.2030000000000001</v>
      </c>
      <c r="F33" s="46">
        <v>1.272</v>
      </c>
      <c r="G33" s="46">
        <v>1.347</v>
      </c>
      <c r="H33" s="46">
        <v>1.429</v>
      </c>
      <c r="I33" s="46">
        <v>1.518</v>
      </c>
      <c r="J33" s="46">
        <v>1.6160000000000001</v>
      </c>
      <c r="K33" s="46">
        <v>1.724</v>
      </c>
    </row>
    <row r="34" spans="1:11" x14ac:dyDescent="0.25">
      <c r="A34" s="44">
        <v>7</v>
      </c>
      <c r="B34" s="46">
        <v>1.03</v>
      </c>
      <c r="C34" s="46">
        <v>1.085</v>
      </c>
      <c r="D34" s="46">
        <v>1.1439999999999999</v>
      </c>
      <c r="E34" s="46">
        <v>1.208</v>
      </c>
      <c r="F34" s="46">
        <v>1.278</v>
      </c>
      <c r="G34" s="46">
        <v>1.353</v>
      </c>
      <c r="H34" s="46">
        <v>1.4359999999999999</v>
      </c>
      <c r="I34" s="46">
        <v>1.526</v>
      </c>
      <c r="J34" s="46">
        <v>1.625</v>
      </c>
      <c r="K34" s="46">
        <v>1.734</v>
      </c>
    </row>
    <row r="35" spans="1:11" x14ac:dyDescent="0.25">
      <c r="A35" s="44">
        <v>8</v>
      </c>
      <c r="B35" s="46">
        <v>1.0349999999999999</v>
      </c>
      <c r="C35" s="46">
        <v>1.0900000000000001</v>
      </c>
      <c r="D35" s="46">
        <v>1.149</v>
      </c>
      <c r="E35" s="46">
        <v>1.214</v>
      </c>
      <c r="F35" s="46">
        <v>1.284</v>
      </c>
      <c r="G35" s="46">
        <v>1.36</v>
      </c>
      <c r="H35" s="46">
        <v>1.4430000000000001</v>
      </c>
      <c r="I35" s="46">
        <v>1.534</v>
      </c>
      <c r="J35" s="46">
        <v>1.633</v>
      </c>
      <c r="K35" s="46">
        <v>1.7430000000000001</v>
      </c>
    </row>
    <row r="36" spans="1:11" x14ac:dyDescent="0.25">
      <c r="A36" s="44">
        <v>9</v>
      </c>
      <c r="B36" s="46">
        <v>1.0389999999999999</v>
      </c>
      <c r="C36" s="46">
        <v>1.0940000000000001</v>
      </c>
      <c r="D36" s="46">
        <v>1.1539999999999999</v>
      </c>
      <c r="E36" s="46">
        <v>1.2190000000000001</v>
      </c>
      <c r="F36" s="46">
        <v>1.29</v>
      </c>
      <c r="G36" s="46">
        <v>1.3660000000000001</v>
      </c>
      <c r="H36" s="46">
        <v>1.45</v>
      </c>
      <c r="I36" s="46">
        <v>1.542</v>
      </c>
      <c r="J36" s="46">
        <v>1.6419999999999999</v>
      </c>
      <c r="K36" s="46">
        <v>1.7529999999999999</v>
      </c>
    </row>
    <row r="37" spans="1:11" x14ac:dyDescent="0.25">
      <c r="A37" s="44">
        <v>10</v>
      </c>
      <c r="B37" s="46">
        <v>1.0429999999999999</v>
      </c>
      <c r="C37" s="46">
        <v>1.099</v>
      </c>
      <c r="D37" s="46">
        <v>1.159</v>
      </c>
      <c r="E37" s="46">
        <v>1.2250000000000001</v>
      </c>
      <c r="F37" s="46">
        <v>1.296</v>
      </c>
      <c r="G37" s="46">
        <v>1.373</v>
      </c>
      <c r="H37" s="46">
        <v>1.4570000000000001</v>
      </c>
      <c r="I37" s="46">
        <v>1.5489999999999999</v>
      </c>
      <c r="J37" s="46">
        <v>1.651</v>
      </c>
      <c r="K37" s="46">
        <v>1.762</v>
      </c>
    </row>
    <row r="38" spans="1:11" x14ac:dyDescent="0.25">
      <c r="A38" s="44">
        <v>11</v>
      </c>
      <c r="B38" s="46">
        <v>1.048</v>
      </c>
      <c r="C38" s="46">
        <v>1.1040000000000001</v>
      </c>
      <c r="D38" s="46">
        <v>1.1639999999999999</v>
      </c>
      <c r="E38" s="46">
        <v>1.23</v>
      </c>
      <c r="F38" s="46">
        <v>1.302</v>
      </c>
      <c r="G38" s="46">
        <v>1.379</v>
      </c>
      <c r="H38" s="46">
        <v>1.464</v>
      </c>
      <c r="I38" s="46">
        <v>1.5569999999999999</v>
      </c>
      <c r="J38" s="46">
        <v>1.659</v>
      </c>
      <c r="K38" s="46">
        <v>1.772</v>
      </c>
    </row>
  </sheetData>
  <sheetProtection algorithmName="SHA-512" hashValue="Tp4rx5dyoqZDQwLK500bMNrtnqTqvoaAg/5ZhV30MpSW7HkROA5IeZI7epcf2Pmbq/jCxnrIh8HjlvpshcSoaA==" saltValue="S5mm/mX4gpqiFAnGuza0qg==" spinCount="100000" sheet="1" objects="1" scenarios="1"/>
  <conditionalFormatting sqref="A6:A21">
    <cfRule type="expression" dxfId="457" priority="9" stopIfTrue="1">
      <formula>MOD(ROW(),2)=0</formula>
    </cfRule>
    <cfRule type="expression" dxfId="456" priority="10" stopIfTrue="1">
      <formula>MOD(ROW(),2)&lt;&gt;0</formula>
    </cfRule>
  </conditionalFormatting>
  <conditionalFormatting sqref="B6:K21">
    <cfRule type="expression" dxfId="455" priority="11" stopIfTrue="1">
      <formula>MOD(ROW(),2)=0</formula>
    </cfRule>
    <cfRule type="expression" dxfId="454" priority="12" stopIfTrue="1">
      <formula>MOD(ROW(),2)&lt;&gt;0</formula>
    </cfRule>
  </conditionalFormatting>
  <conditionalFormatting sqref="A26:A38">
    <cfRule type="expression" dxfId="453" priority="13" stopIfTrue="1">
      <formula>MOD(ROW(),2)=0</formula>
    </cfRule>
    <cfRule type="expression" dxfId="452" priority="14" stopIfTrue="1">
      <formula>MOD(ROW(),2)&lt;&gt;0</formula>
    </cfRule>
  </conditionalFormatting>
  <conditionalFormatting sqref="B26:K38">
    <cfRule type="expression" dxfId="451" priority="15" stopIfTrue="1">
      <formula>MOD(ROW(),2)=0</formula>
    </cfRule>
    <cfRule type="expression" dxfId="450" priority="16"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6CD1-B5BA-4D0F-ADCE-D6480B7DA95E}">
  <sheetPr codeName="Sheet49"/>
  <dimension ref="A1:AV38"/>
  <sheetViews>
    <sheetView showGridLines="0" workbookViewId="0">
      <selection activeCell="A6" sqref="A6"/>
    </sheetView>
  </sheetViews>
  <sheetFormatPr defaultRowHeight="12.5" x14ac:dyDescent="0.25"/>
  <cols>
    <col min="1" max="1" width="31.6328125" customWidth="1"/>
    <col min="2" max="48" width="22.6328125" customWidth="1"/>
  </cols>
  <sheetData>
    <row r="1" spans="1:48" s="1" customFormat="1" ht="20" x14ac:dyDescent="0.4">
      <c r="A1" s="2" t="s">
        <v>0</v>
      </c>
    </row>
    <row r="2" spans="1:48" s="1" customFormat="1" ht="15.5" x14ac:dyDescent="0.35">
      <c r="A2" s="30" t="s">
        <v>1</v>
      </c>
      <c r="B2" s="3" t="str">
        <f>wb_title</f>
        <v>Fire_NI - Consolidated Factor Spreadsheet</v>
      </c>
    </row>
    <row r="3" spans="1:48" s="1" customFormat="1" ht="15.5" x14ac:dyDescent="0.35">
      <c r="A3" s="30" t="s">
        <v>2</v>
      </c>
      <c r="B3" s="3" t="str">
        <f>TABLE_FACTOR_TYPE_1 &amp; " - x-" &amp; TABLE_SERIES_NUMBER_1</f>
        <v>Pension Debit - x-325</v>
      </c>
    </row>
    <row r="6" spans="1:48" x14ac:dyDescent="0.25">
      <c r="A6" s="41" t="s">
        <v>385</v>
      </c>
      <c r="B6" s="48" t="s">
        <v>386</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48" x14ac:dyDescent="0.25">
      <c r="A7" s="41" t="s">
        <v>387</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row>
    <row r="8" spans="1:48" x14ac:dyDescent="0.25">
      <c r="A8" s="41" t="s">
        <v>124</v>
      </c>
      <c r="B8" s="48" t="s">
        <v>149</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row>
    <row r="9" spans="1:48" x14ac:dyDescent="0.25">
      <c r="A9" s="41" t="s">
        <v>125</v>
      </c>
      <c r="B9" s="48" t="s">
        <v>220</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row>
    <row r="10" spans="1:48" x14ac:dyDescent="0.25">
      <c r="A10" s="41" t="s">
        <v>6</v>
      </c>
      <c r="B10" s="48" t="s">
        <v>243</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row>
    <row r="11" spans="1:48" x14ac:dyDescent="0.25">
      <c r="A11" s="41" t="s">
        <v>126</v>
      </c>
      <c r="B11" s="48" t="s">
        <v>222</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1:48" x14ac:dyDescent="0.25">
      <c r="A12" s="41" t="s">
        <v>127</v>
      </c>
      <c r="B12" s="48" t="s">
        <v>233</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row>
    <row r="13" spans="1:48" x14ac:dyDescent="0.25">
      <c r="A13" s="41" t="s">
        <v>388</v>
      </c>
      <c r="B13" s="48" t="s">
        <v>142</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row>
    <row r="14" spans="1:48" x14ac:dyDescent="0.25">
      <c r="A14" s="41" t="s">
        <v>129</v>
      </c>
      <c r="B14" s="48">
        <v>325</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row>
    <row r="15" spans="1:48" x14ac:dyDescent="0.25">
      <c r="A15" s="41" t="s">
        <v>389</v>
      </c>
      <c r="B15" s="48" t="s">
        <v>244</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x14ac:dyDescent="0.25">
      <c r="A16" s="41" t="s">
        <v>131</v>
      </c>
      <c r="B16" s="48" t="s">
        <v>231</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row>
    <row r="17" spans="1:48" x14ac:dyDescent="0.25">
      <c r="A17" s="42" t="s">
        <v>390</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row>
    <row r="18" spans="1:48"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row>
    <row r="20" spans="1:48" x14ac:dyDescent="0.25">
      <c r="A20" s="41" t="s">
        <v>135</v>
      </c>
      <c r="B20" s="48" t="s">
        <v>145</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row>
    <row r="21" spans="1:48" x14ac:dyDescent="0.25">
      <c r="A21" s="41" t="s">
        <v>391</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row>
    <row r="23" spans="1:48" x14ac:dyDescent="0.25">
      <c r="A23" s="23" t="str">
        <f>HYPERLINK("#'Factor List'!A1", "Back to Factor List")</f>
        <v>Back to Factor List</v>
      </c>
      <c r="B23" s="23" t="str">
        <f>HYPERLINK("#'Assumptions'!A1", "Assumptions")</f>
        <v>Assumptions</v>
      </c>
    </row>
    <row r="26" spans="1:48"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c r="AR26" s="60">
        <v>60</v>
      </c>
      <c r="AS26" s="60">
        <v>61</v>
      </c>
      <c r="AT26" s="60">
        <v>62</v>
      </c>
      <c r="AU26" s="60">
        <v>63</v>
      </c>
      <c r="AV26" s="60">
        <v>64</v>
      </c>
    </row>
    <row r="27" spans="1:48" x14ac:dyDescent="0.25">
      <c r="A27" s="44">
        <v>0</v>
      </c>
      <c r="B27" s="46">
        <v>0.192</v>
      </c>
      <c r="C27" s="46">
        <v>0.19700000000000001</v>
      </c>
      <c r="D27" s="46">
        <v>0.20100000000000001</v>
      </c>
      <c r="E27" s="46">
        <v>0.20699999999999999</v>
      </c>
      <c r="F27" s="46">
        <v>0.21199999999999999</v>
      </c>
      <c r="G27" s="46">
        <v>0.217</v>
      </c>
      <c r="H27" s="46">
        <v>0.223</v>
      </c>
      <c r="I27" s="46">
        <v>0.22900000000000001</v>
      </c>
      <c r="J27" s="46">
        <v>0.23499999999999999</v>
      </c>
      <c r="K27" s="46">
        <v>0.24099999999999999</v>
      </c>
      <c r="L27" s="46">
        <v>0.248</v>
      </c>
      <c r="M27" s="46">
        <v>0.255</v>
      </c>
      <c r="N27" s="46">
        <v>0.26200000000000001</v>
      </c>
      <c r="O27" s="46">
        <v>0.26900000000000002</v>
      </c>
      <c r="P27" s="46">
        <v>0.27700000000000002</v>
      </c>
      <c r="Q27" s="46">
        <v>0.28499999999999998</v>
      </c>
      <c r="R27" s="46">
        <v>0.29299999999999998</v>
      </c>
      <c r="S27" s="46">
        <v>0.30199999999999999</v>
      </c>
      <c r="T27" s="46">
        <v>0.311</v>
      </c>
      <c r="U27" s="46">
        <v>0.32100000000000001</v>
      </c>
      <c r="V27" s="46">
        <v>0.33</v>
      </c>
      <c r="W27" s="46">
        <v>0.34100000000000003</v>
      </c>
      <c r="X27" s="46">
        <v>0.35199999999999998</v>
      </c>
      <c r="Y27" s="46">
        <v>0.36299999999999999</v>
      </c>
      <c r="Z27" s="46">
        <v>0.375</v>
      </c>
      <c r="AA27" s="46">
        <v>0.38800000000000001</v>
      </c>
      <c r="AB27" s="46">
        <v>0.40100000000000002</v>
      </c>
      <c r="AC27" s="46">
        <v>0.41499999999999998</v>
      </c>
      <c r="AD27" s="46">
        <v>0.43</v>
      </c>
      <c r="AE27" s="46">
        <v>0.44500000000000001</v>
      </c>
      <c r="AF27" s="46">
        <v>0.46200000000000002</v>
      </c>
      <c r="AG27" s="46">
        <v>0.47899999999999998</v>
      </c>
      <c r="AH27" s="46">
        <v>0.497</v>
      </c>
      <c r="AI27" s="46">
        <v>0.51700000000000002</v>
      </c>
      <c r="AJ27" s="46">
        <v>0.53800000000000003</v>
      </c>
      <c r="AK27" s="46">
        <v>0.56000000000000005</v>
      </c>
      <c r="AL27" s="46">
        <v>0.58299999999999996</v>
      </c>
      <c r="AM27" s="46">
        <v>0.60899999999999999</v>
      </c>
      <c r="AN27" s="46">
        <v>0.63600000000000001</v>
      </c>
      <c r="AO27" s="46">
        <v>0.66500000000000004</v>
      </c>
      <c r="AP27" s="46">
        <v>0.69599999999999995</v>
      </c>
      <c r="AQ27" s="46">
        <v>0.73</v>
      </c>
      <c r="AR27" s="46">
        <v>0.76600000000000001</v>
      </c>
      <c r="AS27" s="46">
        <v>0.80500000000000005</v>
      </c>
      <c r="AT27" s="46">
        <v>0.84799999999999998</v>
      </c>
      <c r="AU27" s="46">
        <v>0.89400000000000002</v>
      </c>
      <c r="AV27" s="46">
        <v>0.94499999999999995</v>
      </c>
    </row>
    <row r="28" spans="1:48" x14ac:dyDescent="0.25">
      <c r="A28" s="44">
        <v>1</v>
      </c>
      <c r="B28" s="46">
        <v>0.192</v>
      </c>
      <c r="C28" s="46">
        <v>0.19700000000000001</v>
      </c>
      <c r="D28" s="46">
        <v>0.20200000000000001</v>
      </c>
      <c r="E28" s="46">
        <v>0.20699999999999999</v>
      </c>
      <c r="F28" s="46">
        <v>0.21199999999999999</v>
      </c>
      <c r="G28" s="46">
        <v>0.218</v>
      </c>
      <c r="H28" s="46">
        <v>0.224</v>
      </c>
      <c r="I28" s="46">
        <v>0.22900000000000001</v>
      </c>
      <c r="J28" s="46">
        <v>0.23599999999999999</v>
      </c>
      <c r="K28" s="46">
        <v>0.24199999999999999</v>
      </c>
      <c r="L28" s="46">
        <v>0.249</v>
      </c>
      <c r="M28" s="46">
        <v>0.255</v>
      </c>
      <c r="N28" s="46">
        <v>0.26300000000000001</v>
      </c>
      <c r="O28" s="46">
        <v>0.27</v>
      </c>
      <c r="P28" s="46">
        <v>0.27800000000000002</v>
      </c>
      <c r="Q28" s="46">
        <v>0.28599999999999998</v>
      </c>
      <c r="R28" s="46">
        <v>0.29399999999999998</v>
      </c>
      <c r="S28" s="46">
        <v>0.30299999999999999</v>
      </c>
      <c r="T28" s="46">
        <v>0.312</v>
      </c>
      <c r="U28" s="46">
        <v>0.32100000000000001</v>
      </c>
      <c r="V28" s="46">
        <v>0.33100000000000002</v>
      </c>
      <c r="W28" s="46">
        <v>0.34200000000000003</v>
      </c>
      <c r="X28" s="46">
        <v>0.35299999999999998</v>
      </c>
      <c r="Y28" s="46">
        <v>0.36399999999999999</v>
      </c>
      <c r="Z28" s="46">
        <v>0.376</v>
      </c>
      <c r="AA28" s="46">
        <v>0.38900000000000001</v>
      </c>
      <c r="AB28" s="46">
        <v>0.40200000000000002</v>
      </c>
      <c r="AC28" s="46">
        <v>0.41599999999999998</v>
      </c>
      <c r="AD28" s="46">
        <v>0.43099999999999999</v>
      </c>
      <c r="AE28" s="46">
        <v>0.44600000000000001</v>
      </c>
      <c r="AF28" s="46">
        <v>0.46300000000000002</v>
      </c>
      <c r="AG28" s="46">
        <v>0.48</v>
      </c>
      <c r="AH28" s="46">
        <v>0.499</v>
      </c>
      <c r="AI28" s="46">
        <v>0.51900000000000002</v>
      </c>
      <c r="AJ28" s="46">
        <v>0.53900000000000003</v>
      </c>
      <c r="AK28" s="46">
        <v>0.56200000000000006</v>
      </c>
      <c r="AL28" s="46">
        <v>0.58499999999999996</v>
      </c>
      <c r="AM28" s="46">
        <v>0.61099999999999999</v>
      </c>
      <c r="AN28" s="46">
        <v>0.63800000000000001</v>
      </c>
      <c r="AO28" s="46">
        <v>0.66700000000000004</v>
      </c>
      <c r="AP28" s="46">
        <v>0.69899999999999995</v>
      </c>
      <c r="AQ28" s="46">
        <v>0.73299999999999998</v>
      </c>
      <c r="AR28" s="46">
        <v>0.76900000000000002</v>
      </c>
      <c r="AS28" s="46">
        <v>0.80900000000000005</v>
      </c>
      <c r="AT28" s="46">
        <v>0.85199999999999998</v>
      </c>
      <c r="AU28" s="46">
        <v>0.89800000000000002</v>
      </c>
      <c r="AV28" s="46">
        <v>0.94899999999999995</v>
      </c>
    </row>
    <row r="29" spans="1:48" x14ac:dyDescent="0.25">
      <c r="A29" s="44">
        <v>2</v>
      </c>
      <c r="B29" s="46">
        <v>0.193</v>
      </c>
      <c r="C29" s="46">
        <v>0.19700000000000001</v>
      </c>
      <c r="D29" s="46">
        <v>0.20200000000000001</v>
      </c>
      <c r="E29" s="46">
        <v>0.20699999999999999</v>
      </c>
      <c r="F29" s="46">
        <v>0.21299999999999999</v>
      </c>
      <c r="G29" s="46">
        <v>0.218</v>
      </c>
      <c r="H29" s="46">
        <v>0.224</v>
      </c>
      <c r="I29" s="46">
        <v>0.23</v>
      </c>
      <c r="J29" s="46">
        <v>0.23599999999999999</v>
      </c>
      <c r="K29" s="46">
        <v>0.24299999999999999</v>
      </c>
      <c r="L29" s="46">
        <v>0.249</v>
      </c>
      <c r="M29" s="46">
        <v>0.25600000000000001</v>
      </c>
      <c r="N29" s="46">
        <v>0.26300000000000001</v>
      </c>
      <c r="O29" s="46">
        <v>0.27100000000000002</v>
      </c>
      <c r="P29" s="46">
        <v>0.27800000000000002</v>
      </c>
      <c r="Q29" s="46">
        <v>0.28599999999999998</v>
      </c>
      <c r="R29" s="46">
        <v>0.29499999999999998</v>
      </c>
      <c r="S29" s="46">
        <v>0.30399999999999999</v>
      </c>
      <c r="T29" s="46">
        <v>0.313</v>
      </c>
      <c r="U29" s="46">
        <v>0.32200000000000001</v>
      </c>
      <c r="V29" s="46">
        <v>0.33200000000000002</v>
      </c>
      <c r="W29" s="46">
        <v>0.34300000000000003</v>
      </c>
      <c r="X29" s="46">
        <v>0.35399999999999998</v>
      </c>
      <c r="Y29" s="46">
        <v>0.36499999999999999</v>
      </c>
      <c r="Z29" s="46">
        <v>0.377</v>
      </c>
      <c r="AA29" s="46">
        <v>0.39</v>
      </c>
      <c r="AB29" s="46">
        <v>0.40300000000000002</v>
      </c>
      <c r="AC29" s="46">
        <v>0.41699999999999998</v>
      </c>
      <c r="AD29" s="46">
        <v>0.432</v>
      </c>
      <c r="AE29" s="46">
        <v>0.44800000000000001</v>
      </c>
      <c r="AF29" s="46">
        <v>0.46400000000000002</v>
      </c>
      <c r="AG29" s="46">
        <v>0.48199999999999998</v>
      </c>
      <c r="AH29" s="46">
        <v>0.501</v>
      </c>
      <c r="AI29" s="46">
        <v>0.52</v>
      </c>
      <c r="AJ29" s="46">
        <v>0.54100000000000004</v>
      </c>
      <c r="AK29" s="46">
        <v>0.56399999999999995</v>
      </c>
      <c r="AL29" s="46">
        <v>0.58799999999999997</v>
      </c>
      <c r="AM29" s="46">
        <v>0.61299999999999999</v>
      </c>
      <c r="AN29" s="46">
        <v>0.64100000000000001</v>
      </c>
      <c r="AO29" s="46">
        <v>0.67</v>
      </c>
      <c r="AP29" s="46">
        <v>0.70199999999999996</v>
      </c>
      <c r="AQ29" s="46">
        <v>0.73599999999999999</v>
      </c>
      <c r="AR29" s="46">
        <v>0.77200000000000002</v>
      </c>
      <c r="AS29" s="46">
        <v>0.81200000000000006</v>
      </c>
      <c r="AT29" s="46">
        <v>0.85599999999999998</v>
      </c>
      <c r="AU29" s="46">
        <v>0.90300000000000002</v>
      </c>
      <c r="AV29" s="46">
        <v>0.95399999999999996</v>
      </c>
    </row>
    <row r="30" spans="1:48" x14ac:dyDescent="0.25">
      <c r="A30" s="44">
        <v>3</v>
      </c>
      <c r="B30" s="46">
        <v>0.193</v>
      </c>
      <c r="C30" s="46">
        <v>0.19800000000000001</v>
      </c>
      <c r="D30" s="46">
        <v>0.20300000000000001</v>
      </c>
      <c r="E30" s="46">
        <v>0.20799999999999999</v>
      </c>
      <c r="F30" s="46">
        <v>0.21299999999999999</v>
      </c>
      <c r="G30" s="46">
        <v>0.219</v>
      </c>
      <c r="H30" s="46">
        <v>0.22500000000000001</v>
      </c>
      <c r="I30" s="46">
        <v>0.23</v>
      </c>
      <c r="J30" s="46">
        <v>0.23699999999999999</v>
      </c>
      <c r="K30" s="46">
        <v>0.24299999999999999</v>
      </c>
      <c r="L30" s="46">
        <v>0.25</v>
      </c>
      <c r="M30" s="46">
        <v>0.25700000000000001</v>
      </c>
      <c r="N30" s="46">
        <v>0.26400000000000001</v>
      </c>
      <c r="O30" s="46">
        <v>0.27100000000000002</v>
      </c>
      <c r="P30" s="46">
        <v>0.27900000000000003</v>
      </c>
      <c r="Q30" s="46">
        <v>0.28699999999999998</v>
      </c>
      <c r="R30" s="46">
        <v>0.29499999999999998</v>
      </c>
      <c r="S30" s="46">
        <v>0.30399999999999999</v>
      </c>
      <c r="T30" s="46">
        <v>0.313</v>
      </c>
      <c r="U30" s="46">
        <v>0.32300000000000001</v>
      </c>
      <c r="V30" s="46">
        <v>0.33300000000000002</v>
      </c>
      <c r="W30" s="46">
        <v>0.34399999999999997</v>
      </c>
      <c r="X30" s="46">
        <v>0.35499999999999998</v>
      </c>
      <c r="Y30" s="46">
        <v>0.36599999999999999</v>
      </c>
      <c r="Z30" s="46">
        <v>0.378</v>
      </c>
      <c r="AA30" s="46">
        <v>0.39100000000000001</v>
      </c>
      <c r="AB30" s="46">
        <v>0.40400000000000003</v>
      </c>
      <c r="AC30" s="46">
        <v>0.41899999999999998</v>
      </c>
      <c r="AD30" s="46">
        <v>0.433</v>
      </c>
      <c r="AE30" s="46">
        <v>0.44900000000000001</v>
      </c>
      <c r="AF30" s="46">
        <v>0.46600000000000003</v>
      </c>
      <c r="AG30" s="46">
        <v>0.48399999999999999</v>
      </c>
      <c r="AH30" s="46">
        <v>0.502</v>
      </c>
      <c r="AI30" s="46">
        <v>0.52200000000000002</v>
      </c>
      <c r="AJ30" s="46">
        <v>0.54300000000000004</v>
      </c>
      <c r="AK30" s="46">
        <v>0.56599999999999995</v>
      </c>
      <c r="AL30" s="46">
        <v>0.59</v>
      </c>
      <c r="AM30" s="46">
        <v>0.61499999999999999</v>
      </c>
      <c r="AN30" s="46">
        <v>0.64300000000000002</v>
      </c>
      <c r="AO30" s="46">
        <v>0.67300000000000004</v>
      </c>
      <c r="AP30" s="46">
        <v>0.70399999999999996</v>
      </c>
      <c r="AQ30" s="46">
        <v>0.73899999999999999</v>
      </c>
      <c r="AR30" s="46">
        <v>0.77600000000000002</v>
      </c>
      <c r="AS30" s="46">
        <v>0.81599999999999995</v>
      </c>
      <c r="AT30" s="46">
        <v>0.85899999999999999</v>
      </c>
      <c r="AU30" s="46">
        <v>0.90700000000000003</v>
      </c>
      <c r="AV30" s="46">
        <v>0.95899999999999996</v>
      </c>
    </row>
    <row r="31" spans="1:48" x14ac:dyDescent="0.25">
      <c r="A31" s="44">
        <v>4</v>
      </c>
      <c r="B31" s="46">
        <v>0.193</v>
      </c>
      <c r="C31" s="46">
        <v>0.19800000000000001</v>
      </c>
      <c r="D31" s="46">
        <v>0.20300000000000001</v>
      </c>
      <c r="E31" s="46">
        <v>0.20799999999999999</v>
      </c>
      <c r="F31" s="46">
        <v>0.214</v>
      </c>
      <c r="G31" s="46">
        <v>0.219</v>
      </c>
      <c r="H31" s="46">
        <v>0.22500000000000001</v>
      </c>
      <c r="I31" s="46">
        <v>0.23100000000000001</v>
      </c>
      <c r="J31" s="46">
        <v>0.23699999999999999</v>
      </c>
      <c r="K31" s="46">
        <v>0.24399999999999999</v>
      </c>
      <c r="L31" s="46">
        <v>0.25</v>
      </c>
      <c r="M31" s="46">
        <v>0.25700000000000001</v>
      </c>
      <c r="N31" s="46">
        <v>0.26400000000000001</v>
      </c>
      <c r="O31" s="46">
        <v>0.27200000000000002</v>
      </c>
      <c r="P31" s="46">
        <v>0.28000000000000003</v>
      </c>
      <c r="Q31" s="46">
        <v>0.28799999999999998</v>
      </c>
      <c r="R31" s="46">
        <v>0.29599999999999999</v>
      </c>
      <c r="S31" s="46">
        <v>0.30499999999999999</v>
      </c>
      <c r="T31" s="46">
        <v>0.314</v>
      </c>
      <c r="U31" s="46">
        <v>0.32400000000000001</v>
      </c>
      <c r="V31" s="46">
        <v>0.33400000000000002</v>
      </c>
      <c r="W31" s="46">
        <v>0.34499999999999997</v>
      </c>
      <c r="X31" s="46">
        <v>0.35599999999999998</v>
      </c>
      <c r="Y31" s="46">
        <v>0.36699999999999999</v>
      </c>
      <c r="Z31" s="46">
        <v>0.379</v>
      </c>
      <c r="AA31" s="46">
        <v>0.39200000000000002</v>
      </c>
      <c r="AB31" s="46">
        <v>0.40600000000000003</v>
      </c>
      <c r="AC31" s="46">
        <v>0.42</v>
      </c>
      <c r="AD31" s="46">
        <v>0.435</v>
      </c>
      <c r="AE31" s="46">
        <v>0.45100000000000001</v>
      </c>
      <c r="AF31" s="46">
        <v>0.46700000000000003</v>
      </c>
      <c r="AG31" s="46">
        <v>0.48499999999999999</v>
      </c>
      <c r="AH31" s="46">
        <v>0.504</v>
      </c>
      <c r="AI31" s="46">
        <v>0.52400000000000002</v>
      </c>
      <c r="AJ31" s="46">
        <v>0.54500000000000004</v>
      </c>
      <c r="AK31" s="46">
        <v>0.56799999999999995</v>
      </c>
      <c r="AL31" s="46">
        <v>0.59199999999999997</v>
      </c>
      <c r="AM31" s="46">
        <v>0.61799999999999999</v>
      </c>
      <c r="AN31" s="46">
        <v>0.64500000000000002</v>
      </c>
      <c r="AO31" s="46">
        <v>0.67500000000000004</v>
      </c>
      <c r="AP31" s="46">
        <v>0.70699999999999996</v>
      </c>
      <c r="AQ31" s="46">
        <v>0.74199999999999999</v>
      </c>
      <c r="AR31" s="46">
        <v>0.77900000000000003</v>
      </c>
      <c r="AS31" s="46">
        <v>0.81899999999999995</v>
      </c>
      <c r="AT31" s="46">
        <v>0.86299999999999999</v>
      </c>
      <c r="AU31" s="46">
        <v>0.91100000000000003</v>
      </c>
      <c r="AV31" s="46">
        <v>0.96299999999999997</v>
      </c>
    </row>
    <row r="32" spans="1:48" x14ac:dyDescent="0.25">
      <c r="A32" s="44">
        <v>5</v>
      </c>
      <c r="B32" s="46">
        <v>0.19400000000000001</v>
      </c>
      <c r="C32" s="46">
        <v>0.19900000000000001</v>
      </c>
      <c r="D32" s="46">
        <v>0.20399999999999999</v>
      </c>
      <c r="E32" s="46">
        <v>0.20899999999999999</v>
      </c>
      <c r="F32" s="46">
        <v>0.214</v>
      </c>
      <c r="G32" s="46">
        <v>0.22</v>
      </c>
      <c r="H32" s="46">
        <v>0.22600000000000001</v>
      </c>
      <c r="I32" s="46">
        <v>0.23200000000000001</v>
      </c>
      <c r="J32" s="46">
        <v>0.23799999999999999</v>
      </c>
      <c r="K32" s="46">
        <v>0.24399999999999999</v>
      </c>
      <c r="L32" s="46">
        <v>0.251</v>
      </c>
      <c r="M32" s="46">
        <v>0.25800000000000001</v>
      </c>
      <c r="N32" s="46">
        <v>0.26500000000000001</v>
      </c>
      <c r="O32" s="46">
        <v>0.27300000000000002</v>
      </c>
      <c r="P32" s="46">
        <v>0.28000000000000003</v>
      </c>
      <c r="Q32" s="46">
        <v>0.28799999999999998</v>
      </c>
      <c r="R32" s="46">
        <v>0.29699999999999999</v>
      </c>
      <c r="S32" s="46">
        <v>0.30599999999999999</v>
      </c>
      <c r="T32" s="46">
        <v>0.315</v>
      </c>
      <c r="U32" s="46">
        <v>0.32500000000000001</v>
      </c>
      <c r="V32" s="46">
        <v>0.33500000000000002</v>
      </c>
      <c r="W32" s="46">
        <v>0.34499999999999997</v>
      </c>
      <c r="X32" s="46">
        <v>0.35699999999999998</v>
      </c>
      <c r="Y32" s="46">
        <v>0.36799999999999999</v>
      </c>
      <c r="Z32" s="46">
        <v>0.38</v>
      </c>
      <c r="AA32" s="46">
        <v>0.39300000000000002</v>
      </c>
      <c r="AB32" s="46">
        <v>0.40699999999999997</v>
      </c>
      <c r="AC32" s="46">
        <v>0.42099999999999999</v>
      </c>
      <c r="AD32" s="46">
        <v>0.436</v>
      </c>
      <c r="AE32" s="46">
        <v>0.45200000000000001</v>
      </c>
      <c r="AF32" s="46">
        <v>0.46899999999999997</v>
      </c>
      <c r="AG32" s="46">
        <v>0.48699999999999999</v>
      </c>
      <c r="AH32" s="46">
        <v>0.505</v>
      </c>
      <c r="AI32" s="46">
        <v>0.52600000000000002</v>
      </c>
      <c r="AJ32" s="46">
        <v>0.54700000000000004</v>
      </c>
      <c r="AK32" s="46">
        <v>0.56999999999999995</v>
      </c>
      <c r="AL32" s="46">
        <v>0.59399999999999997</v>
      </c>
      <c r="AM32" s="46">
        <v>0.62</v>
      </c>
      <c r="AN32" s="46">
        <v>0.64800000000000002</v>
      </c>
      <c r="AO32" s="46">
        <v>0.67800000000000005</v>
      </c>
      <c r="AP32" s="46">
        <v>0.71</v>
      </c>
      <c r="AQ32" s="46">
        <v>0.745</v>
      </c>
      <c r="AR32" s="46">
        <v>0.78200000000000003</v>
      </c>
      <c r="AS32" s="46">
        <v>0.82299999999999995</v>
      </c>
      <c r="AT32" s="46">
        <v>0.86699999999999999</v>
      </c>
      <c r="AU32" s="46">
        <v>0.91500000000000004</v>
      </c>
      <c r="AV32" s="46">
        <v>0.96799999999999997</v>
      </c>
    </row>
    <row r="33" spans="1:48" x14ac:dyDescent="0.25">
      <c r="A33" s="44">
        <v>6</v>
      </c>
      <c r="B33" s="46">
        <v>0.19400000000000001</v>
      </c>
      <c r="C33" s="46">
        <v>0.19900000000000001</v>
      </c>
      <c r="D33" s="46">
        <v>0.20399999999999999</v>
      </c>
      <c r="E33" s="46">
        <v>0.20899999999999999</v>
      </c>
      <c r="F33" s="46">
        <v>0.215</v>
      </c>
      <c r="G33" s="46">
        <v>0.22</v>
      </c>
      <c r="H33" s="46">
        <v>0.22600000000000001</v>
      </c>
      <c r="I33" s="46">
        <v>0.23200000000000001</v>
      </c>
      <c r="J33" s="46">
        <v>0.23799999999999999</v>
      </c>
      <c r="K33" s="46">
        <v>0.245</v>
      </c>
      <c r="L33" s="46">
        <v>0.251</v>
      </c>
      <c r="M33" s="46">
        <v>0.25800000000000001</v>
      </c>
      <c r="N33" s="46">
        <v>0.26600000000000001</v>
      </c>
      <c r="O33" s="46">
        <v>0.27300000000000002</v>
      </c>
      <c r="P33" s="46">
        <v>0.28100000000000003</v>
      </c>
      <c r="Q33" s="46">
        <v>0.28899999999999998</v>
      </c>
      <c r="R33" s="46">
        <v>0.29799999999999999</v>
      </c>
      <c r="S33" s="46">
        <v>0.307</v>
      </c>
      <c r="T33" s="46">
        <v>0.316</v>
      </c>
      <c r="U33" s="46">
        <v>0.32600000000000001</v>
      </c>
      <c r="V33" s="46">
        <v>0.33600000000000002</v>
      </c>
      <c r="W33" s="46">
        <v>0.34599999999999997</v>
      </c>
      <c r="X33" s="46">
        <v>0.35699999999999998</v>
      </c>
      <c r="Y33" s="46">
        <v>0.36899999999999999</v>
      </c>
      <c r="Z33" s="46">
        <v>0.38100000000000001</v>
      </c>
      <c r="AA33" s="46">
        <v>0.39400000000000002</v>
      </c>
      <c r="AB33" s="46">
        <v>0.40799999999999997</v>
      </c>
      <c r="AC33" s="46">
        <v>0.42199999999999999</v>
      </c>
      <c r="AD33" s="46">
        <v>0.437</v>
      </c>
      <c r="AE33" s="46">
        <v>0.45300000000000001</v>
      </c>
      <c r="AF33" s="46">
        <v>0.47</v>
      </c>
      <c r="AG33" s="46">
        <v>0.48799999999999999</v>
      </c>
      <c r="AH33" s="46">
        <v>0.50700000000000001</v>
      </c>
      <c r="AI33" s="46">
        <v>0.52700000000000002</v>
      </c>
      <c r="AJ33" s="46">
        <v>0.54900000000000004</v>
      </c>
      <c r="AK33" s="46">
        <v>0.57199999999999995</v>
      </c>
      <c r="AL33" s="46">
        <v>0.59599999999999997</v>
      </c>
      <c r="AM33" s="46">
        <v>0.622</v>
      </c>
      <c r="AN33" s="46">
        <v>0.65</v>
      </c>
      <c r="AO33" s="46">
        <v>0.68</v>
      </c>
      <c r="AP33" s="46">
        <v>0.71299999999999997</v>
      </c>
      <c r="AQ33" s="46">
        <v>0.748</v>
      </c>
      <c r="AR33" s="46">
        <v>0.78600000000000003</v>
      </c>
      <c r="AS33" s="46">
        <v>0.82699999999999996</v>
      </c>
      <c r="AT33" s="46">
        <v>0.871</v>
      </c>
      <c r="AU33" s="46">
        <v>0.91900000000000004</v>
      </c>
      <c r="AV33" s="46">
        <v>0.97199999999999998</v>
      </c>
    </row>
    <row r="34" spans="1:48" x14ac:dyDescent="0.25">
      <c r="A34" s="44">
        <v>7</v>
      </c>
      <c r="B34" s="46">
        <v>0.19500000000000001</v>
      </c>
      <c r="C34" s="46">
        <v>0.19900000000000001</v>
      </c>
      <c r="D34" s="46">
        <v>0.20399999999999999</v>
      </c>
      <c r="E34" s="46">
        <v>0.21</v>
      </c>
      <c r="F34" s="46">
        <v>0.215</v>
      </c>
      <c r="G34" s="46">
        <v>0.221</v>
      </c>
      <c r="H34" s="46">
        <v>0.22700000000000001</v>
      </c>
      <c r="I34" s="46">
        <v>0.23300000000000001</v>
      </c>
      <c r="J34" s="46">
        <v>0.23899999999999999</v>
      </c>
      <c r="K34" s="46">
        <v>0.245</v>
      </c>
      <c r="L34" s="46">
        <v>0.252</v>
      </c>
      <c r="M34" s="46">
        <v>0.25900000000000001</v>
      </c>
      <c r="N34" s="46">
        <v>0.26600000000000001</v>
      </c>
      <c r="O34" s="46">
        <v>0.27400000000000002</v>
      </c>
      <c r="P34" s="46">
        <v>0.28199999999999997</v>
      </c>
      <c r="Q34" s="46">
        <v>0.28999999999999998</v>
      </c>
      <c r="R34" s="46">
        <v>0.29799999999999999</v>
      </c>
      <c r="S34" s="46">
        <v>0.307</v>
      </c>
      <c r="T34" s="46">
        <v>0.317</v>
      </c>
      <c r="U34" s="46">
        <v>0.32600000000000001</v>
      </c>
      <c r="V34" s="46">
        <v>0.33700000000000002</v>
      </c>
      <c r="W34" s="46">
        <v>0.34699999999999998</v>
      </c>
      <c r="X34" s="46">
        <v>0.35799999999999998</v>
      </c>
      <c r="Y34" s="46">
        <v>0.37</v>
      </c>
      <c r="Z34" s="46">
        <v>0.38200000000000001</v>
      </c>
      <c r="AA34" s="46">
        <v>0.39500000000000002</v>
      </c>
      <c r="AB34" s="46">
        <v>0.40899999999999997</v>
      </c>
      <c r="AC34" s="46">
        <v>0.42299999999999999</v>
      </c>
      <c r="AD34" s="46">
        <v>0.439</v>
      </c>
      <c r="AE34" s="46">
        <v>0.45500000000000002</v>
      </c>
      <c r="AF34" s="46">
        <v>0.47199999999999998</v>
      </c>
      <c r="AG34" s="46">
        <v>0.49</v>
      </c>
      <c r="AH34" s="46">
        <v>0.50900000000000001</v>
      </c>
      <c r="AI34" s="46">
        <v>0.52900000000000003</v>
      </c>
      <c r="AJ34" s="46">
        <v>0.55100000000000005</v>
      </c>
      <c r="AK34" s="46">
        <v>0.57299999999999995</v>
      </c>
      <c r="AL34" s="46">
        <v>0.59799999999999998</v>
      </c>
      <c r="AM34" s="46">
        <v>0.624</v>
      </c>
      <c r="AN34" s="46">
        <v>0.65300000000000002</v>
      </c>
      <c r="AO34" s="46">
        <v>0.68300000000000005</v>
      </c>
      <c r="AP34" s="46">
        <v>0.71599999999999997</v>
      </c>
      <c r="AQ34" s="46">
        <v>0.751</v>
      </c>
      <c r="AR34" s="46">
        <v>0.78900000000000003</v>
      </c>
      <c r="AS34" s="46">
        <v>0.83</v>
      </c>
      <c r="AT34" s="46">
        <v>0.875</v>
      </c>
      <c r="AU34" s="46">
        <v>0.92400000000000004</v>
      </c>
      <c r="AV34" s="46">
        <v>0.97699999999999998</v>
      </c>
    </row>
    <row r="35" spans="1:48" x14ac:dyDescent="0.25">
      <c r="A35" s="44">
        <v>8</v>
      </c>
      <c r="B35" s="46">
        <v>0.19500000000000001</v>
      </c>
      <c r="C35" s="46">
        <v>0.2</v>
      </c>
      <c r="D35" s="46">
        <v>0.20499999999999999</v>
      </c>
      <c r="E35" s="46">
        <v>0.21</v>
      </c>
      <c r="F35" s="46">
        <v>0.216</v>
      </c>
      <c r="G35" s="46">
        <v>0.221</v>
      </c>
      <c r="H35" s="46">
        <v>0.22700000000000001</v>
      </c>
      <c r="I35" s="46">
        <v>0.23300000000000001</v>
      </c>
      <c r="J35" s="46">
        <v>0.23899999999999999</v>
      </c>
      <c r="K35" s="46">
        <v>0.246</v>
      </c>
      <c r="L35" s="46">
        <v>0.253</v>
      </c>
      <c r="M35" s="46">
        <v>0.26</v>
      </c>
      <c r="N35" s="46">
        <v>0.26700000000000002</v>
      </c>
      <c r="O35" s="46">
        <v>0.27400000000000002</v>
      </c>
      <c r="P35" s="46">
        <v>0.28199999999999997</v>
      </c>
      <c r="Q35" s="46">
        <v>0.29099999999999998</v>
      </c>
      <c r="R35" s="46">
        <v>0.29899999999999999</v>
      </c>
      <c r="S35" s="46">
        <v>0.308</v>
      </c>
      <c r="T35" s="46">
        <v>0.317</v>
      </c>
      <c r="U35" s="46">
        <v>0.32700000000000001</v>
      </c>
      <c r="V35" s="46">
        <v>0.33700000000000002</v>
      </c>
      <c r="W35" s="46">
        <v>0.34799999999999998</v>
      </c>
      <c r="X35" s="46">
        <v>0.35899999999999999</v>
      </c>
      <c r="Y35" s="46">
        <v>0.371</v>
      </c>
      <c r="Z35" s="46">
        <v>0.38400000000000001</v>
      </c>
      <c r="AA35" s="46">
        <v>0.39700000000000002</v>
      </c>
      <c r="AB35" s="46">
        <v>0.41</v>
      </c>
      <c r="AC35" s="46">
        <v>0.42499999999999999</v>
      </c>
      <c r="AD35" s="46">
        <v>0.44</v>
      </c>
      <c r="AE35" s="46">
        <v>0.45600000000000002</v>
      </c>
      <c r="AF35" s="46">
        <v>0.47299999999999998</v>
      </c>
      <c r="AG35" s="46">
        <v>0.49099999999999999</v>
      </c>
      <c r="AH35" s="46">
        <v>0.51</v>
      </c>
      <c r="AI35" s="46">
        <v>0.53100000000000003</v>
      </c>
      <c r="AJ35" s="46">
        <v>0.55200000000000005</v>
      </c>
      <c r="AK35" s="46">
        <v>0.57499999999999996</v>
      </c>
      <c r="AL35" s="46">
        <v>0.6</v>
      </c>
      <c r="AM35" s="46">
        <v>0.627</v>
      </c>
      <c r="AN35" s="46">
        <v>0.65500000000000003</v>
      </c>
      <c r="AO35" s="46">
        <v>0.68600000000000005</v>
      </c>
      <c r="AP35" s="46">
        <v>0.71799999999999997</v>
      </c>
      <c r="AQ35" s="46">
        <v>0.754</v>
      </c>
      <c r="AR35" s="46">
        <v>0.79200000000000004</v>
      </c>
      <c r="AS35" s="46">
        <v>0.83399999999999996</v>
      </c>
      <c r="AT35" s="46">
        <v>0.879</v>
      </c>
      <c r="AU35" s="46">
        <v>0.92800000000000005</v>
      </c>
      <c r="AV35" s="46">
        <v>0.98199999999999998</v>
      </c>
    </row>
    <row r="36" spans="1:48" x14ac:dyDescent="0.25">
      <c r="A36" s="44">
        <v>9</v>
      </c>
      <c r="B36" s="46">
        <v>0.19500000000000001</v>
      </c>
      <c r="C36" s="46">
        <v>0.2</v>
      </c>
      <c r="D36" s="46">
        <v>0.20499999999999999</v>
      </c>
      <c r="E36" s="46">
        <v>0.21099999999999999</v>
      </c>
      <c r="F36" s="46">
        <v>0.216</v>
      </c>
      <c r="G36" s="46">
        <v>0.222</v>
      </c>
      <c r="H36" s="46">
        <v>0.22700000000000001</v>
      </c>
      <c r="I36" s="46">
        <v>0.23400000000000001</v>
      </c>
      <c r="J36" s="46">
        <v>0.24</v>
      </c>
      <c r="K36" s="46">
        <v>0.246</v>
      </c>
      <c r="L36" s="46">
        <v>0.253</v>
      </c>
      <c r="M36" s="46">
        <v>0.26</v>
      </c>
      <c r="N36" s="46">
        <v>0.26700000000000002</v>
      </c>
      <c r="O36" s="46">
        <v>0.27500000000000002</v>
      </c>
      <c r="P36" s="46">
        <v>0.28299999999999997</v>
      </c>
      <c r="Q36" s="46">
        <v>0.29099999999999998</v>
      </c>
      <c r="R36" s="46">
        <v>0.3</v>
      </c>
      <c r="S36" s="46">
        <v>0.309</v>
      </c>
      <c r="T36" s="46">
        <v>0.318</v>
      </c>
      <c r="U36" s="46">
        <v>0.32800000000000001</v>
      </c>
      <c r="V36" s="46">
        <v>0.33800000000000002</v>
      </c>
      <c r="W36" s="46">
        <v>0.34899999999999998</v>
      </c>
      <c r="X36" s="46">
        <v>0.36</v>
      </c>
      <c r="Y36" s="46">
        <v>0.372</v>
      </c>
      <c r="Z36" s="46">
        <v>0.38500000000000001</v>
      </c>
      <c r="AA36" s="46">
        <v>0.39800000000000002</v>
      </c>
      <c r="AB36" s="46">
        <v>0.41099999999999998</v>
      </c>
      <c r="AC36" s="46">
        <v>0.42599999999999999</v>
      </c>
      <c r="AD36" s="46">
        <v>0.441</v>
      </c>
      <c r="AE36" s="46">
        <v>0.45700000000000002</v>
      </c>
      <c r="AF36" s="46">
        <v>0.47499999999999998</v>
      </c>
      <c r="AG36" s="46">
        <v>0.49299999999999999</v>
      </c>
      <c r="AH36" s="46">
        <v>0.51200000000000001</v>
      </c>
      <c r="AI36" s="46">
        <v>0.53200000000000003</v>
      </c>
      <c r="AJ36" s="46">
        <v>0.55400000000000005</v>
      </c>
      <c r="AK36" s="46">
        <v>0.57699999999999996</v>
      </c>
      <c r="AL36" s="46">
        <v>0.60199999999999998</v>
      </c>
      <c r="AM36" s="46">
        <v>0.629</v>
      </c>
      <c r="AN36" s="46">
        <v>0.65700000000000003</v>
      </c>
      <c r="AO36" s="46">
        <v>0.68799999999999994</v>
      </c>
      <c r="AP36" s="46">
        <v>0.72099999999999997</v>
      </c>
      <c r="AQ36" s="46">
        <v>0.75700000000000001</v>
      </c>
      <c r="AR36" s="46">
        <v>0.79500000000000004</v>
      </c>
      <c r="AS36" s="46">
        <v>0.83699999999999997</v>
      </c>
      <c r="AT36" s="46">
        <v>0.88300000000000001</v>
      </c>
      <c r="AU36" s="46">
        <v>0.93200000000000005</v>
      </c>
      <c r="AV36" s="46">
        <v>0.98599999999999999</v>
      </c>
    </row>
    <row r="37" spans="1:48" x14ac:dyDescent="0.25">
      <c r="A37" s="44">
        <v>10</v>
      </c>
      <c r="B37" s="46">
        <v>0.19600000000000001</v>
      </c>
      <c r="C37" s="46">
        <v>0.20100000000000001</v>
      </c>
      <c r="D37" s="46">
        <v>0.20599999999999999</v>
      </c>
      <c r="E37" s="46">
        <v>0.21099999999999999</v>
      </c>
      <c r="F37" s="46">
        <v>0.216</v>
      </c>
      <c r="G37" s="46">
        <v>0.222</v>
      </c>
      <c r="H37" s="46">
        <v>0.22800000000000001</v>
      </c>
      <c r="I37" s="46">
        <v>0.23400000000000001</v>
      </c>
      <c r="J37" s="46">
        <v>0.24</v>
      </c>
      <c r="K37" s="46">
        <v>0.247</v>
      </c>
      <c r="L37" s="46">
        <v>0.254</v>
      </c>
      <c r="M37" s="46">
        <v>0.26100000000000001</v>
      </c>
      <c r="N37" s="46">
        <v>0.26800000000000002</v>
      </c>
      <c r="O37" s="46">
        <v>0.27600000000000002</v>
      </c>
      <c r="P37" s="46">
        <v>0.28399999999999997</v>
      </c>
      <c r="Q37" s="46">
        <v>0.29199999999999998</v>
      </c>
      <c r="R37" s="46">
        <v>0.30099999999999999</v>
      </c>
      <c r="S37" s="46">
        <v>0.31</v>
      </c>
      <c r="T37" s="46">
        <v>0.31900000000000001</v>
      </c>
      <c r="U37" s="46">
        <v>0.32900000000000001</v>
      </c>
      <c r="V37" s="46">
        <v>0.33900000000000002</v>
      </c>
      <c r="W37" s="46">
        <v>0.35</v>
      </c>
      <c r="X37" s="46">
        <v>0.36099999999999999</v>
      </c>
      <c r="Y37" s="46">
        <v>0.373</v>
      </c>
      <c r="Z37" s="46">
        <v>0.38600000000000001</v>
      </c>
      <c r="AA37" s="46">
        <v>0.39900000000000002</v>
      </c>
      <c r="AB37" s="46">
        <v>0.41299999999999998</v>
      </c>
      <c r="AC37" s="46">
        <v>0.42699999999999999</v>
      </c>
      <c r="AD37" s="46">
        <v>0.443</v>
      </c>
      <c r="AE37" s="46">
        <v>0.45900000000000002</v>
      </c>
      <c r="AF37" s="46">
        <v>0.47599999999999998</v>
      </c>
      <c r="AG37" s="46">
        <v>0.49399999999999999</v>
      </c>
      <c r="AH37" s="46">
        <v>0.51400000000000001</v>
      </c>
      <c r="AI37" s="46">
        <v>0.53400000000000003</v>
      </c>
      <c r="AJ37" s="46">
        <v>0.55600000000000005</v>
      </c>
      <c r="AK37" s="46">
        <v>0.57899999999999996</v>
      </c>
      <c r="AL37" s="46">
        <v>0.60399999999999998</v>
      </c>
      <c r="AM37" s="46">
        <v>0.63100000000000001</v>
      </c>
      <c r="AN37" s="46">
        <v>0.66</v>
      </c>
      <c r="AO37" s="46">
        <v>0.69099999999999995</v>
      </c>
      <c r="AP37" s="46">
        <v>0.72399999999999998</v>
      </c>
      <c r="AQ37" s="46">
        <v>0.76</v>
      </c>
      <c r="AR37" s="46">
        <v>0.79900000000000004</v>
      </c>
      <c r="AS37" s="46">
        <v>0.84099999999999997</v>
      </c>
      <c r="AT37" s="46">
        <v>0.88600000000000001</v>
      </c>
      <c r="AU37" s="46">
        <v>0.93600000000000005</v>
      </c>
      <c r="AV37" s="46">
        <v>0.99099999999999999</v>
      </c>
    </row>
    <row r="38" spans="1:48" x14ac:dyDescent="0.25">
      <c r="A38" s="44">
        <v>11</v>
      </c>
      <c r="B38" s="46">
        <v>0.19600000000000001</v>
      </c>
      <c r="C38" s="46">
        <v>0.20100000000000001</v>
      </c>
      <c r="D38" s="46">
        <v>0.20599999999999999</v>
      </c>
      <c r="E38" s="46">
        <v>0.21099999999999999</v>
      </c>
      <c r="F38" s="46">
        <v>0.217</v>
      </c>
      <c r="G38" s="46">
        <v>0.223</v>
      </c>
      <c r="H38" s="46">
        <v>0.22800000000000001</v>
      </c>
      <c r="I38" s="46">
        <v>0.23499999999999999</v>
      </c>
      <c r="J38" s="46">
        <v>0.24099999999999999</v>
      </c>
      <c r="K38" s="46">
        <v>0.247</v>
      </c>
      <c r="L38" s="46">
        <v>0.254</v>
      </c>
      <c r="M38" s="46">
        <v>0.26100000000000001</v>
      </c>
      <c r="N38" s="46">
        <v>0.26900000000000002</v>
      </c>
      <c r="O38" s="46">
        <v>0.27600000000000002</v>
      </c>
      <c r="P38" s="46">
        <v>0.28399999999999997</v>
      </c>
      <c r="Q38" s="46">
        <v>0.29299999999999998</v>
      </c>
      <c r="R38" s="46">
        <v>0.30099999999999999</v>
      </c>
      <c r="S38" s="46">
        <v>0.31</v>
      </c>
      <c r="T38" s="46">
        <v>0.32</v>
      </c>
      <c r="U38" s="46">
        <v>0.33</v>
      </c>
      <c r="V38" s="46">
        <v>0.34</v>
      </c>
      <c r="W38" s="46">
        <v>0.35099999999999998</v>
      </c>
      <c r="X38" s="46">
        <v>0.36199999999999999</v>
      </c>
      <c r="Y38" s="46">
        <v>0.374</v>
      </c>
      <c r="Z38" s="46">
        <v>0.38700000000000001</v>
      </c>
      <c r="AA38" s="46">
        <v>0.4</v>
      </c>
      <c r="AB38" s="46">
        <v>0.41399999999999998</v>
      </c>
      <c r="AC38" s="46">
        <v>0.42799999999999999</v>
      </c>
      <c r="AD38" s="46">
        <v>0.44400000000000001</v>
      </c>
      <c r="AE38" s="46">
        <v>0.46</v>
      </c>
      <c r="AF38" s="46">
        <v>0.47699999999999998</v>
      </c>
      <c r="AG38" s="46">
        <v>0.496</v>
      </c>
      <c r="AH38" s="46">
        <v>0.51500000000000001</v>
      </c>
      <c r="AI38" s="46">
        <v>0.53600000000000003</v>
      </c>
      <c r="AJ38" s="46">
        <v>0.55800000000000005</v>
      </c>
      <c r="AK38" s="46">
        <v>0.58099999999999996</v>
      </c>
      <c r="AL38" s="46">
        <v>0.60599999999999998</v>
      </c>
      <c r="AM38" s="46">
        <v>0.63300000000000001</v>
      </c>
      <c r="AN38" s="46">
        <v>0.66200000000000003</v>
      </c>
      <c r="AO38" s="46">
        <v>0.69299999999999995</v>
      </c>
      <c r="AP38" s="46">
        <v>0.72699999999999998</v>
      </c>
      <c r="AQ38" s="46">
        <v>0.76300000000000001</v>
      </c>
      <c r="AR38" s="46">
        <v>0.80200000000000005</v>
      </c>
      <c r="AS38" s="46">
        <v>0.84399999999999997</v>
      </c>
      <c r="AT38" s="46">
        <v>0.89</v>
      </c>
      <c r="AU38" s="46">
        <v>0.94099999999999995</v>
      </c>
      <c r="AV38" s="46">
        <v>0.995</v>
      </c>
    </row>
  </sheetData>
  <sheetProtection algorithmName="SHA-512" hashValue="vK6UZ9zqGkxPmbJkcY44sfBiZk4OFvhBiQDZwQ8jujizxVtorSrlhdW0lKC5OIy9GNZzIWWYBXZsX5t5iLHq9w==" saltValue="vV7trCC22S5d95c4e2DNTw==" spinCount="100000" sheet="1" objects="1" scenarios="1"/>
  <conditionalFormatting sqref="A6:A21">
    <cfRule type="expression" dxfId="447" priority="9" stopIfTrue="1">
      <formula>MOD(ROW(),2)=0</formula>
    </cfRule>
    <cfRule type="expression" dxfId="446" priority="10" stopIfTrue="1">
      <formula>MOD(ROW(),2)&lt;&gt;0</formula>
    </cfRule>
  </conditionalFormatting>
  <conditionalFormatting sqref="B6:AV21">
    <cfRule type="expression" dxfId="445" priority="11" stopIfTrue="1">
      <formula>MOD(ROW(),2)=0</formula>
    </cfRule>
    <cfRule type="expression" dxfId="444" priority="12" stopIfTrue="1">
      <formula>MOD(ROW(),2)&lt;&gt;0</formula>
    </cfRule>
  </conditionalFormatting>
  <conditionalFormatting sqref="A26:A38">
    <cfRule type="expression" dxfId="443" priority="13" stopIfTrue="1">
      <formula>MOD(ROW(),2)=0</formula>
    </cfRule>
    <cfRule type="expression" dxfId="442" priority="14" stopIfTrue="1">
      <formula>MOD(ROW(),2)&lt;&gt;0</formula>
    </cfRule>
  </conditionalFormatting>
  <conditionalFormatting sqref="B26:AV38">
    <cfRule type="expression" dxfId="441" priority="15" stopIfTrue="1">
      <formula>MOD(ROW(),2)=0</formula>
    </cfRule>
    <cfRule type="expression" dxfId="440" priority="16"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0026-7827-45B0-8C4C-64252C635942}">
  <sheetPr codeName="Sheet50"/>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43" s="1" customFormat="1" ht="20" x14ac:dyDescent="0.4">
      <c r="A1" s="2" t="s">
        <v>0</v>
      </c>
    </row>
    <row r="2" spans="1:43" s="1" customFormat="1" ht="15.5" x14ac:dyDescent="0.35">
      <c r="A2" s="30" t="s">
        <v>1</v>
      </c>
      <c r="B2" s="3" t="str">
        <f>wb_title</f>
        <v>Fire_NI - Consolidated Factor Spreadsheet</v>
      </c>
    </row>
    <row r="3" spans="1:43" s="1" customFormat="1" ht="15.5" x14ac:dyDescent="0.35">
      <c r="A3" s="30" t="s">
        <v>2</v>
      </c>
      <c r="B3" s="3" t="str">
        <f>TABLE_FACTOR_TYPE_1 &amp; " - x-" &amp; TABLE_SERIES_NUMBER_1</f>
        <v>Pension Debit - x-326</v>
      </c>
    </row>
    <row r="6" spans="1:43" x14ac:dyDescent="0.25">
      <c r="A6" s="41" t="s">
        <v>385</v>
      </c>
      <c r="B6" s="48" t="s">
        <v>386</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387</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t="s">
        <v>149</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220</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245</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222</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233</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388</v>
      </c>
      <c r="B13" s="48" t="s">
        <v>142</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326</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389</v>
      </c>
      <c r="B15" s="48" t="s">
        <v>246</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247</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390</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145</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391</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L3JJ+js4x++rkoS78E7jRIM8ti8dau+T7kU3DoLozG3z5U3lwTa7OlSnZBnjx2SBSLaVyuoHXVkJX9TO965qLQ==" saltValue="7HtwXSfOUXCYznF74DLteQ==" spinCount="100000" sheet="1" objects="1" scenarios="1"/>
  <conditionalFormatting sqref="A6:A21">
    <cfRule type="expression" dxfId="437" priority="9" stopIfTrue="1">
      <formula>MOD(ROW(),2)=0</formula>
    </cfRule>
    <cfRule type="expression" dxfId="436" priority="10" stopIfTrue="1">
      <formula>MOD(ROW(),2)&lt;&gt;0</formula>
    </cfRule>
  </conditionalFormatting>
  <conditionalFormatting sqref="B6:AQ21">
    <cfRule type="expression" dxfId="435" priority="11" stopIfTrue="1">
      <formula>MOD(ROW(),2)=0</formula>
    </cfRule>
    <cfRule type="expression" dxfId="434" priority="12" stopIfTrue="1">
      <formula>MOD(ROW(),2)&lt;&gt;0</formula>
    </cfRule>
  </conditionalFormatting>
  <conditionalFormatting sqref="A26:A38">
    <cfRule type="expression" dxfId="433" priority="13" stopIfTrue="1">
      <formula>MOD(ROW(),2)=0</formula>
    </cfRule>
    <cfRule type="expression" dxfId="432" priority="14" stopIfTrue="1">
      <formula>MOD(ROW(),2)&lt;&gt;0</formula>
    </cfRule>
  </conditionalFormatting>
  <conditionalFormatting sqref="B26:AQ38">
    <cfRule type="expression" dxfId="431" priority="15" stopIfTrue="1">
      <formula>MOD(ROW(),2)=0</formula>
    </cfRule>
    <cfRule type="expression" dxfId="430" priority="16"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F184-9FD0-4E51-8383-E416608EC7F6}">
  <sheetPr codeName="Sheet51"/>
  <dimension ref="A1:B39"/>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Pension Debit - x-327</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220</v>
      </c>
    </row>
    <row r="10" spans="1:2" ht="25" x14ac:dyDescent="0.25">
      <c r="A10" s="41" t="s">
        <v>6</v>
      </c>
      <c r="B10" s="48" t="s">
        <v>248</v>
      </c>
    </row>
    <row r="11" spans="1:2" x14ac:dyDescent="0.25">
      <c r="A11" s="41" t="s">
        <v>126</v>
      </c>
      <c r="B11" s="48" t="s">
        <v>222</v>
      </c>
    </row>
    <row r="12" spans="1:2" ht="25" x14ac:dyDescent="0.25">
      <c r="A12" s="41" t="s">
        <v>127</v>
      </c>
      <c r="B12" s="48" t="s">
        <v>249</v>
      </c>
    </row>
    <row r="13" spans="1:2" x14ac:dyDescent="0.25">
      <c r="A13" s="41" t="s">
        <v>388</v>
      </c>
      <c r="B13" s="48" t="s">
        <v>142</v>
      </c>
    </row>
    <row r="14" spans="1:2" x14ac:dyDescent="0.25">
      <c r="A14" s="41" t="s">
        <v>129</v>
      </c>
      <c r="B14" s="48">
        <v>327</v>
      </c>
    </row>
    <row r="15" spans="1:2" x14ac:dyDescent="0.25">
      <c r="A15" s="41" t="s">
        <v>389</v>
      </c>
      <c r="B15" s="48" t="s">
        <v>250</v>
      </c>
    </row>
    <row r="16" spans="1:2" x14ac:dyDescent="0.25">
      <c r="A16" s="41" t="s">
        <v>131</v>
      </c>
      <c r="B16" s="48" t="s">
        <v>251</v>
      </c>
    </row>
    <row r="17" spans="1:2" x14ac:dyDescent="0.25">
      <c r="A17" s="42" t="s">
        <v>390</v>
      </c>
      <c r="B17" s="48"/>
    </row>
    <row r="18" spans="1:2" x14ac:dyDescent="0.25">
      <c r="A18" s="41" t="s">
        <v>133</v>
      </c>
      <c r="B18" s="49">
        <v>46163</v>
      </c>
    </row>
    <row r="19" spans="1:2" x14ac:dyDescent="0.25">
      <c r="A19" s="41" t="s">
        <v>134</v>
      </c>
      <c r="B19" s="49"/>
    </row>
    <row r="20" spans="1:2" x14ac:dyDescent="0.25">
      <c r="A20" s="41" t="s">
        <v>135</v>
      </c>
      <c r="B20" s="48" t="s">
        <v>145</v>
      </c>
    </row>
    <row r="21" spans="1:2" x14ac:dyDescent="0.25">
      <c r="A21" s="41" t="s">
        <v>391</v>
      </c>
      <c r="B21" s="48" t="s">
        <v>63</v>
      </c>
    </row>
    <row r="23" spans="1:2" x14ac:dyDescent="0.25">
      <c r="A23" s="23" t="str">
        <f>HYPERLINK("#'Factor List'!A1", "Back to Factor List")</f>
        <v>Back to Factor List</v>
      </c>
      <c r="B23" s="23" t="str">
        <f>HYPERLINK("#'Assumptions'!A1", "Assumptions")</f>
        <v>Assumptions</v>
      </c>
    </row>
    <row r="26" spans="1:2" s="61" customFormat="1" ht="13" x14ac:dyDescent="0.25">
      <c r="A26" s="60" t="s">
        <v>412</v>
      </c>
      <c r="B26" s="60" t="s">
        <v>413</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sheetData>
  <sheetProtection algorithmName="SHA-512" hashValue="W33rTVrqVw5VTLi9gPiq+qPk5/RBr2L1L/PYY2YETVnkPXa6CVqjwHTqMXt8GJAdTtVOae6me1IqDZmrNyo4hg==" saltValue="HCliiYa7skVEKhvnL+zwiw==" spinCount="100000" sheet="1" objects="1" scenarios="1"/>
  <conditionalFormatting sqref="A6:A21">
    <cfRule type="expression" dxfId="427" priority="9" stopIfTrue="1">
      <formula>MOD(ROW(),2)=0</formula>
    </cfRule>
    <cfRule type="expression" dxfId="426" priority="10" stopIfTrue="1">
      <formula>MOD(ROW(),2)&lt;&gt;0</formula>
    </cfRule>
  </conditionalFormatting>
  <conditionalFormatting sqref="B6:B21">
    <cfRule type="expression" dxfId="425" priority="11" stopIfTrue="1">
      <formula>MOD(ROW(),2)=0</formula>
    </cfRule>
    <cfRule type="expression" dxfId="424" priority="12" stopIfTrue="1">
      <formula>MOD(ROW(),2)&lt;&gt;0</formula>
    </cfRule>
  </conditionalFormatting>
  <conditionalFormatting sqref="A26:A39">
    <cfRule type="expression" dxfId="423" priority="13" stopIfTrue="1">
      <formula>MOD(ROW(),2)=0</formula>
    </cfRule>
    <cfRule type="expression" dxfId="422" priority="14" stopIfTrue="1">
      <formula>MOD(ROW(),2)&lt;&gt;0</formula>
    </cfRule>
  </conditionalFormatting>
  <conditionalFormatting sqref="B26:B39">
    <cfRule type="expression" dxfId="421" priority="15" stopIfTrue="1">
      <formula>MOD(ROW(),2)=0</formula>
    </cfRule>
    <cfRule type="expression" dxfId="420" priority="16"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95"/>
  <sheetViews>
    <sheetView showGridLines="0" tabSelected="1" zoomScaleNormal="100" workbookViewId="0">
      <selection activeCell="A6" sqref="A6"/>
    </sheetView>
  </sheetViews>
  <sheetFormatPr defaultColWidth="9.36328125" defaultRowHeight="12.5" x14ac:dyDescent="0.25"/>
  <cols>
    <col min="1" max="4" width="12.54296875" style="33" customWidth="1"/>
    <col min="5" max="5" width="48.54296875" style="33" customWidth="1"/>
    <col min="6" max="6" width="12.54296875" style="33" customWidth="1"/>
    <col min="7" max="7" width="48.54296875" style="33" customWidth="1"/>
    <col min="8" max="9" width="12.54296875" style="33" customWidth="1"/>
    <col min="10" max="10" width="18.54296875" style="33" customWidth="1"/>
    <col min="11" max="11" width="12.54296875" style="33" customWidth="1"/>
    <col min="12" max="12" width="48.54296875" style="33" hidden="1" customWidth="1"/>
    <col min="13" max="14" width="12.54296875" style="34" customWidth="1"/>
    <col min="15" max="16" width="12.54296875" style="33" customWidth="1"/>
    <col min="17" max="16384" width="9.36328125" style="33"/>
  </cols>
  <sheetData>
    <row r="1" spans="1:16" s="1" customFormat="1" ht="20" x14ac:dyDescent="0.4">
      <c r="A1" s="2" t="s">
        <v>0</v>
      </c>
      <c r="M1" s="32"/>
      <c r="N1" s="32"/>
    </row>
    <row r="2" spans="1:16" s="1" customFormat="1" ht="15.5" x14ac:dyDescent="0.35">
      <c r="A2" s="30" t="s">
        <v>1</v>
      </c>
      <c r="B2" s="3" t="str">
        <f>wb_title</f>
        <v>Fire_NI - Consolidated Factor Spreadsheet</v>
      </c>
      <c r="M2" s="32"/>
      <c r="N2" s="32"/>
    </row>
    <row r="3" spans="1:16" s="1" customFormat="1" ht="15.5" x14ac:dyDescent="0.35">
      <c r="A3" s="30" t="s">
        <v>2</v>
      </c>
      <c r="B3" s="3" t="s">
        <v>121</v>
      </c>
      <c r="M3" s="32"/>
      <c r="N3" s="32"/>
    </row>
    <row r="6" spans="1:16" ht="13" x14ac:dyDescent="0.3">
      <c r="A6" s="35" t="s">
        <v>121</v>
      </c>
    </row>
    <row r="7" spans="1:16" s="36" customFormat="1" ht="37.5" x14ac:dyDescent="0.25">
      <c r="A7" s="36" t="s">
        <v>122</v>
      </c>
      <c r="B7" s="36" t="s">
        <v>123</v>
      </c>
      <c r="C7" s="36" t="s">
        <v>124</v>
      </c>
      <c r="D7" s="36" t="s">
        <v>125</v>
      </c>
      <c r="E7" s="36" t="s">
        <v>6</v>
      </c>
      <c r="F7" s="36" t="s">
        <v>126</v>
      </c>
      <c r="G7" s="36" t="s">
        <v>127</v>
      </c>
      <c r="H7" s="36" t="s">
        <v>128</v>
      </c>
      <c r="I7" s="36" t="s">
        <v>129</v>
      </c>
      <c r="J7" s="36" t="s">
        <v>130</v>
      </c>
      <c r="K7" s="36" t="s">
        <v>131</v>
      </c>
      <c r="L7" s="36" t="s">
        <v>132</v>
      </c>
      <c r="M7" s="37" t="s">
        <v>133</v>
      </c>
      <c r="N7" s="37" t="s">
        <v>134</v>
      </c>
      <c r="O7" s="36" t="s">
        <v>135</v>
      </c>
      <c r="P7" s="36" t="s">
        <v>136</v>
      </c>
    </row>
    <row r="8" spans="1:16" ht="25" x14ac:dyDescent="0.25">
      <c r="A8" s="57" t="str">
        <f>HYPERLINK("#'x-" &amp; factor_list_table[[#This Row],[Series Number]] &amp; "'!A1", "x-" &amp; factor_list_table[[#This Row],[Series Number]])</f>
        <v>x-201</v>
      </c>
      <c r="B8" s="58" t="s">
        <v>31</v>
      </c>
      <c r="C8" s="66" t="s">
        <v>137</v>
      </c>
      <c r="D8" s="58" t="s">
        <v>138</v>
      </c>
      <c r="E8" s="58" t="s">
        <v>139</v>
      </c>
      <c r="F8" s="58" t="s">
        <v>140</v>
      </c>
      <c r="G8" s="58" t="s">
        <v>141</v>
      </c>
      <c r="H8" s="66" t="s">
        <v>142</v>
      </c>
      <c r="I8" s="66">
        <v>201</v>
      </c>
      <c r="J8" s="58" t="s">
        <v>143</v>
      </c>
      <c r="K8" s="58" t="s">
        <v>144</v>
      </c>
      <c r="L8" s="58"/>
      <c r="M8" s="59">
        <v>46163</v>
      </c>
      <c r="N8" s="59"/>
      <c r="O8" s="58" t="s">
        <v>145</v>
      </c>
      <c r="P8" s="58" t="s">
        <v>63</v>
      </c>
    </row>
    <row r="9" spans="1:16" ht="25" x14ac:dyDescent="0.25">
      <c r="A9" s="57" t="str">
        <f>HYPERLINK("#'x-" &amp; factor_list_table[[#This Row],[Series Number]] &amp; "'!A1", "x-" &amp; factor_list_table[[#This Row],[Series Number]])</f>
        <v>x-202</v>
      </c>
      <c r="B9" s="58" t="s">
        <v>31</v>
      </c>
      <c r="C9" s="66" t="s">
        <v>137</v>
      </c>
      <c r="D9" s="58" t="s">
        <v>138</v>
      </c>
      <c r="E9" s="58" t="s">
        <v>139</v>
      </c>
      <c r="F9" s="58" t="s">
        <v>146</v>
      </c>
      <c r="G9" s="58" t="s">
        <v>141</v>
      </c>
      <c r="H9" s="66" t="s">
        <v>142</v>
      </c>
      <c r="I9" s="66">
        <v>202</v>
      </c>
      <c r="J9" s="58" t="s">
        <v>147</v>
      </c>
      <c r="K9" s="58" t="s">
        <v>148</v>
      </c>
      <c r="L9" s="58"/>
      <c r="M9" s="59">
        <v>46163</v>
      </c>
      <c r="N9" s="59"/>
      <c r="O9" s="58" t="s">
        <v>145</v>
      </c>
      <c r="P9" s="58" t="s">
        <v>63</v>
      </c>
    </row>
    <row r="10" spans="1:16" ht="25" x14ac:dyDescent="0.25">
      <c r="A10" s="57" t="str">
        <f>HYPERLINK("#'x-" &amp; factor_list_table[[#This Row],[Series Number]] &amp; "'!A1", "x-" &amp; factor_list_table[[#This Row],[Series Number]])</f>
        <v>x-203</v>
      </c>
      <c r="B10" s="58" t="s">
        <v>31</v>
      </c>
      <c r="C10" s="66" t="s">
        <v>149</v>
      </c>
      <c r="D10" s="58" t="s">
        <v>138</v>
      </c>
      <c r="E10" s="58" t="s">
        <v>150</v>
      </c>
      <c r="F10" s="58" t="s">
        <v>140</v>
      </c>
      <c r="G10" s="58" t="s">
        <v>141</v>
      </c>
      <c r="H10" s="66" t="s">
        <v>142</v>
      </c>
      <c r="I10" s="66">
        <v>203</v>
      </c>
      <c r="J10" s="58" t="s">
        <v>151</v>
      </c>
      <c r="K10" s="58" t="s">
        <v>144</v>
      </c>
      <c r="L10" s="58"/>
      <c r="M10" s="59">
        <v>46163</v>
      </c>
      <c r="N10" s="59"/>
      <c r="O10" s="58" t="s">
        <v>145</v>
      </c>
      <c r="P10" s="58" t="s">
        <v>63</v>
      </c>
    </row>
    <row r="11" spans="1:16" ht="25" x14ac:dyDescent="0.25">
      <c r="A11" s="57" t="str">
        <f>HYPERLINK("#'x-" &amp; factor_list_table[[#This Row],[Series Number]] &amp; "'!A1", "x-" &amp; factor_list_table[[#This Row],[Series Number]])</f>
        <v>x-204</v>
      </c>
      <c r="B11" s="58" t="s">
        <v>31</v>
      </c>
      <c r="C11" s="66" t="s">
        <v>149</v>
      </c>
      <c r="D11" s="58" t="s">
        <v>138</v>
      </c>
      <c r="E11" s="58" t="s">
        <v>150</v>
      </c>
      <c r="F11" s="58" t="s">
        <v>146</v>
      </c>
      <c r="G11" s="58" t="s">
        <v>141</v>
      </c>
      <c r="H11" s="66" t="s">
        <v>142</v>
      </c>
      <c r="I11" s="66">
        <v>204</v>
      </c>
      <c r="J11" s="58" t="s">
        <v>152</v>
      </c>
      <c r="K11" s="58" t="s">
        <v>148</v>
      </c>
      <c r="L11" s="58"/>
      <c r="M11" s="59">
        <v>46163</v>
      </c>
      <c r="N11" s="59"/>
      <c r="O11" s="58" t="s">
        <v>145</v>
      </c>
      <c r="P11" s="58" t="s">
        <v>63</v>
      </c>
    </row>
    <row r="12" spans="1:16" ht="25" x14ac:dyDescent="0.25">
      <c r="A12" s="57" t="str">
        <f>HYPERLINK("#'x-" &amp; factor_list_table[[#This Row],[Series Number]] &amp; "'!A1", "x-" &amp; factor_list_table[[#This Row],[Series Number]])</f>
        <v>x-205</v>
      </c>
      <c r="B12" s="58" t="s">
        <v>31</v>
      </c>
      <c r="C12" s="66" t="s">
        <v>149</v>
      </c>
      <c r="D12" s="58" t="s">
        <v>138</v>
      </c>
      <c r="E12" s="58" t="s">
        <v>153</v>
      </c>
      <c r="F12" s="58" t="s">
        <v>146</v>
      </c>
      <c r="G12" s="58" t="s">
        <v>141</v>
      </c>
      <c r="H12" s="66" t="s">
        <v>142</v>
      </c>
      <c r="I12" s="66">
        <v>205</v>
      </c>
      <c r="J12" s="58" t="s">
        <v>154</v>
      </c>
      <c r="K12" s="58" t="s">
        <v>155</v>
      </c>
      <c r="L12" s="58"/>
      <c r="M12" s="59">
        <v>46163</v>
      </c>
      <c r="N12" s="59"/>
      <c r="O12" s="58" t="s">
        <v>145</v>
      </c>
      <c r="P12" s="58" t="s">
        <v>63</v>
      </c>
    </row>
    <row r="13" spans="1:16" ht="25" x14ac:dyDescent="0.25">
      <c r="A13" s="57" t="str">
        <f>HYPERLINK("#'x-" &amp; factor_list_table[[#This Row],[Series Number]] &amp; "'!A1", "x-" &amp; factor_list_table[[#This Row],[Series Number]])</f>
        <v>x-206</v>
      </c>
      <c r="B13" s="58" t="s">
        <v>31</v>
      </c>
      <c r="C13" s="66" t="s">
        <v>149</v>
      </c>
      <c r="D13" s="58" t="s">
        <v>138</v>
      </c>
      <c r="E13" s="58" t="s">
        <v>139</v>
      </c>
      <c r="F13" s="58" t="s">
        <v>140</v>
      </c>
      <c r="G13" s="58" t="s">
        <v>141</v>
      </c>
      <c r="H13" s="66" t="s">
        <v>142</v>
      </c>
      <c r="I13" s="66">
        <v>206</v>
      </c>
      <c r="J13" s="58" t="s">
        <v>156</v>
      </c>
      <c r="K13" s="58" t="s">
        <v>157</v>
      </c>
      <c r="L13" s="58"/>
      <c r="M13" s="59">
        <v>46163</v>
      </c>
      <c r="N13" s="59"/>
      <c r="O13" s="58" t="s">
        <v>145</v>
      </c>
      <c r="P13" s="58" t="s">
        <v>63</v>
      </c>
    </row>
    <row r="14" spans="1:16" ht="25" x14ac:dyDescent="0.25">
      <c r="A14" s="57" t="str">
        <f>HYPERLINK("#'x-" &amp; factor_list_table[[#This Row],[Series Number]] &amp; "'!A1", "x-" &amp; factor_list_table[[#This Row],[Series Number]])</f>
        <v>x-207</v>
      </c>
      <c r="B14" s="58" t="s">
        <v>31</v>
      </c>
      <c r="C14" s="66" t="s">
        <v>149</v>
      </c>
      <c r="D14" s="58" t="s">
        <v>138</v>
      </c>
      <c r="E14" s="58" t="s">
        <v>139</v>
      </c>
      <c r="F14" s="58" t="s">
        <v>146</v>
      </c>
      <c r="G14" s="58" t="s">
        <v>141</v>
      </c>
      <c r="H14" s="66" t="s">
        <v>142</v>
      </c>
      <c r="I14" s="66">
        <v>207</v>
      </c>
      <c r="J14" s="58" t="s">
        <v>158</v>
      </c>
      <c r="K14" s="58" t="s">
        <v>159</v>
      </c>
      <c r="L14" s="58"/>
      <c r="M14" s="59">
        <v>46163</v>
      </c>
      <c r="N14" s="59"/>
      <c r="O14" s="58" t="s">
        <v>145</v>
      </c>
      <c r="P14" s="58" t="s">
        <v>63</v>
      </c>
    </row>
    <row r="15" spans="1:16" ht="25" x14ac:dyDescent="0.25">
      <c r="A15" s="57" t="str">
        <f>HYPERLINK("#'x-" &amp; factor_list_table[[#This Row],[Series Number]] &amp; "'!A1", "x-" &amp; factor_list_table[[#This Row],[Series Number]])</f>
        <v>x-208</v>
      </c>
      <c r="B15" s="58" t="s">
        <v>31</v>
      </c>
      <c r="C15" s="66">
        <v>2015</v>
      </c>
      <c r="D15" s="58" t="s">
        <v>138</v>
      </c>
      <c r="E15" s="58" t="s">
        <v>150</v>
      </c>
      <c r="F15" s="58" t="s">
        <v>140</v>
      </c>
      <c r="G15" s="58" t="s">
        <v>141</v>
      </c>
      <c r="H15" s="66" t="s">
        <v>142</v>
      </c>
      <c r="I15" s="66">
        <v>208</v>
      </c>
      <c r="J15" s="58" t="s">
        <v>160</v>
      </c>
      <c r="K15" s="58" t="s">
        <v>161</v>
      </c>
      <c r="L15" s="58"/>
      <c r="M15" s="59">
        <v>46163</v>
      </c>
      <c r="N15" s="59"/>
      <c r="O15" s="58" t="s">
        <v>145</v>
      </c>
      <c r="P15" s="58" t="s">
        <v>63</v>
      </c>
    </row>
    <row r="16" spans="1:16" ht="25" x14ac:dyDescent="0.25">
      <c r="A16" s="57" t="str">
        <f>HYPERLINK("#'x-" &amp; factor_list_table[[#This Row],[Series Number]] &amp; "'!A1", "x-" &amp; factor_list_table[[#This Row],[Series Number]])</f>
        <v>x-209</v>
      </c>
      <c r="B16" s="58" t="s">
        <v>31</v>
      </c>
      <c r="C16" s="66">
        <v>2015</v>
      </c>
      <c r="D16" s="58" t="s">
        <v>138</v>
      </c>
      <c r="E16" s="58" t="s">
        <v>150</v>
      </c>
      <c r="F16" s="58" t="s">
        <v>146</v>
      </c>
      <c r="G16" s="58" t="s">
        <v>141</v>
      </c>
      <c r="H16" s="66" t="s">
        <v>142</v>
      </c>
      <c r="I16" s="66">
        <v>209</v>
      </c>
      <c r="J16" s="58" t="s">
        <v>162</v>
      </c>
      <c r="K16" s="58" t="s">
        <v>163</v>
      </c>
      <c r="L16" s="58"/>
      <c r="M16" s="59">
        <v>46163</v>
      </c>
      <c r="N16" s="59"/>
      <c r="O16" s="58" t="s">
        <v>145</v>
      </c>
      <c r="P16" s="58" t="s">
        <v>63</v>
      </c>
    </row>
    <row r="17" spans="1:16" ht="25" x14ac:dyDescent="0.25">
      <c r="A17" s="57" t="str">
        <f>HYPERLINK("#'x-" &amp; factor_list_table[[#This Row],[Series Number]] &amp; "'!A1", "x-" &amp; factor_list_table[[#This Row],[Series Number]])</f>
        <v>x-210</v>
      </c>
      <c r="B17" s="58" t="s">
        <v>31</v>
      </c>
      <c r="C17" s="66">
        <v>2015</v>
      </c>
      <c r="D17" s="58" t="s">
        <v>138</v>
      </c>
      <c r="E17" s="58" t="s">
        <v>164</v>
      </c>
      <c r="F17" s="58" t="s">
        <v>140</v>
      </c>
      <c r="G17" s="58" t="s">
        <v>141</v>
      </c>
      <c r="H17" s="66" t="s">
        <v>142</v>
      </c>
      <c r="I17" s="66">
        <v>210</v>
      </c>
      <c r="J17" s="58" t="s">
        <v>165</v>
      </c>
      <c r="K17" s="58" t="s">
        <v>166</v>
      </c>
      <c r="L17" s="58"/>
      <c r="M17" s="59">
        <v>46163</v>
      </c>
      <c r="N17" s="59"/>
      <c r="O17" s="58" t="s">
        <v>145</v>
      </c>
      <c r="P17" s="58" t="s">
        <v>63</v>
      </c>
    </row>
    <row r="18" spans="1:16" ht="25" x14ac:dyDescent="0.25">
      <c r="A18" s="57" t="str">
        <f>HYPERLINK("#'x-" &amp; factor_list_table[[#This Row],[Series Number]] &amp; "'!A1", "x-" &amp; factor_list_table[[#This Row],[Series Number]])</f>
        <v>x-211</v>
      </c>
      <c r="B18" s="58" t="s">
        <v>31</v>
      </c>
      <c r="C18" s="66">
        <v>2015</v>
      </c>
      <c r="D18" s="58" t="s">
        <v>138</v>
      </c>
      <c r="E18" s="58" t="s">
        <v>164</v>
      </c>
      <c r="F18" s="58" t="s">
        <v>146</v>
      </c>
      <c r="G18" s="58" t="s">
        <v>141</v>
      </c>
      <c r="H18" s="66" t="s">
        <v>142</v>
      </c>
      <c r="I18" s="66">
        <v>211</v>
      </c>
      <c r="J18" s="58" t="s">
        <v>167</v>
      </c>
      <c r="K18" s="58" t="s">
        <v>168</v>
      </c>
      <c r="L18" s="58"/>
      <c r="M18" s="59">
        <v>46163</v>
      </c>
      <c r="N18" s="59"/>
      <c r="O18" s="58" t="s">
        <v>145</v>
      </c>
      <c r="P18" s="58" t="s">
        <v>63</v>
      </c>
    </row>
    <row r="19" spans="1:16" ht="25" x14ac:dyDescent="0.25">
      <c r="A19" s="57" t="str">
        <f>HYPERLINK("#'x-" &amp; factor_list_table[[#This Row],[Series Number]] &amp; "'!A1", "x-" &amp; factor_list_table[[#This Row],[Series Number]])</f>
        <v>x-212</v>
      </c>
      <c r="B19" s="58" t="s">
        <v>31</v>
      </c>
      <c r="C19" s="66">
        <v>2015</v>
      </c>
      <c r="D19" s="58" t="s">
        <v>138</v>
      </c>
      <c r="E19" s="58" t="s">
        <v>169</v>
      </c>
      <c r="F19" s="58" t="s">
        <v>140</v>
      </c>
      <c r="G19" s="58" t="s">
        <v>141</v>
      </c>
      <c r="H19" s="66" t="s">
        <v>142</v>
      </c>
      <c r="I19" s="66">
        <v>212</v>
      </c>
      <c r="J19" s="58" t="s">
        <v>170</v>
      </c>
      <c r="K19" s="58" t="s">
        <v>171</v>
      </c>
      <c r="L19" s="58"/>
      <c r="M19" s="59">
        <v>46163</v>
      </c>
      <c r="N19" s="59"/>
      <c r="O19" s="58" t="s">
        <v>145</v>
      </c>
      <c r="P19" s="58" t="s">
        <v>63</v>
      </c>
    </row>
    <row r="20" spans="1:16" ht="25" x14ac:dyDescent="0.25">
      <c r="A20" s="57" t="str">
        <f>HYPERLINK("#'x-" &amp; factor_list_table[[#This Row],[Series Number]] &amp; "'!A1", "x-" &amp; factor_list_table[[#This Row],[Series Number]])</f>
        <v>x-213</v>
      </c>
      <c r="B20" s="58" t="s">
        <v>31</v>
      </c>
      <c r="C20" s="66">
        <v>2015</v>
      </c>
      <c r="D20" s="58" t="s">
        <v>138</v>
      </c>
      <c r="E20" s="58" t="s">
        <v>169</v>
      </c>
      <c r="F20" s="58" t="s">
        <v>146</v>
      </c>
      <c r="G20" s="58" t="s">
        <v>141</v>
      </c>
      <c r="H20" s="66" t="s">
        <v>142</v>
      </c>
      <c r="I20" s="66">
        <v>213</v>
      </c>
      <c r="J20" s="58" t="s">
        <v>172</v>
      </c>
      <c r="K20" s="58" t="s">
        <v>173</v>
      </c>
      <c r="L20" s="58"/>
      <c r="M20" s="59">
        <v>46163</v>
      </c>
      <c r="N20" s="59"/>
      <c r="O20" s="58" t="s">
        <v>145</v>
      </c>
      <c r="P20" s="58" t="s">
        <v>63</v>
      </c>
    </row>
    <row r="21" spans="1:16" ht="25" x14ac:dyDescent="0.25">
      <c r="A21" s="57" t="str">
        <f>HYPERLINK("#'x-" &amp; factor_list_table[[#This Row],[Series Number]] &amp; "'!A1", "x-" &amp; factor_list_table[[#This Row],[Series Number]])</f>
        <v>x-214</v>
      </c>
      <c r="B21" s="58" t="s">
        <v>31</v>
      </c>
      <c r="C21" s="66">
        <v>2015</v>
      </c>
      <c r="D21" s="58" t="s">
        <v>138</v>
      </c>
      <c r="E21" s="58" t="s">
        <v>174</v>
      </c>
      <c r="F21" s="58" t="s">
        <v>140</v>
      </c>
      <c r="G21" s="58" t="s">
        <v>141</v>
      </c>
      <c r="H21" s="66" t="s">
        <v>142</v>
      </c>
      <c r="I21" s="66">
        <v>214</v>
      </c>
      <c r="J21" s="58" t="s">
        <v>175</v>
      </c>
      <c r="K21" s="58" t="s">
        <v>176</v>
      </c>
      <c r="L21" s="58"/>
      <c r="M21" s="59">
        <v>46163</v>
      </c>
      <c r="N21" s="59"/>
      <c r="O21" s="58" t="s">
        <v>145</v>
      </c>
      <c r="P21" s="58" t="s">
        <v>63</v>
      </c>
    </row>
    <row r="22" spans="1:16" ht="25" x14ac:dyDescent="0.25">
      <c r="A22" s="57" t="str">
        <f>HYPERLINK("#'x-" &amp; factor_list_table[[#This Row],[Series Number]] &amp; "'!A1", "x-" &amp; factor_list_table[[#This Row],[Series Number]])</f>
        <v>x-215</v>
      </c>
      <c r="B22" s="58" t="s">
        <v>31</v>
      </c>
      <c r="C22" s="66">
        <v>2015</v>
      </c>
      <c r="D22" s="58" t="s">
        <v>138</v>
      </c>
      <c r="E22" s="58" t="s">
        <v>174</v>
      </c>
      <c r="F22" s="58" t="s">
        <v>146</v>
      </c>
      <c r="G22" s="58" t="s">
        <v>141</v>
      </c>
      <c r="H22" s="66" t="s">
        <v>142</v>
      </c>
      <c r="I22" s="66">
        <v>215</v>
      </c>
      <c r="J22" s="58" t="s">
        <v>177</v>
      </c>
      <c r="K22" s="58" t="s">
        <v>178</v>
      </c>
      <c r="L22" s="58"/>
      <c r="M22" s="59">
        <v>46163</v>
      </c>
      <c r="N22" s="59"/>
      <c r="O22" s="58" t="s">
        <v>145</v>
      </c>
      <c r="P22" s="58" t="s">
        <v>63</v>
      </c>
    </row>
    <row r="23" spans="1:16" ht="25" x14ac:dyDescent="0.25">
      <c r="A23" s="57" t="str">
        <f>HYPERLINK("#'x-" &amp; factor_list_table[[#This Row],[Series Number]] &amp; "'!A1", "x-" &amp; factor_list_table[[#This Row],[Series Number]])</f>
        <v>x-220</v>
      </c>
      <c r="B23" s="58" t="s">
        <v>31</v>
      </c>
      <c r="C23" s="66">
        <v>2015</v>
      </c>
      <c r="D23" s="58" t="s">
        <v>179</v>
      </c>
      <c r="E23" s="58" t="s">
        <v>180</v>
      </c>
      <c r="F23" s="58" t="s">
        <v>140</v>
      </c>
      <c r="G23" s="58" t="s">
        <v>141</v>
      </c>
      <c r="H23" s="66">
        <v>0</v>
      </c>
      <c r="I23" s="66">
        <v>220</v>
      </c>
      <c r="J23" s="58" t="s">
        <v>181</v>
      </c>
      <c r="K23" s="58" t="s">
        <v>182</v>
      </c>
      <c r="L23" s="58"/>
      <c r="M23" s="59">
        <v>45106</v>
      </c>
      <c r="N23" s="59">
        <v>45014</v>
      </c>
      <c r="O23" s="58" t="s">
        <v>145</v>
      </c>
      <c r="P23" s="58" t="s">
        <v>64</v>
      </c>
    </row>
    <row r="24" spans="1:16" ht="25" x14ac:dyDescent="0.25">
      <c r="A24" s="57" t="str">
        <f>HYPERLINK("#'x-" &amp; factor_list_table[[#This Row],[Series Number]] &amp; "'!A1", "x-" &amp; factor_list_table[[#This Row],[Series Number]])</f>
        <v>x-221</v>
      </c>
      <c r="B24" s="58" t="s">
        <v>31</v>
      </c>
      <c r="C24" s="66">
        <v>2015</v>
      </c>
      <c r="D24" s="58" t="s">
        <v>179</v>
      </c>
      <c r="E24" s="58" t="s">
        <v>180</v>
      </c>
      <c r="F24" s="58" t="s">
        <v>146</v>
      </c>
      <c r="G24" s="58" t="s">
        <v>141</v>
      </c>
      <c r="H24" s="66">
        <v>0</v>
      </c>
      <c r="I24" s="66">
        <v>221</v>
      </c>
      <c r="J24" s="58" t="s">
        <v>183</v>
      </c>
      <c r="K24" s="58" t="s">
        <v>184</v>
      </c>
      <c r="L24" s="58"/>
      <c r="M24" s="59">
        <v>45106</v>
      </c>
      <c r="N24" s="59">
        <v>45014</v>
      </c>
      <c r="O24" s="58" t="s">
        <v>145</v>
      </c>
      <c r="P24" s="58" t="s">
        <v>64</v>
      </c>
    </row>
    <row r="25" spans="1:16" ht="37.5" x14ac:dyDescent="0.25">
      <c r="A25" s="57" t="str">
        <f>HYPERLINK("#'x-" &amp; factor_list_table[[#This Row],[Series Number]] &amp; "'!A1", "x-" &amp; factor_list_table[[#This Row],[Series Number]])</f>
        <v>x-301</v>
      </c>
      <c r="B25" s="58" t="s">
        <v>31</v>
      </c>
      <c r="C25" s="66" t="s">
        <v>137</v>
      </c>
      <c r="D25" s="58" t="s">
        <v>185</v>
      </c>
      <c r="E25" s="58" t="s">
        <v>186</v>
      </c>
      <c r="F25" s="58" t="s">
        <v>140</v>
      </c>
      <c r="G25" s="58" t="s">
        <v>141</v>
      </c>
      <c r="H25" s="66" t="s">
        <v>142</v>
      </c>
      <c r="I25" s="66">
        <v>301</v>
      </c>
      <c r="J25" s="58" t="s">
        <v>187</v>
      </c>
      <c r="K25" s="58" t="s">
        <v>188</v>
      </c>
      <c r="L25" s="58"/>
      <c r="M25" s="59">
        <v>46163</v>
      </c>
      <c r="N25" s="59"/>
      <c r="O25" s="58" t="s">
        <v>189</v>
      </c>
      <c r="P25" s="58" t="s">
        <v>63</v>
      </c>
    </row>
    <row r="26" spans="1:16" ht="37.5" x14ac:dyDescent="0.25">
      <c r="A26" s="57" t="str">
        <f>HYPERLINK("#'x-" &amp; factor_list_table[[#This Row],[Series Number]] &amp; "'!A1", "x-" &amp; factor_list_table[[#This Row],[Series Number]])</f>
        <v>x-302</v>
      </c>
      <c r="B26" s="58" t="s">
        <v>31</v>
      </c>
      <c r="C26" s="66" t="s">
        <v>137</v>
      </c>
      <c r="D26" s="58" t="s">
        <v>185</v>
      </c>
      <c r="E26" s="58" t="s">
        <v>186</v>
      </c>
      <c r="F26" s="58" t="s">
        <v>146</v>
      </c>
      <c r="G26" s="58" t="s">
        <v>141</v>
      </c>
      <c r="H26" s="66" t="s">
        <v>142</v>
      </c>
      <c r="I26" s="66">
        <v>302</v>
      </c>
      <c r="J26" s="58" t="s">
        <v>190</v>
      </c>
      <c r="K26" s="58" t="s">
        <v>191</v>
      </c>
      <c r="L26" s="58"/>
      <c r="M26" s="59">
        <v>46163</v>
      </c>
      <c r="N26" s="59"/>
      <c r="O26" s="58" t="s">
        <v>145</v>
      </c>
      <c r="P26" s="58" t="s">
        <v>63</v>
      </c>
    </row>
    <row r="27" spans="1:16" ht="37.5" x14ac:dyDescent="0.25">
      <c r="A27" s="57" t="str">
        <f>HYPERLINK("#'x-" &amp; factor_list_table[[#This Row],[Series Number]] &amp; "'!A1", "x-" &amp; factor_list_table[[#This Row],[Series Number]])</f>
        <v>x-303</v>
      </c>
      <c r="B27" s="58" t="s">
        <v>31</v>
      </c>
      <c r="C27" s="66" t="s">
        <v>137</v>
      </c>
      <c r="D27" s="58" t="s">
        <v>185</v>
      </c>
      <c r="E27" s="58" t="s">
        <v>192</v>
      </c>
      <c r="F27" s="58" t="s">
        <v>140</v>
      </c>
      <c r="G27" s="58" t="s">
        <v>141</v>
      </c>
      <c r="H27" s="66" t="s">
        <v>142</v>
      </c>
      <c r="I27" s="66">
        <v>303</v>
      </c>
      <c r="J27" s="58" t="s">
        <v>193</v>
      </c>
      <c r="K27" s="58" t="s">
        <v>194</v>
      </c>
      <c r="L27" s="58"/>
      <c r="M27" s="59">
        <v>46163</v>
      </c>
      <c r="N27" s="59"/>
      <c r="O27" s="58" t="s">
        <v>145</v>
      </c>
      <c r="P27" s="58" t="s">
        <v>63</v>
      </c>
    </row>
    <row r="28" spans="1:16" ht="37.5" x14ac:dyDescent="0.25">
      <c r="A28" s="57" t="str">
        <f>HYPERLINK("#'x-" &amp; factor_list_table[[#This Row],[Series Number]] &amp; "'!A1", "x-" &amp; factor_list_table[[#This Row],[Series Number]])</f>
        <v>x-304</v>
      </c>
      <c r="B28" s="58" t="s">
        <v>31</v>
      </c>
      <c r="C28" s="66" t="s">
        <v>137</v>
      </c>
      <c r="D28" s="58" t="s">
        <v>185</v>
      </c>
      <c r="E28" s="58" t="s">
        <v>192</v>
      </c>
      <c r="F28" s="58" t="s">
        <v>146</v>
      </c>
      <c r="G28" s="58" t="s">
        <v>141</v>
      </c>
      <c r="H28" s="66" t="s">
        <v>142</v>
      </c>
      <c r="I28" s="66">
        <v>304</v>
      </c>
      <c r="J28" s="58" t="s">
        <v>195</v>
      </c>
      <c r="K28" s="58" t="s">
        <v>196</v>
      </c>
      <c r="L28" s="58"/>
      <c r="M28" s="59">
        <v>46163</v>
      </c>
      <c r="N28" s="59"/>
      <c r="O28" s="58" t="s">
        <v>145</v>
      </c>
      <c r="P28" s="58" t="s">
        <v>63</v>
      </c>
    </row>
    <row r="29" spans="1:16" ht="37.5" x14ac:dyDescent="0.25">
      <c r="A29" s="57" t="str">
        <f>HYPERLINK("#'x-" &amp; factor_list_table[[#This Row],[Series Number]] &amp; "'!A1", "x-" &amp; factor_list_table[[#This Row],[Series Number]])</f>
        <v>x-305</v>
      </c>
      <c r="B29" s="58" t="s">
        <v>31</v>
      </c>
      <c r="C29" s="66" t="s">
        <v>149</v>
      </c>
      <c r="D29" s="58" t="s">
        <v>185</v>
      </c>
      <c r="E29" s="58" t="s">
        <v>186</v>
      </c>
      <c r="F29" s="58" t="s">
        <v>140</v>
      </c>
      <c r="G29" s="58" t="s">
        <v>141</v>
      </c>
      <c r="H29" s="66" t="s">
        <v>142</v>
      </c>
      <c r="I29" s="66">
        <v>305</v>
      </c>
      <c r="J29" s="58" t="s">
        <v>197</v>
      </c>
      <c r="K29" s="58" t="s">
        <v>188</v>
      </c>
      <c r="L29" s="58"/>
      <c r="M29" s="59">
        <v>46163</v>
      </c>
      <c r="N29" s="59"/>
      <c r="O29" s="58" t="s">
        <v>145</v>
      </c>
      <c r="P29" s="58" t="s">
        <v>63</v>
      </c>
    </row>
    <row r="30" spans="1:16" ht="37.5" x14ac:dyDescent="0.25">
      <c r="A30" s="57" t="str">
        <f>HYPERLINK("#'x-" &amp; factor_list_table[[#This Row],[Series Number]] &amp; "'!A1", "x-" &amp; factor_list_table[[#This Row],[Series Number]])</f>
        <v>x-306</v>
      </c>
      <c r="B30" s="58" t="s">
        <v>31</v>
      </c>
      <c r="C30" s="66" t="s">
        <v>149</v>
      </c>
      <c r="D30" s="58" t="s">
        <v>185</v>
      </c>
      <c r="E30" s="58" t="s">
        <v>186</v>
      </c>
      <c r="F30" s="58" t="s">
        <v>146</v>
      </c>
      <c r="G30" s="58" t="s">
        <v>141</v>
      </c>
      <c r="H30" s="66" t="s">
        <v>142</v>
      </c>
      <c r="I30" s="66">
        <v>306</v>
      </c>
      <c r="J30" s="58" t="s">
        <v>198</v>
      </c>
      <c r="K30" s="58" t="s">
        <v>191</v>
      </c>
      <c r="L30" s="58"/>
      <c r="M30" s="59">
        <v>46163</v>
      </c>
      <c r="N30" s="59"/>
      <c r="O30" s="58" t="s">
        <v>145</v>
      </c>
      <c r="P30" s="58" t="s">
        <v>63</v>
      </c>
    </row>
    <row r="31" spans="1:16" ht="37.5" x14ac:dyDescent="0.25">
      <c r="A31" s="57" t="str">
        <f>HYPERLINK("#'x-" &amp; factor_list_table[[#This Row],[Series Number]] &amp; "'!A1", "x-" &amp; factor_list_table[[#This Row],[Series Number]])</f>
        <v>x-307</v>
      </c>
      <c r="B31" s="58" t="s">
        <v>31</v>
      </c>
      <c r="C31" s="66" t="s">
        <v>149</v>
      </c>
      <c r="D31" s="58" t="s">
        <v>185</v>
      </c>
      <c r="E31" s="58" t="s">
        <v>192</v>
      </c>
      <c r="F31" s="58" t="s">
        <v>140</v>
      </c>
      <c r="G31" s="58" t="s">
        <v>141</v>
      </c>
      <c r="H31" s="66" t="s">
        <v>142</v>
      </c>
      <c r="I31" s="66">
        <v>307</v>
      </c>
      <c r="J31" s="58" t="s">
        <v>199</v>
      </c>
      <c r="K31" s="58" t="s">
        <v>194</v>
      </c>
      <c r="L31" s="58"/>
      <c r="M31" s="59">
        <v>46163</v>
      </c>
      <c r="N31" s="59"/>
      <c r="O31" s="58" t="s">
        <v>145</v>
      </c>
      <c r="P31" s="58" t="s">
        <v>63</v>
      </c>
    </row>
    <row r="32" spans="1:16" ht="37.5" x14ac:dyDescent="0.25">
      <c r="A32" s="57" t="str">
        <f>HYPERLINK("#'x-" &amp; factor_list_table[[#This Row],[Series Number]] &amp; "'!A1", "x-" &amp; factor_list_table[[#This Row],[Series Number]])</f>
        <v>x-308</v>
      </c>
      <c r="B32" s="58" t="s">
        <v>31</v>
      </c>
      <c r="C32" s="66" t="s">
        <v>149</v>
      </c>
      <c r="D32" s="58" t="s">
        <v>185</v>
      </c>
      <c r="E32" s="58" t="s">
        <v>192</v>
      </c>
      <c r="F32" s="58" t="s">
        <v>146</v>
      </c>
      <c r="G32" s="58" t="s">
        <v>141</v>
      </c>
      <c r="H32" s="66" t="s">
        <v>142</v>
      </c>
      <c r="I32" s="66">
        <v>308</v>
      </c>
      <c r="J32" s="58" t="s">
        <v>200</v>
      </c>
      <c r="K32" s="58" t="s">
        <v>196</v>
      </c>
      <c r="L32" s="58"/>
      <c r="M32" s="59">
        <v>46163</v>
      </c>
      <c r="N32" s="59"/>
      <c r="O32" s="58" t="s">
        <v>145</v>
      </c>
      <c r="P32" s="58" t="s">
        <v>63</v>
      </c>
    </row>
    <row r="33" spans="1:16" ht="37.5" x14ac:dyDescent="0.25">
      <c r="A33" s="57" t="str">
        <f>HYPERLINK("#'x-" &amp; factor_list_table[[#This Row],[Series Number]] &amp; "'!A1", "x-" &amp; factor_list_table[[#This Row],[Series Number]])</f>
        <v>x-309</v>
      </c>
      <c r="B33" s="58" t="s">
        <v>31</v>
      </c>
      <c r="C33" s="66">
        <v>2015</v>
      </c>
      <c r="D33" s="58" t="s">
        <v>185</v>
      </c>
      <c r="E33" s="58" t="s">
        <v>186</v>
      </c>
      <c r="F33" s="58" t="s">
        <v>140</v>
      </c>
      <c r="G33" s="58" t="s">
        <v>141</v>
      </c>
      <c r="H33" s="66" t="s">
        <v>142</v>
      </c>
      <c r="I33" s="66">
        <v>309</v>
      </c>
      <c r="J33" s="58" t="s">
        <v>201</v>
      </c>
      <c r="K33" s="58" t="s">
        <v>144</v>
      </c>
      <c r="L33" s="58"/>
      <c r="M33" s="59">
        <v>46163</v>
      </c>
      <c r="N33" s="59"/>
      <c r="O33" s="58" t="s">
        <v>145</v>
      </c>
      <c r="P33" s="58" t="s">
        <v>63</v>
      </c>
    </row>
    <row r="34" spans="1:16" ht="37.5" x14ac:dyDescent="0.25">
      <c r="A34" s="57" t="str">
        <f>HYPERLINK("#'x-" &amp; factor_list_table[[#This Row],[Series Number]] &amp; "'!A1", "x-" &amp; factor_list_table[[#This Row],[Series Number]])</f>
        <v>x-310</v>
      </c>
      <c r="B34" s="58" t="s">
        <v>31</v>
      </c>
      <c r="C34" s="66">
        <v>2015</v>
      </c>
      <c r="D34" s="58" t="s">
        <v>185</v>
      </c>
      <c r="E34" s="58" t="s">
        <v>186</v>
      </c>
      <c r="F34" s="58" t="s">
        <v>146</v>
      </c>
      <c r="G34" s="58" t="s">
        <v>141</v>
      </c>
      <c r="H34" s="66" t="s">
        <v>142</v>
      </c>
      <c r="I34" s="66">
        <v>310</v>
      </c>
      <c r="J34" s="58" t="s">
        <v>202</v>
      </c>
      <c r="K34" s="58" t="s">
        <v>148</v>
      </c>
      <c r="L34" s="58"/>
      <c r="M34" s="59">
        <v>46163</v>
      </c>
      <c r="N34" s="59"/>
      <c r="O34" s="58" t="s">
        <v>145</v>
      </c>
      <c r="P34" s="58" t="s">
        <v>63</v>
      </c>
    </row>
    <row r="35" spans="1:16" ht="37.5" x14ac:dyDescent="0.25">
      <c r="A35" s="57" t="str">
        <f>HYPERLINK("#'x-" &amp; factor_list_table[[#This Row],[Series Number]] &amp; "'!A1", "x-" &amp; factor_list_table[[#This Row],[Series Number]])</f>
        <v>x-311</v>
      </c>
      <c r="B35" s="58" t="s">
        <v>31</v>
      </c>
      <c r="C35" s="66">
        <v>2015</v>
      </c>
      <c r="D35" s="58" t="s">
        <v>185</v>
      </c>
      <c r="E35" s="58" t="s">
        <v>192</v>
      </c>
      <c r="F35" s="58" t="s">
        <v>140</v>
      </c>
      <c r="G35" s="58" t="s">
        <v>141</v>
      </c>
      <c r="H35" s="66" t="s">
        <v>142</v>
      </c>
      <c r="I35" s="66">
        <v>311</v>
      </c>
      <c r="J35" s="58" t="s">
        <v>203</v>
      </c>
      <c r="K35" s="58" t="s">
        <v>157</v>
      </c>
      <c r="L35" s="58"/>
      <c r="M35" s="59">
        <v>46163</v>
      </c>
      <c r="N35" s="59"/>
      <c r="O35" s="58" t="s">
        <v>145</v>
      </c>
      <c r="P35" s="58" t="s">
        <v>63</v>
      </c>
    </row>
    <row r="36" spans="1:16" ht="37.5" x14ac:dyDescent="0.25">
      <c r="A36" s="57" t="str">
        <f>HYPERLINK("#'x-" &amp; factor_list_table[[#This Row],[Series Number]] &amp; "'!A1", "x-" &amp; factor_list_table[[#This Row],[Series Number]])</f>
        <v>x-312</v>
      </c>
      <c r="B36" s="58" t="s">
        <v>31</v>
      </c>
      <c r="C36" s="66">
        <v>2015</v>
      </c>
      <c r="D36" s="58" t="s">
        <v>185</v>
      </c>
      <c r="E36" s="58" t="s">
        <v>192</v>
      </c>
      <c r="F36" s="58" t="s">
        <v>146</v>
      </c>
      <c r="G36" s="58" t="s">
        <v>141</v>
      </c>
      <c r="H36" s="66" t="s">
        <v>142</v>
      </c>
      <c r="I36" s="66">
        <v>312</v>
      </c>
      <c r="J36" s="58" t="s">
        <v>204</v>
      </c>
      <c r="K36" s="58" t="s">
        <v>159</v>
      </c>
      <c r="L36" s="58"/>
      <c r="M36" s="59">
        <v>46163</v>
      </c>
      <c r="N36" s="59"/>
      <c r="O36" s="58" t="s">
        <v>145</v>
      </c>
      <c r="P36" s="58" t="s">
        <v>63</v>
      </c>
    </row>
    <row r="37" spans="1:16" ht="25" x14ac:dyDescent="0.25">
      <c r="A37" s="57" t="str">
        <f>HYPERLINK("#'x-" &amp; factor_list_table[[#This Row],[Series Number]] &amp; "'!A1", "x-" &amp; factor_list_table[[#This Row],[Series Number]])</f>
        <v>x-313</v>
      </c>
      <c r="B37" s="58" t="s">
        <v>31</v>
      </c>
      <c r="C37" s="66" t="s">
        <v>137</v>
      </c>
      <c r="D37" s="58" t="s">
        <v>205</v>
      </c>
      <c r="E37" s="58" t="s">
        <v>206</v>
      </c>
      <c r="F37" s="58" t="s">
        <v>207</v>
      </c>
      <c r="G37" s="58" t="s">
        <v>141</v>
      </c>
      <c r="H37" s="66" t="s">
        <v>142</v>
      </c>
      <c r="I37" s="66">
        <v>313</v>
      </c>
      <c r="J37" s="58" t="s">
        <v>208</v>
      </c>
      <c r="K37" s="58" t="s">
        <v>209</v>
      </c>
      <c r="L37" s="58"/>
      <c r="M37" s="59">
        <v>46163</v>
      </c>
      <c r="N37" s="59"/>
      <c r="O37" s="58" t="s">
        <v>145</v>
      </c>
      <c r="P37" s="58" t="s">
        <v>63</v>
      </c>
    </row>
    <row r="38" spans="1:16" ht="25" x14ac:dyDescent="0.25">
      <c r="A38" s="57" t="str">
        <f>HYPERLINK("#'x-" &amp; factor_list_table[[#This Row],[Series Number]] &amp; "'!A1", "x-" &amp; factor_list_table[[#This Row],[Series Number]])</f>
        <v>x-314</v>
      </c>
      <c r="B38" s="58" t="s">
        <v>31</v>
      </c>
      <c r="C38" s="66" t="s">
        <v>149</v>
      </c>
      <c r="D38" s="58" t="s">
        <v>205</v>
      </c>
      <c r="E38" s="58" t="s">
        <v>206</v>
      </c>
      <c r="F38" s="58" t="s">
        <v>207</v>
      </c>
      <c r="G38" s="58" t="s">
        <v>141</v>
      </c>
      <c r="H38" s="66" t="s">
        <v>142</v>
      </c>
      <c r="I38" s="66">
        <v>314</v>
      </c>
      <c r="J38" s="58" t="s">
        <v>210</v>
      </c>
      <c r="K38" s="58" t="s">
        <v>209</v>
      </c>
      <c r="L38" s="58"/>
      <c r="M38" s="59">
        <v>46163</v>
      </c>
      <c r="N38" s="59"/>
      <c r="O38" s="58" t="s">
        <v>145</v>
      </c>
      <c r="P38" s="58" t="s">
        <v>63</v>
      </c>
    </row>
    <row r="39" spans="1:16" ht="25" x14ac:dyDescent="0.25">
      <c r="A39" s="57" t="str">
        <f>HYPERLINK("#'x-" &amp; factor_list_table[[#This Row],[Series Number]] &amp; "'!A1", "x-" &amp; factor_list_table[[#This Row],[Series Number]])</f>
        <v>x-315</v>
      </c>
      <c r="B39" s="58" t="s">
        <v>31</v>
      </c>
      <c r="C39" s="66" t="s">
        <v>149</v>
      </c>
      <c r="D39" s="58" t="s">
        <v>205</v>
      </c>
      <c r="E39" s="58" t="s">
        <v>211</v>
      </c>
      <c r="F39" s="58" t="s">
        <v>207</v>
      </c>
      <c r="G39" s="58" t="s">
        <v>141</v>
      </c>
      <c r="H39" s="66" t="s">
        <v>142</v>
      </c>
      <c r="I39" s="66">
        <v>315</v>
      </c>
      <c r="J39" s="58" t="s">
        <v>212</v>
      </c>
      <c r="K39" s="58" t="s">
        <v>213</v>
      </c>
      <c r="L39" s="58"/>
      <c r="M39" s="59">
        <v>46163</v>
      </c>
      <c r="N39" s="59"/>
      <c r="O39" s="58" t="s">
        <v>145</v>
      </c>
      <c r="P39" s="58" t="s">
        <v>63</v>
      </c>
    </row>
    <row r="40" spans="1:16" ht="25" x14ac:dyDescent="0.25">
      <c r="A40" s="57" t="str">
        <f>HYPERLINK("#'x-" &amp; factor_list_table[[#This Row],[Series Number]] &amp; "'!A1", "x-" &amp; factor_list_table[[#This Row],[Series Number]])</f>
        <v>x-316</v>
      </c>
      <c r="B40" s="58" t="s">
        <v>31</v>
      </c>
      <c r="C40" s="66">
        <v>2015</v>
      </c>
      <c r="D40" s="58" t="s">
        <v>205</v>
      </c>
      <c r="E40" s="58" t="s">
        <v>214</v>
      </c>
      <c r="F40" s="58" t="s">
        <v>146</v>
      </c>
      <c r="G40" s="58" t="s">
        <v>141</v>
      </c>
      <c r="H40" s="66" t="s">
        <v>142</v>
      </c>
      <c r="I40" s="66">
        <v>316</v>
      </c>
      <c r="J40" s="58" t="s">
        <v>215</v>
      </c>
      <c r="K40" s="58" t="s">
        <v>216</v>
      </c>
      <c r="L40" s="58"/>
      <c r="M40" s="59">
        <v>46163</v>
      </c>
      <c r="N40" s="59"/>
      <c r="O40" s="58" t="s">
        <v>145</v>
      </c>
      <c r="P40" s="58" t="s">
        <v>63</v>
      </c>
    </row>
    <row r="41" spans="1:16" ht="25" x14ac:dyDescent="0.25">
      <c r="A41" s="57" t="str">
        <f>HYPERLINK("#'x-" &amp; factor_list_table[[#This Row],[Series Number]] &amp; "'!A1", "x-" &amp; factor_list_table[[#This Row],[Series Number]])</f>
        <v>x-317</v>
      </c>
      <c r="B41" s="58" t="s">
        <v>31</v>
      </c>
      <c r="C41" s="66">
        <v>2015</v>
      </c>
      <c r="D41" s="58" t="s">
        <v>205</v>
      </c>
      <c r="E41" s="58" t="s">
        <v>217</v>
      </c>
      <c r="F41" s="58" t="s">
        <v>140</v>
      </c>
      <c r="G41" s="58" t="s">
        <v>141</v>
      </c>
      <c r="H41" s="66" t="s">
        <v>142</v>
      </c>
      <c r="I41" s="66">
        <v>317</v>
      </c>
      <c r="J41" s="58" t="s">
        <v>218</v>
      </c>
      <c r="K41" s="58" t="s">
        <v>219</v>
      </c>
      <c r="L41" s="58"/>
      <c r="M41" s="59">
        <v>46163</v>
      </c>
      <c r="N41" s="59"/>
      <c r="O41" s="58" t="s">
        <v>145</v>
      </c>
      <c r="P41" s="58" t="s">
        <v>63</v>
      </c>
    </row>
    <row r="42" spans="1:16" ht="25" x14ac:dyDescent="0.25">
      <c r="A42" s="57" t="str">
        <f>HYPERLINK("#'x-" &amp; factor_list_table[[#This Row],[Series Number]] &amp; "'!A1", "x-" &amp; factor_list_table[[#This Row],[Series Number]])</f>
        <v>x-318</v>
      </c>
      <c r="B42" s="58" t="s">
        <v>31</v>
      </c>
      <c r="C42" s="66" t="s">
        <v>137</v>
      </c>
      <c r="D42" s="58" t="s">
        <v>220</v>
      </c>
      <c r="E42" s="58" t="s">
        <v>221</v>
      </c>
      <c r="F42" s="58" t="s">
        <v>222</v>
      </c>
      <c r="G42" s="58" t="s">
        <v>223</v>
      </c>
      <c r="H42" s="66" t="s">
        <v>142</v>
      </c>
      <c r="I42" s="66">
        <v>318</v>
      </c>
      <c r="J42" s="58" t="s">
        <v>224</v>
      </c>
      <c r="K42" s="58" t="s">
        <v>225</v>
      </c>
      <c r="L42" s="58"/>
      <c r="M42" s="59">
        <v>46163</v>
      </c>
      <c r="N42" s="59"/>
      <c r="O42" s="58" t="s">
        <v>145</v>
      </c>
      <c r="P42" s="58" t="s">
        <v>63</v>
      </c>
    </row>
    <row r="43" spans="1:16" ht="25" x14ac:dyDescent="0.25">
      <c r="A43" s="57" t="str">
        <f>HYPERLINK("#'x-" &amp; factor_list_table[[#This Row],[Series Number]] &amp; "'!A1", "x-" &amp; factor_list_table[[#This Row],[Series Number]])</f>
        <v>x-319</v>
      </c>
      <c r="B43" s="58" t="s">
        <v>31</v>
      </c>
      <c r="C43" s="66" t="s">
        <v>137</v>
      </c>
      <c r="D43" s="58" t="s">
        <v>220</v>
      </c>
      <c r="E43" s="58" t="s">
        <v>226</v>
      </c>
      <c r="F43" s="58" t="s">
        <v>222</v>
      </c>
      <c r="G43" s="58" t="s">
        <v>223</v>
      </c>
      <c r="H43" s="66" t="s">
        <v>142</v>
      </c>
      <c r="I43" s="66">
        <v>319</v>
      </c>
      <c r="J43" s="58" t="s">
        <v>227</v>
      </c>
      <c r="K43" s="58" t="s">
        <v>228</v>
      </c>
      <c r="L43" s="58"/>
      <c r="M43" s="59">
        <v>46163</v>
      </c>
      <c r="N43" s="59"/>
      <c r="O43" s="58" t="s">
        <v>145</v>
      </c>
      <c r="P43" s="58" t="s">
        <v>63</v>
      </c>
    </row>
    <row r="44" spans="1:16" ht="25" x14ac:dyDescent="0.25">
      <c r="A44" s="57" t="str">
        <f>HYPERLINK("#'x-" &amp; factor_list_table[[#This Row],[Series Number]] &amp; "'!A1", "x-" &amp; factor_list_table[[#This Row],[Series Number]])</f>
        <v>x-320</v>
      </c>
      <c r="B44" s="58" t="s">
        <v>31</v>
      </c>
      <c r="C44" s="66" t="s">
        <v>137</v>
      </c>
      <c r="D44" s="58" t="s">
        <v>220</v>
      </c>
      <c r="E44" s="58" t="s">
        <v>229</v>
      </c>
      <c r="F44" s="58" t="s">
        <v>222</v>
      </c>
      <c r="G44" s="58" t="s">
        <v>223</v>
      </c>
      <c r="H44" s="66" t="s">
        <v>142</v>
      </c>
      <c r="I44" s="66">
        <v>320</v>
      </c>
      <c r="J44" s="58" t="s">
        <v>230</v>
      </c>
      <c r="K44" s="58" t="s">
        <v>231</v>
      </c>
      <c r="L44" s="58"/>
      <c r="M44" s="59">
        <v>46163</v>
      </c>
      <c r="N44" s="59"/>
      <c r="O44" s="58" t="s">
        <v>145</v>
      </c>
      <c r="P44" s="58" t="s">
        <v>63</v>
      </c>
    </row>
    <row r="45" spans="1:16" ht="25" x14ac:dyDescent="0.25">
      <c r="A45" s="57" t="str">
        <f>HYPERLINK("#'x-" &amp; factor_list_table[[#This Row],[Series Number]] &amp; "'!A1", "x-" &amp; factor_list_table[[#This Row],[Series Number]])</f>
        <v>x-321</v>
      </c>
      <c r="B45" s="58" t="s">
        <v>31</v>
      </c>
      <c r="C45" s="66" t="s">
        <v>149</v>
      </c>
      <c r="D45" s="58" t="s">
        <v>220</v>
      </c>
      <c r="E45" s="58" t="s">
        <v>232</v>
      </c>
      <c r="F45" s="58" t="s">
        <v>222</v>
      </c>
      <c r="G45" s="58" t="s">
        <v>233</v>
      </c>
      <c r="H45" s="66" t="s">
        <v>142</v>
      </c>
      <c r="I45" s="66">
        <v>321</v>
      </c>
      <c r="J45" s="58" t="s">
        <v>234</v>
      </c>
      <c r="K45" s="58" t="s">
        <v>225</v>
      </c>
      <c r="L45" s="58"/>
      <c r="M45" s="59">
        <v>46163</v>
      </c>
      <c r="N45" s="59"/>
      <c r="O45" s="58" t="s">
        <v>145</v>
      </c>
      <c r="P45" s="58" t="s">
        <v>63</v>
      </c>
    </row>
    <row r="46" spans="1:16" ht="25" x14ac:dyDescent="0.25">
      <c r="A46" s="57" t="str">
        <f>HYPERLINK("#'x-" &amp; factor_list_table[[#This Row],[Series Number]] &amp; "'!A1", "x-" &amp; factor_list_table[[#This Row],[Series Number]])</f>
        <v>x-322</v>
      </c>
      <c r="B46" s="58" t="s">
        <v>31</v>
      </c>
      <c r="C46" s="66" t="s">
        <v>149</v>
      </c>
      <c r="D46" s="58" t="s">
        <v>220</v>
      </c>
      <c r="E46" s="58" t="s">
        <v>235</v>
      </c>
      <c r="F46" s="58" t="s">
        <v>222</v>
      </c>
      <c r="G46" s="58" t="s">
        <v>233</v>
      </c>
      <c r="H46" s="66" t="s">
        <v>142</v>
      </c>
      <c r="I46" s="66">
        <v>322</v>
      </c>
      <c r="J46" s="58" t="s">
        <v>236</v>
      </c>
      <c r="K46" s="58" t="s">
        <v>237</v>
      </c>
      <c r="L46" s="58"/>
      <c r="M46" s="59">
        <v>46163</v>
      </c>
      <c r="N46" s="59"/>
      <c r="O46" s="58" t="s">
        <v>145</v>
      </c>
      <c r="P46" s="58" t="s">
        <v>63</v>
      </c>
    </row>
    <row r="47" spans="1:16" ht="25" x14ac:dyDescent="0.25">
      <c r="A47" s="57" t="str">
        <f>HYPERLINK("#'x-" &amp; factor_list_table[[#This Row],[Series Number]] &amp; "'!A1", "x-" &amp; factor_list_table[[#This Row],[Series Number]])</f>
        <v>x-323</v>
      </c>
      <c r="B47" s="58" t="s">
        <v>31</v>
      </c>
      <c r="C47" s="66" t="s">
        <v>149</v>
      </c>
      <c r="D47" s="58" t="s">
        <v>220</v>
      </c>
      <c r="E47" s="58" t="s">
        <v>238</v>
      </c>
      <c r="F47" s="58" t="s">
        <v>222</v>
      </c>
      <c r="G47" s="58" t="s">
        <v>233</v>
      </c>
      <c r="H47" s="66" t="s">
        <v>142</v>
      </c>
      <c r="I47" s="66">
        <v>323</v>
      </c>
      <c r="J47" s="58" t="s">
        <v>239</v>
      </c>
      <c r="K47" s="58" t="s">
        <v>228</v>
      </c>
      <c r="L47" s="58"/>
      <c r="M47" s="59">
        <v>46163</v>
      </c>
      <c r="N47" s="59"/>
      <c r="O47" s="58" t="s">
        <v>145</v>
      </c>
      <c r="P47" s="58" t="s">
        <v>63</v>
      </c>
    </row>
    <row r="48" spans="1:16" ht="25" x14ac:dyDescent="0.25">
      <c r="A48" s="57" t="str">
        <f>HYPERLINK("#'x-" &amp; factor_list_table[[#This Row],[Series Number]] &amp; "'!A1", "x-" &amp; factor_list_table[[#This Row],[Series Number]])</f>
        <v>x-324</v>
      </c>
      <c r="B48" s="58" t="s">
        <v>31</v>
      </c>
      <c r="C48" s="66" t="s">
        <v>149</v>
      </c>
      <c r="D48" s="58" t="s">
        <v>220</v>
      </c>
      <c r="E48" s="58" t="s">
        <v>240</v>
      </c>
      <c r="F48" s="58" t="s">
        <v>222</v>
      </c>
      <c r="G48" s="58" t="s">
        <v>233</v>
      </c>
      <c r="H48" s="66" t="s">
        <v>142</v>
      </c>
      <c r="I48" s="66">
        <v>324</v>
      </c>
      <c r="J48" s="58" t="s">
        <v>241</v>
      </c>
      <c r="K48" s="58" t="s">
        <v>242</v>
      </c>
      <c r="L48" s="58"/>
      <c r="M48" s="59">
        <v>46163</v>
      </c>
      <c r="N48" s="59"/>
      <c r="O48" s="58" t="s">
        <v>145</v>
      </c>
      <c r="P48" s="58" t="s">
        <v>63</v>
      </c>
    </row>
    <row r="49" spans="1:16" ht="25" x14ac:dyDescent="0.25">
      <c r="A49" s="57" t="str">
        <f>HYPERLINK("#'x-" &amp; factor_list_table[[#This Row],[Series Number]] &amp; "'!A1", "x-" &amp; factor_list_table[[#This Row],[Series Number]])</f>
        <v>x-325</v>
      </c>
      <c r="B49" s="58" t="s">
        <v>31</v>
      </c>
      <c r="C49" s="66" t="s">
        <v>149</v>
      </c>
      <c r="D49" s="58" t="s">
        <v>220</v>
      </c>
      <c r="E49" s="58" t="s">
        <v>243</v>
      </c>
      <c r="F49" s="58" t="s">
        <v>222</v>
      </c>
      <c r="G49" s="58" t="s">
        <v>233</v>
      </c>
      <c r="H49" s="66" t="s">
        <v>142</v>
      </c>
      <c r="I49" s="66">
        <v>325</v>
      </c>
      <c r="J49" s="58" t="s">
        <v>244</v>
      </c>
      <c r="K49" s="58" t="s">
        <v>231</v>
      </c>
      <c r="L49" s="58"/>
      <c r="M49" s="59">
        <v>46163</v>
      </c>
      <c r="N49" s="59"/>
      <c r="O49" s="58" t="s">
        <v>145</v>
      </c>
      <c r="P49" s="58" t="s">
        <v>63</v>
      </c>
    </row>
    <row r="50" spans="1:16" ht="25" x14ac:dyDescent="0.25">
      <c r="A50" s="57" t="str">
        <f>HYPERLINK("#'x-" &amp; factor_list_table[[#This Row],[Series Number]] &amp; "'!A1", "x-" &amp; factor_list_table[[#This Row],[Series Number]])</f>
        <v>x-326</v>
      </c>
      <c r="B50" s="58" t="s">
        <v>31</v>
      </c>
      <c r="C50" s="66" t="s">
        <v>149</v>
      </c>
      <c r="D50" s="58" t="s">
        <v>220</v>
      </c>
      <c r="E50" s="58" t="s">
        <v>245</v>
      </c>
      <c r="F50" s="58" t="s">
        <v>222</v>
      </c>
      <c r="G50" s="58" t="s">
        <v>233</v>
      </c>
      <c r="H50" s="66" t="s">
        <v>142</v>
      </c>
      <c r="I50" s="66">
        <v>326</v>
      </c>
      <c r="J50" s="58" t="s">
        <v>246</v>
      </c>
      <c r="K50" s="58" t="s">
        <v>247</v>
      </c>
      <c r="L50" s="58"/>
      <c r="M50" s="59">
        <v>46163</v>
      </c>
      <c r="N50" s="59"/>
      <c r="O50" s="58" t="s">
        <v>145</v>
      </c>
      <c r="P50" s="58" t="s">
        <v>63</v>
      </c>
    </row>
    <row r="51" spans="1:16" ht="25" x14ac:dyDescent="0.25">
      <c r="A51" s="57" t="str">
        <f>HYPERLINK("#'x-" &amp; factor_list_table[[#This Row],[Series Number]] &amp; "'!A1", "x-" &amp; factor_list_table[[#This Row],[Series Number]])</f>
        <v>x-327</v>
      </c>
      <c r="B51" s="58" t="s">
        <v>31</v>
      </c>
      <c r="C51" s="66">
        <v>2015</v>
      </c>
      <c r="D51" s="58" t="s">
        <v>220</v>
      </c>
      <c r="E51" s="58" t="s">
        <v>248</v>
      </c>
      <c r="F51" s="58" t="s">
        <v>222</v>
      </c>
      <c r="G51" s="58" t="s">
        <v>249</v>
      </c>
      <c r="H51" s="66" t="s">
        <v>142</v>
      </c>
      <c r="I51" s="66">
        <v>327</v>
      </c>
      <c r="J51" s="58" t="s">
        <v>250</v>
      </c>
      <c r="K51" s="58" t="s">
        <v>251</v>
      </c>
      <c r="L51" s="58"/>
      <c r="M51" s="59">
        <v>46163</v>
      </c>
      <c r="N51" s="59"/>
      <c r="O51" s="58" t="s">
        <v>145</v>
      </c>
      <c r="P51" s="58" t="s">
        <v>63</v>
      </c>
    </row>
    <row r="52" spans="1:16" ht="25" x14ac:dyDescent="0.25">
      <c r="A52" s="57" t="str">
        <f>HYPERLINK("#'x-" &amp; factor_list_table[[#This Row],[Series Number]] &amp; "'!A1", "x-" &amp; factor_list_table[[#This Row],[Series Number]])</f>
        <v>x-328</v>
      </c>
      <c r="B52" s="58" t="s">
        <v>31</v>
      </c>
      <c r="C52" s="66">
        <v>2015</v>
      </c>
      <c r="D52" s="58" t="s">
        <v>220</v>
      </c>
      <c r="E52" s="58" t="s">
        <v>252</v>
      </c>
      <c r="F52" s="58" t="s">
        <v>222</v>
      </c>
      <c r="G52" s="58" t="s">
        <v>249</v>
      </c>
      <c r="H52" s="66" t="s">
        <v>142</v>
      </c>
      <c r="I52" s="66">
        <v>328</v>
      </c>
      <c r="J52" s="58" t="s">
        <v>253</v>
      </c>
      <c r="K52" s="58" t="s">
        <v>254</v>
      </c>
      <c r="L52" s="58"/>
      <c r="M52" s="59">
        <v>46163</v>
      </c>
      <c r="N52" s="59"/>
      <c r="O52" s="58" t="s">
        <v>145</v>
      </c>
      <c r="P52" s="58" t="s">
        <v>63</v>
      </c>
    </row>
    <row r="53" spans="1:16" ht="37.5" x14ac:dyDescent="0.25">
      <c r="A53" s="57" t="str">
        <f>HYPERLINK("#'x-" &amp; factor_list_table[[#This Row],[Series Number]] &amp; "'!A1", "x-" &amp; factor_list_table[[#This Row],[Series Number]])</f>
        <v>x-401</v>
      </c>
      <c r="B53" s="58" t="s">
        <v>31</v>
      </c>
      <c r="C53" s="66" t="s">
        <v>149</v>
      </c>
      <c r="D53" s="58" t="s">
        <v>255</v>
      </c>
      <c r="E53" s="58" t="s">
        <v>256</v>
      </c>
      <c r="F53" s="58" t="s">
        <v>222</v>
      </c>
      <c r="G53" s="58" t="s">
        <v>233</v>
      </c>
      <c r="H53" s="66">
        <v>1</v>
      </c>
      <c r="I53" s="66">
        <v>401</v>
      </c>
      <c r="J53" s="58" t="s">
        <v>257</v>
      </c>
      <c r="K53" s="58" t="s">
        <v>258</v>
      </c>
      <c r="L53" s="58"/>
      <c r="M53" s="59">
        <v>45106</v>
      </c>
      <c r="N53" s="59">
        <v>45106</v>
      </c>
      <c r="O53" s="58" t="s">
        <v>145</v>
      </c>
      <c r="P53" s="58" t="s">
        <v>64</v>
      </c>
    </row>
    <row r="54" spans="1:16" ht="25" x14ac:dyDescent="0.25">
      <c r="A54" s="57" t="str">
        <f>HYPERLINK("#'x-" &amp; factor_list_table[[#This Row],[Series Number]] &amp; "'!A1", "x-" &amp; factor_list_table[[#This Row],[Series Number]])</f>
        <v>x-403</v>
      </c>
      <c r="B54" s="58" t="s">
        <v>31</v>
      </c>
      <c r="C54" s="66">
        <v>2015</v>
      </c>
      <c r="D54" s="58" t="s">
        <v>255</v>
      </c>
      <c r="E54" s="58" t="s">
        <v>259</v>
      </c>
      <c r="F54" s="58" t="s">
        <v>222</v>
      </c>
      <c r="G54" s="58" t="s">
        <v>260</v>
      </c>
      <c r="H54" s="66">
        <v>0</v>
      </c>
      <c r="I54" s="66">
        <v>403</v>
      </c>
      <c r="J54" s="58" t="s">
        <v>261</v>
      </c>
      <c r="K54" s="58" t="s">
        <v>262</v>
      </c>
      <c r="L54" s="58"/>
      <c r="M54" s="59">
        <v>45106</v>
      </c>
      <c r="N54" s="59">
        <v>45110</v>
      </c>
      <c r="O54" s="58" t="s">
        <v>145</v>
      </c>
      <c r="P54" s="58" t="s">
        <v>64</v>
      </c>
    </row>
    <row r="55" spans="1:16" ht="37.5" x14ac:dyDescent="0.25">
      <c r="A55" s="57" t="str">
        <f>HYPERLINK("#'x-" &amp; factor_list_table[[#This Row],[Series Number]] &amp; "'!A1", "x-" &amp; factor_list_table[[#This Row],[Series Number]])</f>
        <v>x-404</v>
      </c>
      <c r="B55" s="58" t="s">
        <v>31</v>
      </c>
      <c r="C55" s="66">
        <v>2015</v>
      </c>
      <c r="D55" s="58" t="s">
        <v>263</v>
      </c>
      <c r="E55" s="58" t="s">
        <v>264</v>
      </c>
      <c r="F55" s="58" t="s">
        <v>222</v>
      </c>
      <c r="G55" s="58" t="s">
        <v>265</v>
      </c>
      <c r="H55" s="66">
        <v>0</v>
      </c>
      <c r="I55" s="66">
        <v>404</v>
      </c>
      <c r="J55" s="58" t="s">
        <v>266</v>
      </c>
      <c r="K55" s="58" t="s">
        <v>267</v>
      </c>
      <c r="L55" s="58"/>
      <c r="M55" s="59">
        <v>45106</v>
      </c>
      <c r="N55" s="59">
        <v>45106</v>
      </c>
      <c r="O55" s="58" t="s">
        <v>145</v>
      </c>
      <c r="P55" s="58" t="s">
        <v>64</v>
      </c>
    </row>
    <row r="56" spans="1:16" ht="37.5" x14ac:dyDescent="0.25">
      <c r="A56" s="57" t="str">
        <f>HYPERLINK("#'x-" &amp; factor_list_table[[#This Row],[Series Number]] &amp; "'!A1", "x-" &amp; factor_list_table[[#This Row],[Series Number]])</f>
        <v>x-405</v>
      </c>
      <c r="B56" s="58" t="s">
        <v>31</v>
      </c>
      <c r="C56" s="66">
        <v>2015</v>
      </c>
      <c r="D56" s="58" t="s">
        <v>263</v>
      </c>
      <c r="E56" s="58" t="s">
        <v>268</v>
      </c>
      <c r="F56" s="58" t="s">
        <v>222</v>
      </c>
      <c r="G56" s="58" t="s">
        <v>269</v>
      </c>
      <c r="H56" s="66">
        <v>0</v>
      </c>
      <c r="I56" s="66">
        <v>405</v>
      </c>
      <c r="J56" s="58" t="s">
        <v>270</v>
      </c>
      <c r="K56" s="58" t="s">
        <v>271</v>
      </c>
      <c r="L56" s="58"/>
      <c r="M56" s="59">
        <v>45106</v>
      </c>
      <c r="N56" s="59">
        <v>45106</v>
      </c>
      <c r="O56" s="58" t="s">
        <v>145</v>
      </c>
      <c r="P56" s="58" t="s">
        <v>64</v>
      </c>
    </row>
    <row r="57" spans="1:16" ht="50" x14ac:dyDescent="0.25">
      <c r="A57" s="57" t="str">
        <f>HYPERLINK("#'x-" &amp; factor_list_table[[#This Row],[Series Number]] &amp; "'!A1", "x-" &amp; factor_list_table[[#This Row],[Series Number]])</f>
        <v>x-406</v>
      </c>
      <c r="B57" s="58" t="s">
        <v>31</v>
      </c>
      <c r="C57" s="66">
        <v>2015</v>
      </c>
      <c r="D57" s="58" t="s">
        <v>263</v>
      </c>
      <c r="E57" s="58" t="s">
        <v>272</v>
      </c>
      <c r="F57" s="58" t="s">
        <v>222</v>
      </c>
      <c r="G57" s="58" t="s">
        <v>273</v>
      </c>
      <c r="H57" s="66">
        <v>0</v>
      </c>
      <c r="I57" s="66">
        <v>406</v>
      </c>
      <c r="J57" s="58" t="s">
        <v>274</v>
      </c>
      <c r="K57" s="58" t="s">
        <v>275</v>
      </c>
      <c r="L57" s="58"/>
      <c r="M57" s="59">
        <v>45106</v>
      </c>
      <c r="N57" s="59">
        <v>45106</v>
      </c>
      <c r="O57" s="58" t="s">
        <v>145</v>
      </c>
      <c r="P57" s="58" t="s">
        <v>64</v>
      </c>
    </row>
    <row r="58" spans="1:16" ht="50" x14ac:dyDescent="0.25">
      <c r="A58" s="57" t="str">
        <f>HYPERLINK("#'x-" &amp; factor_list_table[[#This Row],[Series Number]] &amp; "'!A1", "x-" &amp; factor_list_table[[#This Row],[Series Number]])</f>
        <v>x-407</v>
      </c>
      <c r="B58" s="58" t="s">
        <v>31</v>
      </c>
      <c r="C58" s="66">
        <v>2015</v>
      </c>
      <c r="D58" s="58" t="s">
        <v>263</v>
      </c>
      <c r="E58" s="58" t="s">
        <v>276</v>
      </c>
      <c r="F58" s="58" t="s">
        <v>222</v>
      </c>
      <c r="G58" s="58" t="s">
        <v>273</v>
      </c>
      <c r="H58" s="66">
        <v>0</v>
      </c>
      <c r="I58" s="66">
        <v>407</v>
      </c>
      <c r="J58" s="58" t="s">
        <v>277</v>
      </c>
      <c r="K58" s="58" t="s">
        <v>251</v>
      </c>
      <c r="L58" s="58"/>
      <c r="M58" s="59">
        <v>45106</v>
      </c>
      <c r="N58" s="59">
        <v>45106</v>
      </c>
      <c r="O58" s="58" t="s">
        <v>145</v>
      </c>
      <c r="P58" s="58" t="s">
        <v>64</v>
      </c>
    </row>
    <row r="59" spans="1:16" ht="25" x14ac:dyDescent="0.25">
      <c r="A59" s="57" t="str">
        <f>HYPERLINK("#'x-" &amp; factor_list_table[[#This Row],[Series Number]] &amp; "'!A1", "x-" &amp; factor_list_table[[#This Row],[Series Number]])</f>
        <v>x-501</v>
      </c>
      <c r="B59" s="58" t="s">
        <v>31</v>
      </c>
      <c r="C59" s="66" t="s">
        <v>278</v>
      </c>
      <c r="D59" s="58" t="s">
        <v>279</v>
      </c>
      <c r="E59" s="58" t="s">
        <v>280</v>
      </c>
      <c r="F59" s="58" t="s">
        <v>222</v>
      </c>
      <c r="G59" s="58" t="s">
        <v>281</v>
      </c>
      <c r="H59" s="66">
        <v>1</v>
      </c>
      <c r="I59" s="66">
        <v>501</v>
      </c>
      <c r="J59" s="58" t="s">
        <v>282</v>
      </c>
      <c r="K59" s="58" t="s">
        <v>283</v>
      </c>
      <c r="L59" s="58"/>
      <c r="M59" s="59">
        <v>45135</v>
      </c>
      <c r="N59" s="59">
        <v>45135</v>
      </c>
      <c r="O59" s="58" t="s">
        <v>145</v>
      </c>
      <c r="P59" s="58" t="s">
        <v>64</v>
      </c>
    </row>
    <row r="60" spans="1:16" ht="37.5" x14ac:dyDescent="0.25">
      <c r="A60" s="57" t="str">
        <f>HYPERLINK("#'x-" &amp; factor_list_table[[#This Row],[Series Number]] &amp; "'!A1", "x-" &amp; factor_list_table[[#This Row],[Series Number]])</f>
        <v>x-502</v>
      </c>
      <c r="B60" s="58" t="s">
        <v>31</v>
      </c>
      <c r="C60" s="66" t="s">
        <v>278</v>
      </c>
      <c r="D60" s="58" t="s">
        <v>279</v>
      </c>
      <c r="E60" s="58" t="s">
        <v>284</v>
      </c>
      <c r="F60" s="58" t="s">
        <v>222</v>
      </c>
      <c r="G60" s="58" t="s">
        <v>281</v>
      </c>
      <c r="H60" s="66">
        <v>1</v>
      </c>
      <c r="I60" s="66">
        <v>502</v>
      </c>
      <c r="J60" s="58" t="s">
        <v>285</v>
      </c>
      <c r="K60" s="58" t="s">
        <v>286</v>
      </c>
      <c r="L60" s="58"/>
      <c r="M60" s="59">
        <v>45135</v>
      </c>
      <c r="N60" s="59">
        <v>45135</v>
      </c>
      <c r="O60" s="58" t="s">
        <v>145</v>
      </c>
      <c r="P60" s="58" t="s">
        <v>64</v>
      </c>
    </row>
    <row r="61" spans="1:16" ht="25" x14ac:dyDescent="0.25">
      <c r="A61" s="57" t="str">
        <f>HYPERLINK("#'x-" &amp; factor_list_table[[#This Row],[Series Number]] &amp; "'!A1", "x-" &amp; factor_list_table[[#This Row],[Series Number]])</f>
        <v>x-503</v>
      </c>
      <c r="B61" s="58" t="s">
        <v>31</v>
      </c>
      <c r="C61" s="66">
        <v>2015</v>
      </c>
      <c r="D61" s="58" t="s">
        <v>279</v>
      </c>
      <c r="E61" s="58" t="s">
        <v>287</v>
      </c>
      <c r="F61" s="58" t="s">
        <v>222</v>
      </c>
      <c r="G61" s="58" t="s">
        <v>281</v>
      </c>
      <c r="H61" s="66">
        <v>0</v>
      </c>
      <c r="I61" s="66">
        <v>503</v>
      </c>
      <c r="J61" s="58" t="s">
        <v>288</v>
      </c>
      <c r="K61" s="58" t="s">
        <v>283</v>
      </c>
      <c r="L61" s="58"/>
      <c r="M61" s="59">
        <v>45135</v>
      </c>
      <c r="N61" s="59">
        <v>45135</v>
      </c>
      <c r="O61" s="58" t="s">
        <v>145</v>
      </c>
      <c r="P61" s="58" t="s">
        <v>64</v>
      </c>
    </row>
    <row r="62" spans="1:16" ht="25" x14ac:dyDescent="0.25">
      <c r="A62" s="57" t="str">
        <f>HYPERLINK("#'x-" &amp; factor_list_table[[#This Row],[Series Number]] &amp; "'!A1", "x-" &amp; factor_list_table[[#This Row],[Series Number]])</f>
        <v>x-504</v>
      </c>
      <c r="B62" s="58" t="s">
        <v>31</v>
      </c>
      <c r="C62" s="66">
        <v>2015</v>
      </c>
      <c r="D62" s="58" t="s">
        <v>279</v>
      </c>
      <c r="E62" s="58" t="s">
        <v>289</v>
      </c>
      <c r="F62" s="58" t="s">
        <v>222</v>
      </c>
      <c r="G62" s="58" t="s">
        <v>281</v>
      </c>
      <c r="H62" s="66">
        <v>0</v>
      </c>
      <c r="I62" s="66">
        <v>504</v>
      </c>
      <c r="J62" s="58" t="s">
        <v>290</v>
      </c>
      <c r="K62" s="58" t="s">
        <v>286</v>
      </c>
      <c r="L62" s="58"/>
      <c r="M62" s="59">
        <v>45135</v>
      </c>
      <c r="N62" s="59">
        <v>45135</v>
      </c>
      <c r="O62" s="58" t="s">
        <v>145</v>
      </c>
      <c r="P62" s="58" t="s">
        <v>64</v>
      </c>
    </row>
    <row r="63" spans="1:16" ht="25" x14ac:dyDescent="0.25">
      <c r="A63" s="57" t="str">
        <f>HYPERLINK("#'x-" &amp; factor_list_table[[#This Row],[Series Number]] &amp; "'!A1", "x-" &amp; factor_list_table[[#This Row],[Series Number]])</f>
        <v>x-505</v>
      </c>
      <c r="B63" s="58" t="s">
        <v>31</v>
      </c>
      <c r="C63" s="66" t="s">
        <v>137</v>
      </c>
      <c r="D63" s="58" t="s">
        <v>291</v>
      </c>
      <c r="E63" s="58" t="s">
        <v>292</v>
      </c>
      <c r="F63" s="58" t="s">
        <v>222</v>
      </c>
      <c r="G63" s="58" t="s">
        <v>293</v>
      </c>
      <c r="H63" s="66">
        <v>0</v>
      </c>
      <c r="I63" s="66">
        <v>505</v>
      </c>
      <c r="J63" s="58" t="s">
        <v>294</v>
      </c>
      <c r="K63" s="58" t="s">
        <v>283</v>
      </c>
      <c r="L63" s="58"/>
      <c r="M63" s="59">
        <v>46163</v>
      </c>
      <c r="N63" s="59">
        <v>46163</v>
      </c>
      <c r="O63" s="58" t="s">
        <v>145</v>
      </c>
      <c r="P63" s="58" t="s">
        <v>63</v>
      </c>
    </row>
    <row r="64" spans="1:16" ht="50" x14ac:dyDescent="0.25">
      <c r="A64" s="57" t="str">
        <f>HYPERLINK("#'x-" &amp; factor_list_table[[#This Row],[Series Number]] &amp; "'!A1", "x-" &amp; factor_list_table[[#This Row],[Series Number]])</f>
        <v>x-506</v>
      </c>
      <c r="B64" s="58" t="s">
        <v>31</v>
      </c>
      <c r="C64" s="66" t="s">
        <v>295</v>
      </c>
      <c r="D64" s="58" t="s">
        <v>279</v>
      </c>
      <c r="E64" s="58" t="s">
        <v>296</v>
      </c>
      <c r="F64" s="58" t="s">
        <v>222</v>
      </c>
      <c r="G64" s="58" t="s">
        <v>93</v>
      </c>
      <c r="H64" s="66">
        <v>0</v>
      </c>
      <c r="I64" s="66">
        <v>506</v>
      </c>
      <c r="J64" s="58" t="s">
        <v>297</v>
      </c>
      <c r="K64" s="58" t="s">
        <v>161</v>
      </c>
      <c r="L64" s="58"/>
      <c r="M64" s="59">
        <v>45135</v>
      </c>
      <c r="N64" s="59">
        <v>45135</v>
      </c>
      <c r="O64" s="58" t="s">
        <v>145</v>
      </c>
      <c r="P64" s="58" t="s">
        <v>64</v>
      </c>
    </row>
    <row r="65" spans="1:16" ht="25" x14ac:dyDescent="0.25">
      <c r="A65" s="57" t="str">
        <f>HYPERLINK("#'x-" &amp; factor_list_table[[#This Row],[Series Number]] &amp; "'!A1", "x-" &amp; factor_list_table[[#This Row],[Series Number]])</f>
        <v>x-603</v>
      </c>
      <c r="B65" s="58" t="s">
        <v>31</v>
      </c>
      <c r="C65" s="66" t="s">
        <v>137</v>
      </c>
      <c r="D65" s="58" t="s">
        <v>298</v>
      </c>
      <c r="E65" s="58" t="s">
        <v>299</v>
      </c>
      <c r="F65" s="58" t="s">
        <v>300</v>
      </c>
      <c r="G65" s="58" t="s">
        <v>301</v>
      </c>
      <c r="H65" s="66">
        <v>2</v>
      </c>
      <c r="I65" s="66">
        <v>603</v>
      </c>
      <c r="J65" s="58" t="s">
        <v>302</v>
      </c>
      <c r="K65" s="58" t="s">
        <v>303</v>
      </c>
      <c r="L65" s="58"/>
      <c r="M65" s="59">
        <v>45135</v>
      </c>
      <c r="N65" s="59">
        <v>45135</v>
      </c>
      <c r="O65" s="58" t="s">
        <v>145</v>
      </c>
      <c r="P65" s="58" t="s">
        <v>64</v>
      </c>
    </row>
    <row r="66" spans="1:16" ht="25" x14ac:dyDescent="0.25">
      <c r="A66" s="57" t="str">
        <f>HYPERLINK("#'x-" &amp; factor_list_table[[#This Row],[Series Number]] &amp; "'!A1", "x-" &amp; factor_list_table[[#This Row],[Series Number]])</f>
        <v>x-604</v>
      </c>
      <c r="B66" s="58" t="s">
        <v>31</v>
      </c>
      <c r="C66" s="66" t="s">
        <v>137</v>
      </c>
      <c r="D66" s="58" t="s">
        <v>298</v>
      </c>
      <c r="E66" s="58" t="s">
        <v>304</v>
      </c>
      <c r="F66" s="58" t="s">
        <v>300</v>
      </c>
      <c r="G66" s="58" t="s">
        <v>301</v>
      </c>
      <c r="H66" s="66">
        <v>2</v>
      </c>
      <c r="I66" s="66">
        <v>604</v>
      </c>
      <c r="J66" s="58" t="s">
        <v>305</v>
      </c>
      <c r="K66" s="58" t="s">
        <v>306</v>
      </c>
      <c r="L66" s="58"/>
      <c r="M66" s="59">
        <v>45135</v>
      </c>
      <c r="N66" s="59">
        <v>45135</v>
      </c>
      <c r="O66" s="58" t="s">
        <v>145</v>
      </c>
      <c r="P66" s="58" t="s">
        <v>64</v>
      </c>
    </row>
    <row r="67" spans="1:16" ht="25" x14ac:dyDescent="0.25">
      <c r="A67" s="57" t="str">
        <f>HYPERLINK("#'x-" &amp; factor_list_table[[#This Row],[Series Number]] &amp; "'!A1", "x-" &amp; factor_list_table[[#This Row],[Series Number]])</f>
        <v>x-605</v>
      </c>
      <c r="B67" s="58" t="s">
        <v>31</v>
      </c>
      <c r="C67" s="66" t="s">
        <v>149</v>
      </c>
      <c r="D67" s="58" t="s">
        <v>298</v>
      </c>
      <c r="E67" s="58" t="s">
        <v>307</v>
      </c>
      <c r="F67" s="58" t="s">
        <v>300</v>
      </c>
      <c r="G67" s="58" t="s">
        <v>301</v>
      </c>
      <c r="H67" s="66">
        <v>1</v>
      </c>
      <c r="I67" s="66">
        <v>605</v>
      </c>
      <c r="J67" s="58" t="s">
        <v>308</v>
      </c>
      <c r="K67" s="58" t="s">
        <v>303</v>
      </c>
      <c r="L67" s="58"/>
      <c r="M67" s="59">
        <v>45135</v>
      </c>
      <c r="N67" s="59">
        <v>45135</v>
      </c>
      <c r="O67" s="58" t="s">
        <v>145</v>
      </c>
      <c r="P67" s="58" t="s">
        <v>64</v>
      </c>
    </row>
    <row r="68" spans="1:16" ht="25" x14ac:dyDescent="0.25">
      <c r="A68" s="57" t="str">
        <f>HYPERLINK("#'x-" &amp; factor_list_table[[#This Row],[Series Number]] &amp; "'!A1", "x-" &amp; factor_list_table[[#This Row],[Series Number]])</f>
        <v>x-606</v>
      </c>
      <c r="B68" s="58" t="s">
        <v>31</v>
      </c>
      <c r="C68" s="66" t="s">
        <v>149</v>
      </c>
      <c r="D68" s="58" t="s">
        <v>298</v>
      </c>
      <c r="E68" s="58" t="s">
        <v>309</v>
      </c>
      <c r="F68" s="58" t="s">
        <v>300</v>
      </c>
      <c r="G68" s="58" t="s">
        <v>301</v>
      </c>
      <c r="H68" s="66">
        <v>1</v>
      </c>
      <c r="I68" s="66">
        <v>606</v>
      </c>
      <c r="J68" s="58" t="s">
        <v>310</v>
      </c>
      <c r="K68" s="58" t="s">
        <v>306</v>
      </c>
      <c r="L68" s="58"/>
      <c r="M68" s="59">
        <v>45135</v>
      </c>
      <c r="N68" s="59">
        <v>45135</v>
      </c>
      <c r="O68" s="58" t="s">
        <v>145</v>
      </c>
      <c r="P68" s="58" t="s">
        <v>64</v>
      </c>
    </row>
    <row r="69" spans="1:16" ht="25" x14ac:dyDescent="0.25">
      <c r="A69" s="57" t="str">
        <f>HYPERLINK("#'x-" &amp; factor_list_table[[#This Row],[Series Number]] &amp; "'!A1", "x-" &amp; factor_list_table[[#This Row],[Series Number]])</f>
        <v>x-607</v>
      </c>
      <c r="B69" s="58" t="s">
        <v>31</v>
      </c>
      <c r="C69" s="66">
        <v>2015</v>
      </c>
      <c r="D69" s="58" t="s">
        <v>298</v>
      </c>
      <c r="E69" s="58" t="s">
        <v>311</v>
      </c>
      <c r="F69" s="58" t="s">
        <v>140</v>
      </c>
      <c r="G69" s="58" t="s">
        <v>301</v>
      </c>
      <c r="H69" s="66">
        <v>0</v>
      </c>
      <c r="I69" s="66">
        <v>607</v>
      </c>
      <c r="J69" s="58" t="s">
        <v>312</v>
      </c>
      <c r="K69" s="58" t="s">
        <v>303</v>
      </c>
      <c r="L69" s="58"/>
      <c r="M69" s="59">
        <v>45135</v>
      </c>
      <c r="N69" s="59">
        <v>45135</v>
      </c>
      <c r="O69" s="58" t="s">
        <v>145</v>
      </c>
      <c r="P69" s="58" t="s">
        <v>64</v>
      </c>
    </row>
    <row r="70" spans="1:16" ht="25" x14ac:dyDescent="0.25">
      <c r="A70" s="57" t="str">
        <f>HYPERLINK("#'x-" &amp; factor_list_table[[#This Row],[Series Number]] &amp; "'!A1", "x-" &amp; factor_list_table[[#This Row],[Series Number]])</f>
        <v>x-608</v>
      </c>
      <c r="B70" s="58" t="s">
        <v>31</v>
      </c>
      <c r="C70" s="66">
        <v>2015</v>
      </c>
      <c r="D70" s="58" t="s">
        <v>298</v>
      </c>
      <c r="E70" s="58" t="s">
        <v>311</v>
      </c>
      <c r="F70" s="58" t="s">
        <v>146</v>
      </c>
      <c r="G70" s="58" t="s">
        <v>301</v>
      </c>
      <c r="H70" s="66">
        <v>0</v>
      </c>
      <c r="I70" s="66">
        <v>608</v>
      </c>
      <c r="J70" s="58" t="s">
        <v>313</v>
      </c>
      <c r="K70" s="58" t="s">
        <v>306</v>
      </c>
      <c r="L70" s="58"/>
      <c r="M70" s="59">
        <v>45135</v>
      </c>
      <c r="N70" s="59">
        <v>45135</v>
      </c>
      <c r="O70" s="58" t="s">
        <v>145</v>
      </c>
      <c r="P70" s="58" t="s">
        <v>64</v>
      </c>
    </row>
    <row r="71" spans="1:16" ht="25" x14ac:dyDescent="0.25">
      <c r="A71" s="57" t="str">
        <f>HYPERLINK("#'x-" &amp; factor_list_table[[#This Row],[Series Number]] &amp; "'!A1", "x-" &amp; factor_list_table[[#This Row],[Series Number]])</f>
        <v>x-609</v>
      </c>
      <c r="B71" s="58" t="s">
        <v>31</v>
      </c>
      <c r="C71" s="66">
        <v>2015</v>
      </c>
      <c r="D71" s="58" t="s">
        <v>298</v>
      </c>
      <c r="E71" s="58" t="s">
        <v>314</v>
      </c>
      <c r="F71" s="58" t="s">
        <v>300</v>
      </c>
      <c r="G71" s="58" t="s">
        <v>141</v>
      </c>
      <c r="H71" s="66">
        <v>0</v>
      </c>
      <c r="I71" s="66">
        <v>609</v>
      </c>
      <c r="J71" s="58" t="s">
        <v>315</v>
      </c>
      <c r="K71" s="58" t="s">
        <v>316</v>
      </c>
      <c r="L71" s="58"/>
      <c r="M71" s="59">
        <v>45135</v>
      </c>
      <c r="N71" s="59">
        <v>45135</v>
      </c>
      <c r="O71" s="58" t="s">
        <v>145</v>
      </c>
      <c r="P71" s="58" t="s">
        <v>64</v>
      </c>
    </row>
    <row r="72" spans="1:16" ht="25" x14ac:dyDescent="0.25">
      <c r="A72" s="57" t="str">
        <f>HYPERLINK("#'x-" &amp; factor_list_table[[#This Row],[Series Number]] &amp; "'!A1", "x-" &amp; factor_list_table[[#This Row],[Series Number]])</f>
        <v>x-610</v>
      </c>
      <c r="B72" s="58" t="s">
        <v>31</v>
      </c>
      <c r="C72" s="66">
        <v>2015</v>
      </c>
      <c r="D72" s="58" t="s">
        <v>298</v>
      </c>
      <c r="E72" s="58" t="s">
        <v>317</v>
      </c>
      <c r="F72" s="58" t="s">
        <v>300</v>
      </c>
      <c r="G72" s="58" t="s">
        <v>141</v>
      </c>
      <c r="H72" s="66">
        <v>0</v>
      </c>
      <c r="I72" s="66">
        <v>610</v>
      </c>
      <c r="J72" s="58" t="s">
        <v>318</v>
      </c>
      <c r="K72" s="58" t="s">
        <v>319</v>
      </c>
      <c r="L72" s="58"/>
      <c r="M72" s="59">
        <v>45135</v>
      </c>
      <c r="N72" s="59">
        <v>45135</v>
      </c>
      <c r="O72" s="58" t="s">
        <v>145</v>
      </c>
      <c r="P72" s="58" t="s">
        <v>64</v>
      </c>
    </row>
    <row r="73" spans="1:16" ht="25" x14ac:dyDescent="0.25">
      <c r="A73" s="57" t="str">
        <f>HYPERLINK("#'x-" &amp; factor_list_table[[#This Row],[Series Number]] &amp; "'!A1", "x-" &amp; factor_list_table[[#This Row],[Series Number]])</f>
        <v>x-611</v>
      </c>
      <c r="B73" s="58" t="s">
        <v>31</v>
      </c>
      <c r="C73" s="66" t="s">
        <v>137</v>
      </c>
      <c r="D73" s="58" t="s">
        <v>298</v>
      </c>
      <c r="E73" s="58" t="s">
        <v>320</v>
      </c>
      <c r="F73" s="58" t="s">
        <v>222</v>
      </c>
      <c r="G73" s="58" t="s">
        <v>223</v>
      </c>
      <c r="H73" s="66">
        <v>2</v>
      </c>
      <c r="I73" s="66">
        <v>611</v>
      </c>
      <c r="J73" s="58" t="s">
        <v>321</v>
      </c>
      <c r="K73" s="58" t="s">
        <v>322</v>
      </c>
      <c r="L73" s="58"/>
      <c r="M73" s="59">
        <v>45135</v>
      </c>
      <c r="N73" s="59">
        <v>45135</v>
      </c>
      <c r="O73" s="58" t="s">
        <v>145</v>
      </c>
      <c r="P73" s="58" t="s">
        <v>64</v>
      </c>
    </row>
    <row r="74" spans="1:16" ht="25" x14ac:dyDescent="0.25">
      <c r="A74" s="57" t="str">
        <f>HYPERLINK("#'x-" &amp; factor_list_table[[#This Row],[Series Number]] &amp; "'!A1", "x-" &amp; factor_list_table[[#This Row],[Series Number]])</f>
        <v>x-612</v>
      </c>
      <c r="B74" s="58" t="s">
        <v>31</v>
      </c>
      <c r="C74" s="66" t="s">
        <v>137</v>
      </c>
      <c r="D74" s="58" t="s">
        <v>298</v>
      </c>
      <c r="E74" s="58" t="s">
        <v>323</v>
      </c>
      <c r="F74" s="58" t="s">
        <v>222</v>
      </c>
      <c r="G74" s="58" t="s">
        <v>223</v>
      </c>
      <c r="H74" s="66">
        <v>2</v>
      </c>
      <c r="I74" s="66">
        <v>612</v>
      </c>
      <c r="J74" s="58" t="s">
        <v>324</v>
      </c>
      <c r="K74" s="58" t="s">
        <v>325</v>
      </c>
      <c r="L74" s="58"/>
      <c r="M74" s="59">
        <v>45135</v>
      </c>
      <c r="N74" s="59">
        <v>45135</v>
      </c>
      <c r="O74" s="58" t="s">
        <v>145</v>
      </c>
      <c r="P74" s="58" t="s">
        <v>64</v>
      </c>
    </row>
    <row r="75" spans="1:16" ht="25" x14ac:dyDescent="0.25">
      <c r="A75" s="57" t="str">
        <f>HYPERLINK("#'x-" &amp; factor_list_table[[#This Row],[Series Number]] &amp; "'!A1", "x-" &amp; factor_list_table[[#This Row],[Series Number]])</f>
        <v>x-613</v>
      </c>
      <c r="B75" s="58" t="s">
        <v>31</v>
      </c>
      <c r="C75" s="66" t="s">
        <v>137</v>
      </c>
      <c r="D75" s="58" t="s">
        <v>298</v>
      </c>
      <c r="E75" s="58" t="s">
        <v>326</v>
      </c>
      <c r="F75" s="58" t="s">
        <v>222</v>
      </c>
      <c r="G75" s="58" t="s">
        <v>223</v>
      </c>
      <c r="H75" s="66">
        <v>2</v>
      </c>
      <c r="I75" s="66">
        <v>613</v>
      </c>
      <c r="J75" s="58" t="s">
        <v>327</v>
      </c>
      <c r="K75" s="58" t="s">
        <v>328</v>
      </c>
      <c r="L75" s="58"/>
      <c r="M75" s="59">
        <v>45135</v>
      </c>
      <c r="N75" s="59">
        <v>45135</v>
      </c>
      <c r="O75" s="58" t="s">
        <v>145</v>
      </c>
      <c r="P75" s="58" t="s">
        <v>64</v>
      </c>
    </row>
    <row r="76" spans="1:16" ht="37.5" x14ac:dyDescent="0.25">
      <c r="A76" s="57" t="str">
        <f>HYPERLINK("#'x-" &amp; factor_list_table[[#This Row],[Series Number]] &amp; "'!A1", "x-" &amp; factor_list_table[[#This Row],[Series Number]])</f>
        <v>x-614</v>
      </c>
      <c r="B76" s="58" t="s">
        <v>31</v>
      </c>
      <c r="C76" s="66" t="s">
        <v>149</v>
      </c>
      <c r="D76" s="58" t="s">
        <v>298</v>
      </c>
      <c r="E76" s="58" t="s">
        <v>329</v>
      </c>
      <c r="F76" s="58" t="s">
        <v>222</v>
      </c>
      <c r="G76" s="58" t="s">
        <v>330</v>
      </c>
      <c r="H76" s="66">
        <v>1</v>
      </c>
      <c r="I76" s="66">
        <v>614</v>
      </c>
      <c r="J76" s="58" t="s">
        <v>331</v>
      </c>
      <c r="K76" s="58" t="s">
        <v>322</v>
      </c>
      <c r="L76" s="58"/>
      <c r="M76" s="59">
        <v>45135</v>
      </c>
      <c r="N76" s="59">
        <v>45135</v>
      </c>
      <c r="O76" s="58" t="s">
        <v>145</v>
      </c>
      <c r="P76" s="58" t="s">
        <v>64</v>
      </c>
    </row>
    <row r="77" spans="1:16" ht="25" x14ac:dyDescent="0.25">
      <c r="A77" s="57" t="str">
        <f>HYPERLINK("#'x-" &amp; factor_list_table[[#This Row],[Series Number]] &amp; "'!A1", "x-" &amp; factor_list_table[[#This Row],[Series Number]])</f>
        <v>x-615</v>
      </c>
      <c r="B77" s="58" t="s">
        <v>31</v>
      </c>
      <c r="C77" s="66" t="s">
        <v>149</v>
      </c>
      <c r="D77" s="58" t="s">
        <v>298</v>
      </c>
      <c r="E77" s="58" t="s">
        <v>332</v>
      </c>
      <c r="F77" s="58" t="s">
        <v>222</v>
      </c>
      <c r="G77" s="58" t="s">
        <v>330</v>
      </c>
      <c r="H77" s="66">
        <v>1</v>
      </c>
      <c r="I77" s="66">
        <v>615</v>
      </c>
      <c r="J77" s="58" t="s">
        <v>333</v>
      </c>
      <c r="K77" s="58" t="s">
        <v>325</v>
      </c>
      <c r="L77" s="58"/>
      <c r="M77" s="59">
        <v>45135</v>
      </c>
      <c r="N77" s="59">
        <v>45135</v>
      </c>
      <c r="O77" s="58" t="s">
        <v>145</v>
      </c>
      <c r="P77" s="58" t="s">
        <v>64</v>
      </c>
    </row>
    <row r="78" spans="1:16" ht="37.5" x14ac:dyDescent="0.25">
      <c r="A78" s="57" t="str">
        <f>HYPERLINK("#'x-" &amp; factor_list_table[[#This Row],[Series Number]] &amp; "'!A1", "x-" &amp; factor_list_table[[#This Row],[Series Number]])</f>
        <v>x-616</v>
      </c>
      <c r="B78" s="58" t="s">
        <v>31</v>
      </c>
      <c r="C78" s="66" t="s">
        <v>149</v>
      </c>
      <c r="D78" s="58" t="s">
        <v>298</v>
      </c>
      <c r="E78" s="58" t="s">
        <v>334</v>
      </c>
      <c r="F78" s="58" t="s">
        <v>222</v>
      </c>
      <c r="G78" s="58" t="s">
        <v>330</v>
      </c>
      <c r="H78" s="66">
        <v>1</v>
      </c>
      <c r="I78" s="66">
        <v>616</v>
      </c>
      <c r="J78" s="58" t="s">
        <v>335</v>
      </c>
      <c r="K78" s="58" t="s">
        <v>336</v>
      </c>
      <c r="L78" s="58"/>
      <c r="M78" s="59">
        <v>45135</v>
      </c>
      <c r="N78" s="59">
        <v>45135</v>
      </c>
      <c r="O78" s="58" t="s">
        <v>145</v>
      </c>
      <c r="P78" s="58" t="s">
        <v>64</v>
      </c>
    </row>
    <row r="79" spans="1:16" ht="37.5" x14ac:dyDescent="0.25">
      <c r="A79" s="57" t="str">
        <f>HYPERLINK("#'x-" &amp; factor_list_table[[#This Row],[Series Number]] &amp; "'!A1", "x-" &amp; factor_list_table[[#This Row],[Series Number]])</f>
        <v>x-617</v>
      </c>
      <c r="B79" s="58" t="s">
        <v>31</v>
      </c>
      <c r="C79" s="66" t="s">
        <v>149</v>
      </c>
      <c r="D79" s="58" t="s">
        <v>298</v>
      </c>
      <c r="E79" s="58" t="s">
        <v>337</v>
      </c>
      <c r="F79" s="58" t="s">
        <v>222</v>
      </c>
      <c r="G79" s="58" t="s">
        <v>330</v>
      </c>
      <c r="H79" s="66">
        <v>1</v>
      </c>
      <c r="I79" s="66">
        <v>617</v>
      </c>
      <c r="J79" s="58" t="s">
        <v>338</v>
      </c>
      <c r="K79" s="58" t="s">
        <v>339</v>
      </c>
      <c r="L79" s="58"/>
      <c r="M79" s="59">
        <v>45135</v>
      </c>
      <c r="N79" s="59">
        <v>45135</v>
      </c>
      <c r="O79" s="58" t="s">
        <v>145</v>
      </c>
      <c r="P79" s="58" t="s">
        <v>64</v>
      </c>
    </row>
    <row r="80" spans="1:16" ht="25" x14ac:dyDescent="0.25">
      <c r="A80" s="57" t="str">
        <f>HYPERLINK("#'x-" &amp; factor_list_table[[#This Row],[Series Number]] &amp; "'!A1", "x-" &amp; factor_list_table[[#This Row],[Series Number]])</f>
        <v>x-618</v>
      </c>
      <c r="B80" s="58" t="s">
        <v>31</v>
      </c>
      <c r="C80" s="66" t="s">
        <v>149</v>
      </c>
      <c r="D80" s="58" t="s">
        <v>298</v>
      </c>
      <c r="E80" s="58" t="s">
        <v>340</v>
      </c>
      <c r="F80" s="58" t="s">
        <v>222</v>
      </c>
      <c r="G80" s="58" t="s">
        <v>330</v>
      </c>
      <c r="H80" s="66">
        <v>1</v>
      </c>
      <c r="I80" s="66">
        <v>618</v>
      </c>
      <c r="J80" s="58" t="s">
        <v>341</v>
      </c>
      <c r="K80" s="58" t="s">
        <v>328</v>
      </c>
      <c r="L80" s="58"/>
      <c r="M80" s="59">
        <v>45135</v>
      </c>
      <c r="N80" s="59">
        <v>45135</v>
      </c>
      <c r="O80" s="58" t="s">
        <v>145</v>
      </c>
      <c r="P80" s="58" t="s">
        <v>64</v>
      </c>
    </row>
    <row r="81" spans="1:16" ht="37.5" x14ac:dyDescent="0.25">
      <c r="A81" s="57" t="str">
        <f>HYPERLINK("#'x-" &amp; factor_list_table[[#This Row],[Series Number]] &amp; "'!A1", "x-" &amp; factor_list_table[[#This Row],[Series Number]])</f>
        <v>x-619</v>
      </c>
      <c r="B81" s="58" t="s">
        <v>31</v>
      </c>
      <c r="C81" s="66" t="s">
        <v>149</v>
      </c>
      <c r="D81" s="58" t="s">
        <v>298</v>
      </c>
      <c r="E81" s="58" t="s">
        <v>342</v>
      </c>
      <c r="F81" s="58" t="s">
        <v>222</v>
      </c>
      <c r="G81" s="58" t="s">
        <v>330</v>
      </c>
      <c r="H81" s="66">
        <v>1</v>
      </c>
      <c r="I81" s="66">
        <v>619</v>
      </c>
      <c r="J81" s="58" t="s">
        <v>343</v>
      </c>
      <c r="K81" s="58" t="s">
        <v>344</v>
      </c>
      <c r="L81" s="58"/>
      <c r="M81" s="59">
        <v>45135</v>
      </c>
      <c r="N81" s="59">
        <v>45135</v>
      </c>
      <c r="O81" s="58" t="s">
        <v>145</v>
      </c>
      <c r="P81" s="58" t="s">
        <v>64</v>
      </c>
    </row>
    <row r="82" spans="1:16" ht="25" x14ac:dyDescent="0.25">
      <c r="A82" s="57" t="str">
        <f>HYPERLINK("#'x-" &amp; factor_list_table[[#This Row],[Series Number]] &amp; "'!A1", "x-" &amp; factor_list_table[[#This Row],[Series Number]])</f>
        <v>x-620</v>
      </c>
      <c r="B82" s="58" t="s">
        <v>31</v>
      </c>
      <c r="C82" s="66">
        <v>2015</v>
      </c>
      <c r="D82" s="58" t="s">
        <v>298</v>
      </c>
      <c r="E82" s="58" t="s">
        <v>345</v>
      </c>
      <c r="F82" s="58" t="s">
        <v>222</v>
      </c>
      <c r="G82" s="58" t="s">
        <v>249</v>
      </c>
      <c r="H82" s="66">
        <v>0</v>
      </c>
      <c r="I82" s="66">
        <v>620</v>
      </c>
      <c r="J82" s="58" t="s">
        <v>346</v>
      </c>
      <c r="K82" s="58" t="s">
        <v>322</v>
      </c>
      <c r="L82" s="58"/>
      <c r="M82" s="59">
        <v>45135</v>
      </c>
      <c r="N82" s="59">
        <v>45135</v>
      </c>
      <c r="O82" s="58" t="s">
        <v>145</v>
      </c>
      <c r="P82" s="58" t="s">
        <v>64</v>
      </c>
    </row>
    <row r="83" spans="1:16" ht="25" x14ac:dyDescent="0.25">
      <c r="A83" s="57" t="str">
        <f>HYPERLINK("#'x-" &amp; factor_list_table[[#This Row],[Series Number]] &amp; "'!A1", "x-" &amp; factor_list_table[[#This Row],[Series Number]])</f>
        <v>x-621</v>
      </c>
      <c r="B83" s="58" t="s">
        <v>31</v>
      </c>
      <c r="C83" s="66">
        <v>2015</v>
      </c>
      <c r="D83" s="58" t="s">
        <v>298</v>
      </c>
      <c r="E83" s="58" t="s">
        <v>347</v>
      </c>
      <c r="F83" s="58" t="s">
        <v>222</v>
      </c>
      <c r="G83" s="58" t="s">
        <v>249</v>
      </c>
      <c r="H83" s="66">
        <v>0</v>
      </c>
      <c r="I83" s="66">
        <v>621</v>
      </c>
      <c r="J83" s="58" t="s">
        <v>348</v>
      </c>
      <c r="K83" s="58" t="s">
        <v>325</v>
      </c>
      <c r="L83" s="58"/>
      <c r="M83" s="59">
        <v>45135</v>
      </c>
      <c r="N83" s="59">
        <v>45135</v>
      </c>
      <c r="O83" s="58" t="s">
        <v>145</v>
      </c>
      <c r="P83" s="58" t="s">
        <v>64</v>
      </c>
    </row>
    <row r="84" spans="1:16" ht="25" x14ac:dyDescent="0.25">
      <c r="A84" s="57" t="str">
        <f>HYPERLINK("#'x-" &amp; factor_list_table[[#This Row],[Series Number]] &amp; "'!A1", "x-" &amp; factor_list_table[[#This Row],[Series Number]])</f>
        <v>x-622</v>
      </c>
      <c r="B84" s="58" t="s">
        <v>31</v>
      </c>
      <c r="C84" s="66" t="s">
        <v>137</v>
      </c>
      <c r="D84" s="58" t="s">
        <v>349</v>
      </c>
      <c r="E84" s="58" t="s">
        <v>350</v>
      </c>
      <c r="F84" s="58" t="s">
        <v>300</v>
      </c>
      <c r="G84" s="58" t="s">
        <v>351</v>
      </c>
      <c r="H84" s="66">
        <v>2</v>
      </c>
      <c r="I84" s="66">
        <v>622</v>
      </c>
      <c r="J84" s="58" t="s">
        <v>352</v>
      </c>
      <c r="K84" s="58" t="s">
        <v>353</v>
      </c>
      <c r="L84" s="58"/>
      <c r="M84" s="59">
        <v>45135</v>
      </c>
      <c r="N84" s="59">
        <v>45135</v>
      </c>
      <c r="O84" s="58" t="s">
        <v>354</v>
      </c>
      <c r="P84" s="58" t="s">
        <v>64</v>
      </c>
    </row>
    <row r="85" spans="1:16" ht="25" x14ac:dyDescent="0.25">
      <c r="A85" s="57" t="str">
        <f>HYPERLINK("#'x-" &amp; factor_list_table[[#This Row],[Series Number]] &amp; "'!A1", "x-" &amp; factor_list_table[[#This Row],[Series Number]])</f>
        <v>x-623</v>
      </c>
      <c r="B85" s="58" t="s">
        <v>31</v>
      </c>
      <c r="C85" s="66" t="s">
        <v>137</v>
      </c>
      <c r="D85" s="58" t="s">
        <v>349</v>
      </c>
      <c r="E85" s="58" t="s">
        <v>355</v>
      </c>
      <c r="F85" s="58" t="s">
        <v>300</v>
      </c>
      <c r="G85" s="58" t="s">
        <v>351</v>
      </c>
      <c r="H85" s="66">
        <v>2</v>
      </c>
      <c r="I85" s="66">
        <v>623</v>
      </c>
      <c r="J85" s="58" t="s">
        <v>356</v>
      </c>
      <c r="K85" s="58" t="s">
        <v>357</v>
      </c>
      <c r="L85" s="58"/>
      <c r="M85" s="59">
        <v>45135</v>
      </c>
      <c r="N85" s="59">
        <v>45135</v>
      </c>
      <c r="O85" s="58" t="s">
        <v>354</v>
      </c>
      <c r="P85" s="58" t="s">
        <v>64</v>
      </c>
    </row>
    <row r="86" spans="1:16" ht="25" x14ac:dyDescent="0.25">
      <c r="A86" s="57" t="str">
        <f>HYPERLINK("#'x-" &amp; factor_list_table[[#This Row],[Series Number]] &amp; "'!A1", "x-" &amp; factor_list_table[[#This Row],[Series Number]])</f>
        <v>x-624</v>
      </c>
      <c r="B86" s="58" t="s">
        <v>31</v>
      </c>
      <c r="C86" s="66" t="s">
        <v>149</v>
      </c>
      <c r="D86" s="58" t="s">
        <v>349</v>
      </c>
      <c r="E86" s="58" t="s">
        <v>358</v>
      </c>
      <c r="F86" s="58" t="s">
        <v>300</v>
      </c>
      <c r="G86" s="58" t="s">
        <v>351</v>
      </c>
      <c r="H86" s="66">
        <v>1</v>
      </c>
      <c r="I86" s="66">
        <v>624</v>
      </c>
      <c r="J86" s="58" t="s">
        <v>359</v>
      </c>
      <c r="K86" s="58" t="s">
        <v>353</v>
      </c>
      <c r="L86" s="58"/>
      <c r="M86" s="59">
        <v>45135</v>
      </c>
      <c r="N86" s="59">
        <v>45135</v>
      </c>
      <c r="O86" s="58" t="s">
        <v>354</v>
      </c>
      <c r="P86" s="58" t="s">
        <v>64</v>
      </c>
    </row>
    <row r="87" spans="1:16" ht="25" x14ac:dyDescent="0.25">
      <c r="A87" s="57" t="str">
        <f>HYPERLINK("#'x-" &amp; factor_list_table[[#This Row],[Series Number]] &amp; "'!A1", "x-" &amp; factor_list_table[[#This Row],[Series Number]])</f>
        <v>x-625</v>
      </c>
      <c r="B87" s="58" t="s">
        <v>31</v>
      </c>
      <c r="C87" s="66" t="s">
        <v>149</v>
      </c>
      <c r="D87" s="58" t="s">
        <v>349</v>
      </c>
      <c r="E87" s="58" t="s">
        <v>360</v>
      </c>
      <c r="F87" s="58" t="s">
        <v>300</v>
      </c>
      <c r="G87" s="58" t="s">
        <v>351</v>
      </c>
      <c r="H87" s="66">
        <v>1</v>
      </c>
      <c r="I87" s="66">
        <v>625</v>
      </c>
      <c r="J87" s="58" t="s">
        <v>361</v>
      </c>
      <c r="K87" s="58" t="s">
        <v>357</v>
      </c>
      <c r="L87" s="58"/>
      <c r="M87" s="59">
        <v>45135</v>
      </c>
      <c r="N87" s="59">
        <v>45135</v>
      </c>
      <c r="O87" s="58" t="s">
        <v>354</v>
      </c>
      <c r="P87" s="58" t="s">
        <v>64</v>
      </c>
    </row>
    <row r="88" spans="1:16" ht="25" x14ac:dyDescent="0.25">
      <c r="A88" s="57" t="str">
        <f>HYPERLINK("#'x-" &amp; factor_list_table[[#This Row],[Series Number]] &amp; "'!A1", "x-" &amp; factor_list_table[[#This Row],[Series Number]])</f>
        <v>x-626</v>
      </c>
      <c r="B88" s="58" t="s">
        <v>31</v>
      </c>
      <c r="C88" s="66">
        <v>2015</v>
      </c>
      <c r="D88" s="58" t="s">
        <v>349</v>
      </c>
      <c r="E88" s="58" t="s">
        <v>358</v>
      </c>
      <c r="F88" s="58" t="s">
        <v>300</v>
      </c>
      <c r="G88" s="58" t="s">
        <v>351</v>
      </c>
      <c r="H88" s="66">
        <v>0</v>
      </c>
      <c r="I88" s="66">
        <v>626</v>
      </c>
      <c r="J88" s="58" t="s">
        <v>362</v>
      </c>
      <c r="K88" s="58" t="s">
        <v>363</v>
      </c>
      <c r="L88" s="58"/>
      <c r="M88" s="59">
        <v>45135</v>
      </c>
      <c r="N88" s="59">
        <v>45135</v>
      </c>
      <c r="O88" s="58" t="s">
        <v>354</v>
      </c>
      <c r="P88" s="58" t="s">
        <v>64</v>
      </c>
    </row>
    <row r="89" spans="1:16" ht="25" x14ac:dyDescent="0.25">
      <c r="A89" s="57" t="str">
        <f>HYPERLINK("#'x-" &amp; factor_list_table[[#This Row],[Series Number]] &amp; "'!A1", "x-" &amp; factor_list_table[[#This Row],[Series Number]])</f>
        <v>x-627</v>
      </c>
      <c r="B89" s="58" t="s">
        <v>31</v>
      </c>
      <c r="C89" s="66">
        <v>2015</v>
      </c>
      <c r="D89" s="58" t="s">
        <v>349</v>
      </c>
      <c r="E89" s="58" t="s">
        <v>364</v>
      </c>
      <c r="F89" s="58" t="s">
        <v>300</v>
      </c>
      <c r="G89" s="58" t="s">
        <v>351</v>
      </c>
      <c r="H89" s="66">
        <v>0</v>
      </c>
      <c r="I89" s="66">
        <v>627</v>
      </c>
      <c r="J89" s="58" t="s">
        <v>365</v>
      </c>
      <c r="K89" s="58" t="s">
        <v>366</v>
      </c>
      <c r="L89" s="58"/>
      <c r="M89" s="59">
        <v>45135</v>
      </c>
      <c r="N89" s="59">
        <v>45135</v>
      </c>
      <c r="O89" s="58" t="s">
        <v>354</v>
      </c>
      <c r="P89" s="58" t="s">
        <v>64</v>
      </c>
    </row>
    <row r="90" spans="1:16" ht="25" x14ac:dyDescent="0.25">
      <c r="A90" s="57" t="str">
        <f>HYPERLINK("#'x-" &amp; LEFT(factor_list_table[[#This Row],[Series Number]], LEN(factor_list_table[[#This Row],[Series Number]])-1) &amp; "'!A1", "x-" &amp; LEFT(factor_list_table[[#This Row],[Series Number]], LEN(factor_list_table[[#This Row],[Series Number]])-1))</f>
        <v>x-701</v>
      </c>
      <c r="B90" s="58" t="s">
        <v>31</v>
      </c>
      <c r="C90" s="66">
        <v>2015</v>
      </c>
      <c r="D90" s="58" t="s">
        <v>367</v>
      </c>
      <c r="E90" s="58" t="s">
        <v>368</v>
      </c>
      <c r="F90" s="58" t="s">
        <v>222</v>
      </c>
      <c r="G90" s="58" t="s">
        <v>369</v>
      </c>
      <c r="H90" s="66">
        <v>0</v>
      </c>
      <c r="I90" s="66" t="s">
        <v>370</v>
      </c>
      <c r="J90" s="58" t="s">
        <v>371</v>
      </c>
      <c r="K90" s="58" t="s">
        <v>283</v>
      </c>
      <c r="L90" s="58"/>
      <c r="M90" s="59">
        <v>45196</v>
      </c>
      <c r="N90" s="59">
        <v>45196</v>
      </c>
      <c r="O90" s="58" t="s">
        <v>145</v>
      </c>
      <c r="P90" s="58" t="s">
        <v>64</v>
      </c>
    </row>
    <row r="91" spans="1:16" ht="25" x14ac:dyDescent="0.25">
      <c r="A91" s="57" t="str">
        <f>HYPERLINK("#'x-" &amp; LEFT(factor_list_table[[#This Row],[Series Number]], LEN(factor_list_table[[#This Row],[Series Number]])-1) &amp; "'!A1", "x-" &amp; LEFT(factor_list_table[[#This Row],[Series Number]], LEN(factor_list_table[[#This Row],[Series Number]])-1))</f>
        <v>x-701</v>
      </c>
      <c r="B91" s="58" t="s">
        <v>31</v>
      </c>
      <c r="C91" s="66">
        <v>2015</v>
      </c>
      <c r="D91" s="58" t="s">
        <v>367</v>
      </c>
      <c r="E91" s="58" t="s">
        <v>368</v>
      </c>
      <c r="F91" s="58" t="s">
        <v>222</v>
      </c>
      <c r="G91" s="58" t="s">
        <v>369</v>
      </c>
      <c r="H91" s="66">
        <v>0</v>
      </c>
      <c r="I91" s="66" t="s">
        <v>372</v>
      </c>
      <c r="J91" s="58" t="s">
        <v>373</v>
      </c>
      <c r="K91" s="58" t="s">
        <v>283</v>
      </c>
      <c r="L91" s="58"/>
      <c r="M91" s="59">
        <v>45196</v>
      </c>
      <c r="N91" s="59">
        <v>45196</v>
      </c>
      <c r="O91" s="58" t="s">
        <v>145</v>
      </c>
      <c r="P91" s="58" t="s">
        <v>64</v>
      </c>
    </row>
    <row r="92" spans="1:16" ht="25" x14ac:dyDescent="0.25">
      <c r="A92" s="57" t="str">
        <f>HYPERLINK("#'x-" &amp; factor_list_table[[#This Row],[Series Number]] &amp; "'!A1", "x-" &amp; factor_list_table[[#This Row],[Series Number]])</f>
        <v>x-702</v>
      </c>
      <c r="B92" s="58" t="s">
        <v>31</v>
      </c>
      <c r="C92" s="66">
        <v>2015</v>
      </c>
      <c r="D92" s="58" t="s">
        <v>367</v>
      </c>
      <c r="E92" s="58" t="s">
        <v>374</v>
      </c>
      <c r="F92" s="58" t="s">
        <v>222</v>
      </c>
      <c r="G92" s="58" t="s">
        <v>375</v>
      </c>
      <c r="H92" s="66">
        <v>0</v>
      </c>
      <c r="I92" s="66">
        <v>702</v>
      </c>
      <c r="J92" s="58" t="s">
        <v>376</v>
      </c>
      <c r="K92" s="58" t="s">
        <v>286</v>
      </c>
      <c r="L92" s="58"/>
      <c r="M92" s="59">
        <v>45196</v>
      </c>
      <c r="N92" s="59">
        <v>45196</v>
      </c>
      <c r="O92" s="58" t="s">
        <v>145</v>
      </c>
      <c r="P92" s="58" t="s">
        <v>64</v>
      </c>
    </row>
    <row r="93" spans="1:16" ht="25" x14ac:dyDescent="0.25">
      <c r="A93" s="57" t="str">
        <f>HYPERLINK("#'x-" &amp; factor_list_table[[#This Row],[Series Number]] &amp; "'!A1", "x-" &amp; factor_list_table[[#This Row],[Series Number]])</f>
        <v>x-802</v>
      </c>
      <c r="B93" s="58" t="s">
        <v>31</v>
      </c>
      <c r="C93" s="66">
        <v>2007</v>
      </c>
      <c r="D93" s="58" t="s">
        <v>377</v>
      </c>
      <c r="E93" s="58" t="s">
        <v>378</v>
      </c>
      <c r="F93" s="58" t="s">
        <v>222</v>
      </c>
      <c r="G93" s="58" t="s">
        <v>351</v>
      </c>
      <c r="H93" s="66">
        <v>0</v>
      </c>
      <c r="I93" s="66">
        <v>802</v>
      </c>
      <c r="J93" s="58" t="s">
        <v>379</v>
      </c>
      <c r="K93" s="58" t="s">
        <v>363</v>
      </c>
      <c r="L93" s="58"/>
      <c r="M93" s="59">
        <v>46163</v>
      </c>
      <c r="N93" s="59"/>
      <c r="O93" s="58" t="s">
        <v>380</v>
      </c>
      <c r="P93" s="58"/>
    </row>
    <row r="94" spans="1:16" ht="25" x14ac:dyDescent="0.25">
      <c r="A94" s="57" t="str">
        <f>HYPERLINK("#'x-" &amp; factor_list_table[[#This Row],[Series Number]] &amp; "'!A1", "x-" &amp; factor_list_table[[#This Row],[Series Number]])</f>
        <v>x-802</v>
      </c>
      <c r="B94" s="58" t="s">
        <v>31</v>
      </c>
      <c r="C94" s="66">
        <v>2007</v>
      </c>
      <c r="D94" s="58" t="s">
        <v>377</v>
      </c>
      <c r="E94" s="58" t="s">
        <v>381</v>
      </c>
      <c r="F94" s="58" t="s">
        <v>222</v>
      </c>
      <c r="G94" s="58" t="s">
        <v>351</v>
      </c>
      <c r="H94" s="66">
        <v>0</v>
      </c>
      <c r="I94" s="66">
        <v>802</v>
      </c>
      <c r="J94" s="58" t="s">
        <v>382</v>
      </c>
      <c r="K94" s="58" t="s">
        <v>366</v>
      </c>
      <c r="L94" s="58"/>
      <c r="M94" s="59">
        <v>46163</v>
      </c>
      <c r="N94" s="59"/>
      <c r="O94" s="58" t="s">
        <v>380</v>
      </c>
      <c r="P94" s="58"/>
    </row>
    <row r="95" spans="1:16" ht="25" x14ac:dyDescent="0.25">
      <c r="A95" s="57" t="str">
        <f>HYPERLINK("#'x-" &amp; factor_list_table[[#This Row],[Series Number]] &amp; "'!A1", "x-" &amp; factor_list_table[[#This Row],[Series Number]])</f>
        <v>x-802</v>
      </c>
      <c r="B95" s="58" t="s">
        <v>31</v>
      </c>
      <c r="C95" s="66">
        <v>2007</v>
      </c>
      <c r="D95" s="58" t="s">
        <v>377</v>
      </c>
      <c r="E95" s="58" t="s">
        <v>383</v>
      </c>
      <c r="F95" s="58" t="s">
        <v>222</v>
      </c>
      <c r="G95" s="58" t="s">
        <v>351</v>
      </c>
      <c r="H95" s="66">
        <v>0</v>
      </c>
      <c r="I95" s="66">
        <v>802</v>
      </c>
      <c r="J95" s="58" t="s">
        <v>384</v>
      </c>
      <c r="K95" s="58" t="s">
        <v>328</v>
      </c>
      <c r="L95" s="58"/>
      <c r="M95" s="59">
        <v>46163</v>
      </c>
      <c r="N95" s="59"/>
      <c r="O95" s="58" t="s">
        <v>380</v>
      </c>
      <c r="P95" s="58"/>
    </row>
  </sheetData>
  <sheetProtection algorithmName="SHA-512" hashValue="KYK5AgVjSq0iS0n1McgZuN7p+GVQ0SlNRm4fD4JqqGxrVLgAup1OoxuYjBAwrTKMK4rbUhMMFxA24yKGkGWa1g==" saltValue="lR0Z2chGnIatI2lxgoTxYw=="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914E-82DB-4C3A-B072-CA04203B5F20}">
  <sheetPr codeName="Sheet52"/>
  <dimension ref="A1:B77"/>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Pension Debit - x-328</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220</v>
      </c>
    </row>
    <row r="10" spans="1:2" ht="25" x14ac:dyDescent="0.25">
      <c r="A10" s="41" t="s">
        <v>6</v>
      </c>
      <c r="B10" s="48" t="s">
        <v>252</v>
      </c>
    </row>
    <row r="11" spans="1:2" x14ac:dyDescent="0.25">
      <c r="A11" s="41" t="s">
        <v>126</v>
      </c>
      <c r="B11" s="48" t="s">
        <v>222</v>
      </c>
    </row>
    <row r="12" spans="1:2" ht="25" x14ac:dyDescent="0.25">
      <c r="A12" s="41" t="s">
        <v>127</v>
      </c>
      <c r="B12" s="48" t="s">
        <v>249</v>
      </c>
    </row>
    <row r="13" spans="1:2" x14ac:dyDescent="0.25">
      <c r="A13" s="41" t="s">
        <v>388</v>
      </c>
      <c r="B13" s="48" t="s">
        <v>142</v>
      </c>
    </row>
    <row r="14" spans="1:2" x14ac:dyDescent="0.25">
      <c r="A14" s="41" t="s">
        <v>129</v>
      </c>
      <c r="B14" s="48">
        <v>328</v>
      </c>
    </row>
    <row r="15" spans="1:2" x14ac:dyDescent="0.25">
      <c r="A15" s="41" t="s">
        <v>389</v>
      </c>
      <c r="B15" s="48" t="s">
        <v>253</v>
      </c>
    </row>
    <row r="16" spans="1:2" x14ac:dyDescent="0.25">
      <c r="A16" s="41" t="s">
        <v>131</v>
      </c>
      <c r="B16" s="48" t="s">
        <v>254</v>
      </c>
    </row>
    <row r="17" spans="1:2" x14ac:dyDescent="0.25">
      <c r="A17" s="42" t="s">
        <v>390</v>
      </c>
      <c r="B17" s="48"/>
    </row>
    <row r="18" spans="1:2" x14ac:dyDescent="0.25">
      <c r="A18" s="41" t="s">
        <v>133</v>
      </c>
      <c r="B18" s="49">
        <v>46163</v>
      </c>
    </row>
    <row r="19" spans="1:2" x14ac:dyDescent="0.25">
      <c r="A19" s="41" t="s">
        <v>134</v>
      </c>
      <c r="B19" s="49"/>
    </row>
    <row r="20" spans="1:2" x14ac:dyDescent="0.25">
      <c r="A20" s="41" t="s">
        <v>135</v>
      </c>
      <c r="B20" s="48" t="s">
        <v>145</v>
      </c>
    </row>
    <row r="21" spans="1:2" x14ac:dyDescent="0.25">
      <c r="A21" s="41" t="s">
        <v>391</v>
      </c>
      <c r="B21" s="48" t="s">
        <v>63</v>
      </c>
    </row>
    <row r="23" spans="1:2" x14ac:dyDescent="0.25">
      <c r="A23" s="23" t="str">
        <f>HYPERLINK("#'Factor List'!A1", "Back to Factor List")</f>
        <v>Back to Factor List</v>
      </c>
      <c r="B23" s="23" t="str">
        <f>HYPERLINK("#'Assumptions'!A1", "Assumptions")</f>
        <v>Assumptions</v>
      </c>
    </row>
    <row r="26" spans="1:2" s="61" customFormat="1" ht="13" x14ac:dyDescent="0.25">
      <c r="A26" s="60" t="s">
        <v>412</v>
      </c>
      <c r="B26" s="60" t="s">
        <v>413</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row r="40" spans="1:2" x14ac:dyDescent="0.25">
      <c r="A40" s="44">
        <v>13</v>
      </c>
      <c r="B40" s="46">
        <v>0.51900000000000002</v>
      </c>
    </row>
    <row r="41" spans="1:2" x14ac:dyDescent="0.25">
      <c r="A41" s="44">
        <v>14</v>
      </c>
      <c r="B41" s="46">
        <v>0.499</v>
      </c>
    </row>
    <row r="42" spans="1:2" x14ac:dyDescent="0.25">
      <c r="A42" s="44">
        <v>15</v>
      </c>
      <c r="B42" s="46">
        <v>0.47899999999999998</v>
      </c>
    </row>
    <row r="43" spans="1:2" x14ac:dyDescent="0.25">
      <c r="A43" s="44">
        <v>16</v>
      </c>
      <c r="B43" s="46">
        <v>0.46100000000000002</v>
      </c>
    </row>
    <row r="44" spans="1:2" x14ac:dyDescent="0.25">
      <c r="A44" s="44">
        <v>17</v>
      </c>
      <c r="B44" s="46">
        <v>0.443</v>
      </c>
    </row>
    <row r="45" spans="1:2" x14ac:dyDescent="0.25">
      <c r="A45" s="44">
        <v>18</v>
      </c>
      <c r="B45" s="46">
        <v>0.42699999999999999</v>
      </c>
    </row>
    <row r="46" spans="1:2" x14ac:dyDescent="0.25">
      <c r="A46" s="44">
        <v>19</v>
      </c>
      <c r="B46" s="46">
        <v>0.41199999999999998</v>
      </c>
    </row>
    <row r="47" spans="1:2" x14ac:dyDescent="0.25">
      <c r="A47" s="44">
        <v>20</v>
      </c>
      <c r="B47" s="46">
        <v>0.39700000000000002</v>
      </c>
    </row>
    <row r="48" spans="1:2" x14ac:dyDescent="0.25">
      <c r="A48" s="44">
        <v>21</v>
      </c>
      <c r="B48" s="46">
        <v>0.38400000000000001</v>
      </c>
    </row>
    <row r="49" spans="1:2" x14ac:dyDescent="0.25">
      <c r="A49" s="44">
        <v>22</v>
      </c>
      <c r="B49" s="46">
        <v>0.37</v>
      </c>
    </row>
    <row r="50" spans="1:2" x14ac:dyDescent="0.25">
      <c r="A50" s="44">
        <v>23</v>
      </c>
      <c r="B50" s="46">
        <v>0.35799999999999998</v>
      </c>
    </row>
    <row r="51" spans="1:2" x14ac:dyDescent="0.25">
      <c r="A51" s="44">
        <v>24</v>
      </c>
      <c r="B51" s="46">
        <v>0.34599999999999997</v>
      </c>
    </row>
    <row r="52" spans="1:2" x14ac:dyDescent="0.25">
      <c r="A52" s="44">
        <v>25</v>
      </c>
      <c r="B52" s="46">
        <v>0.33500000000000002</v>
      </c>
    </row>
    <row r="53" spans="1:2" x14ac:dyDescent="0.25">
      <c r="A53" s="44">
        <v>26</v>
      </c>
      <c r="B53" s="46">
        <v>0.32500000000000001</v>
      </c>
    </row>
    <row r="54" spans="1:2" x14ac:dyDescent="0.25">
      <c r="A54" s="44">
        <v>27</v>
      </c>
      <c r="B54" s="46">
        <v>0.315</v>
      </c>
    </row>
    <row r="55" spans="1:2" x14ac:dyDescent="0.25">
      <c r="A55" s="44">
        <v>28</v>
      </c>
      <c r="B55" s="46">
        <v>0.30499999999999999</v>
      </c>
    </row>
    <row r="56" spans="1:2" x14ac:dyDescent="0.25">
      <c r="A56" s="44">
        <v>29</v>
      </c>
      <c r="B56" s="46">
        <v>0.29599999999999999</v>
      </c>
    </row>
    <row r="57" spans="1:2" x14ac:dyDescent="0.25">
      <c r="A57" s="44">
        <v>30</v>
      </c>
      <c r="B57" s="46">
        <v>0.28699999999999998</v>
      </c>
    </row>
    <row r="58" spans="1:2" x14ac:dyDescent="0.25">
      <c r="A58" s="44">
        <v>31</v>
      </c>
      <c r="B58" s="46">
        <v>0.27900000000000003</v>
      </c>
    </row>
    <row r="59" spans="1:2" x14ac:dyDescent="0.25">
      <c r="A59" s="44">
        <v>32</v>
      </c>
      <c r="B59" s="46">
        <v>0.27</v>
      </c>
    </row>
    <row r="60" spans="1:2" x14ac:dyDescent="0.25">
      <c r="A60" s="44">
        <v>33</v>
      </c>
      <c r="B60" s="46">
        <v>0.26300000000000001</v>
      </c>
    </row>
    <row r="61" spans="1:2" x14ac:dyDescent="0.25">
      <c r="A61" s="44">
        <v>34</v>
      </c>
      <c r="B61" s="46">
        <v>0.255</v>
      </c>
    </row>
    <row r="62" spans="1:2" x14ac:dyDescent="0.25">
      <c r="A62" s="44">
        <v>35</v>
      </c>
      <c r="B62" s="46">
        <v>0.248</v>
      </c>
    </row>
    <row r="63" spans="1:2" x14ac:dyDescent="0.25">
      <c r="A63" s="44">
        <v>36</v>
      </c>
      <c r="B63" s="46">
        <v>0.24099999999999999</v>
      </c>
    </row>
    <row r="64" spans="1:2" x14ac:dyDescent="0.25">
      <c r="A64" s="44">
        <v>37</v>
      </c>
      <c r="B64" s="46">
        <v>0.23499999999999999</v>
      </c>
    </row>
    <row r="65" spans="1:2" x14ac:dyDescent="0.25">
      <c r="A65" s="44">
        <v>38</v>
      </c>
      <c r="B65" s="46">
        <v>0.22900000000000001</v>
      </c>
    </row>
    <row r="66" spans="1:2" x14ac:dyDescent="0.25">
      <c r="A66" s="44">
        <v>39</v>
      </c>
      <c r="B66" s="46">
        <v>0.222</v>
      </c>
    </row>
    <row r="67" spans="1:2" x14ac:dyDescent="0.25">
      <c r="A67" s="44">
        <v>40</v>
      </c>
      <c r="B67" s="46">
        <v>0.217</v>
      </c>
    </row>
    <row r="68" spans="1:2" x14ac:dyDescent="0.25">
      <c r="A68" s="44">
        <v>41</v>
      </c>
      <c r="B68" s="46">
        <v>0.21099999999999999</v>
      </c>
    </row>
    <row r="69" spans="1:2" x14ac:dyDescent="0.25">
      <c r="A69" s="44">
        <v>42</v>
      </c>
      <c r="B69" s="46">
        <v>0.20599999999999999</v>
      </c>
    </row>
    <row r="70" spans="1:2" x14ac:dyDescent="0.25">
      <c r="A70" s="44">
        <v>43</v>
      </c>
      <c r="B70" s="46">
        <v>0.2</v>
      </c>
    </row>
    <row r="71" spans="1:2" x14ac:dyDescent="0.25">
      <c r="A71" s="44">
        <v>44</v>
      </c>
      <c r="B71" s="46">
        <v>0.19500000000000001</v>
      </c>
    </row>
    <row r="72" spans="1:2" x14ac:dyDescent="0.25">
      <c r="A72" s="44">
        <v>45</v>
      </c>
      <c r="B72" s="46">
        <v>0.19</v>
      </c>
    </row>
    <row r="73" spans="1:2" x14ac:dyDescent="0.25">
      <c r="A73" s="44">
        <v>46</v>
      </c>
      <c r="B73" s="46">
        <v>0.186</v>
      </c>
    </row>
    <row r="74" spans="1:2" x14ac:dyDescent="0.25">
      <c r="A74" s="44">
        <v>47</v>
      </c>
      <c r="B74" s="46">
        <v>0.18099999999999999</v>
      </c>
    </row>
    <row r="75" spans="1:2" x14ac:dyDescent="0.25">
      <c r="A75" s="44">
        <v>48</v>
      </c>
      <c r="B75" s="46">
        <v>0.17699999999999999</v>
      </c>
    </row>
    <row r="76" spans="1:2" x14ac:dyDescent="0.25">
      <c r="A76" s="44">
        <v>49</v>
      </c>
      <c r="B76" s="46">
        <v>0.17199999999999999</v>
      </c>
    </row>
    <row r="77" spans="1:2" x14ac:dyDescent="0.25">
      <c r="A77" s="44">
        <v>50</v>
      </c>
      <c r="B77" s="46">
        <v>0.16800000000000001</v>
      </c>
    </row>
  </sheetData>
  <sheetProtection algorithmName="SHA-512" hashValue="hkeYV/EfRjtQc2X5OIsHQB057IytAmPGbmM3NLlTbOifzBKeOwcvAv5xZBz5U7mzgbfTF5sttRgrRVit3b9l6A==" saltValue="J4lF0rfohaLrT9LK3D+Yzw==" spinCount="100000" sheet="1" objects="1" scenarios="1"/>
  <conditionalFormatting sqref="A6:A21">
    <cfRule type="expression" dxfId="417" priority="9" stopIfTrue="1">
      <formula>MOD(ROW(),2)=0</formula>
    </cfRule>
    <cfRule type="expression" dxfId="416" priority="10" stopIfTrue="1">
      <formula>MOD(ROW(),2)&lt;&gt;0</formula>
    </cfRule>
  </conditionalFormatting>
  <conditionalFormatting sqref="B6:B21">
    <cfRule type="expression" dxfId="415" priority="11" stopIfTrue="1">
      <formula>MOD(ROW(),2)=0</formula>
    </cfRule>
    <cfRule type="expression" dxfId="414" priority="12" stopIfTrue="1">
      <formula>MOD(ROW(),2)&lt;&gt;0</formula>
    </cfRule>
  </conditionalFormatting>
  <conditionalFormatting sqref="A26:A77">
    <cfRule type="expression" dxfId="413" priority="13" stopIfTrue="1">
      <formula>MOD(ROW(),2)=0</formula>
    </cfRule>
    <cfRule type="expression" dxfId="412" priority="14" stopIfTrue="1">
      <formula>MOD(ROW(),2)&lt;&gt;0</formula>
    </cfRule>
  </conditionalFormatting>
  <conditionalFormatting sqref="B26:B77">
    <cfRule type="expression" dxfId="411" priority="15" stopIfTrue="1">
      <formula>MOD(ROW(),2)=0</formula>
    </cfRule>
    <cfRule type="expression" dxfId="410" priority="16"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503E-036A-4708-9F5A-9CB0B262F6FC}">
  <sheetPr codeName="Sheet53"/>
  <dimension ref="A1:M37"/>
  <sheetViews>
    <sheetView showGridLines="0" workbookViewId="0">
      <selection activeCell="A6" sqref="A6"/>
    </sheetView>
  </sheetViews>
  <sheetFormatPr defaultRowHeight="12.5" x14ac:dyDescent="0.25"/>
  <cols>
    <col min="1" max="1" width="31.6328125" customWidth="1"/>
    <col min="2" max="13"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ERF - x-401</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t="s">
        <v>149</v>
      </c>
      <c r="C8" s="48"/>
      <c r="D8" s="48"/>
      <c r="E8" s="48"/>
      <c r="F8" s="48"/>
      <c r="G8" s="48"/>
      <c r="H8" s="48"/>
      <c r="I8" s="48"/>
      <c r="J8" s="48"/>
      <c r="K8" s="48"/>
      <c r="L8" s="48"/>
      <c r="M8" s="48"/>
    </row>
    <row r="9" spans="1:13" x14ac:dyDescent="0.25">
      <c r="A9" s="41" t="s">
        <v>125</v>
      </c>
      <c r="B9" s="48" t="s">
        <v>255</v>
      </c>
      <c r="C9" s="48"/>
      <c r="D9" s="48"/>
      <c r="E9" s="48"/>
      <c r="F9" s="48"/>
      <c r="G9" s="48"/>
      <c r="H9" s="48"/>
      <c r="I9" s="48"/>
      <c r="J9" s="48"/>
      <c r="K9" s="48"/>
      <c r="L9" s="48"/>
      <c r="M9" s="48"/>
    </row>
    <row r="10" spans="1:13" x14ac:dyDescent="0.25">
      <c r="A10" s="41" t="s">
        <v>6</v>
      </c>
      <c r="B10" s="48" t="s">
        <v>256</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233</v>
      </c>
      <c r="C12" s="48"/>
      <c r="D12" s="48"/>
      <c r="E12" s="48"/>
      <c r="F12" s="48"/>
      <c r="G12" s="48"/>
      <c r="H12" s="48"/>
      <c r="I12" s="48"/>
      <c r="J12" s="48"/>
      <c r="K12" s="48"/>
      <c r="L12" s="48"/>
      <c r="M12" s="48"/>
    </row>
    <row r="13" spans="1:13" x14ac:dyDescent="0.25">
      <c r="A13" s="41" t="s">
        <v>388</v>
      </c>
      <c r="B13" s="48">
        <v>1</v>
      </c>
      <c r="C13" s="48"/>
      <c r="D13" s="48"/>
      <c r="E13" s="48"/>
      <c r="F13" s="48"/>
      <c r="G13" s="48"/>
      <c r="H13" s="48"/>
      <c r="I13" s="48"/>
      <c r="J13" s="48"/>
      <c r="K13" s="48"/>
      <c r="L13" s="48"/>
      <c r="M13" s="48"/>
    </row>
    <row r="14" spans="1:13" x14ac:dyDescent="0.25">
      <c r="A14" s="41" t="s">
        <v>129</v>
      </c>
      <c r="B14" s="48">
        <v>401</v>
      </c>
      <c r="C14" s="48"/>
      <c r="D14" s="48"/>
      <c r="E14" s="48"/>
      <c r="F14" s="48"/>
      <c r="G14" s="48"/>
      <c r="H14" s="48"/>
      <c r="I14" s="48"/>
      <c r="J14" s="48"/>
      <c r="K14" s="48"/>
      <c r="L14" s="48"/>
      <c r="M14" s="48"/>
    </row>
    <row r="15" spans="1:13" x14ac:dyDescent="0.25">
      <c r="A15" s="41" t="s">
        <v>389</v>
      </c>
      <c r="B15" s="48" t="s">
        <v>257</v>
      </c>
      <c r="C15" s="48"/>
      <c r="D15" s="48"/>
      <c r="E15" s="48"/>
      <c r="F15" s="48"/>
      <c r="G15" s="48"/>
      <c r="H15" s="48"/>
      <c r="I15" s="48"/>
      <c r="J15" s="48"/>
      <c r="K15" s="48"/>
      <c r="L15" s="48"/>
      <c r="M15" s="48"/>
    </row>
    <row r="16" spans="1:13" x14ac:dyDescent="0.25">
      <c r="A16" s="41" t="s">
        <v>131</v>
      </c>
      <c r="B16" s="48" t="s">
        <v>258</v>
      </c>
      <c r="C16" s="48"/>
      <c r="D16" s="48"/>
      <c r="E16" s="48"/>
      <c r="F16" s="48"/>
      <c r="G16" s="48"/>
      <c r="H16" s="48"/>
      <c r="I16" s="48"/>
      <c r="J16" s="48"/>
      <c r="K16" s="48"/>
      <c r="L16" s="48"/>
      <c r="M16" s="48"/>
    </row>
    <row r="17" spans="1:13" x14ac:dyDescent="0.25">
      <c r="A17" s="42" t="s">
        <v>390</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45106</v>
      </c>
      <c r="C19" s="49"/>
      <c r="D19" s="49"/>
      <c r="E19" s="49"/>
      <c r="F19" s="49"/>
      <c r="G19" s="49"/>
      <c r="H19" s="49"/>
      <c r="I19" s="49"/>
      <c r="J19" s="49"/>
      <c r="K19" s="49"/>
      <c r="L19" s="49"/>
      <c r="M19" s="49"/>
    </row>
    <row r="20" spans="1:13" x14ac:dyDescent="0.25">
      <c r="A20" s="41" t="s">
        <v>135</v>
      </c>
      <c r="B20" s="48" t="s">
        <v>145</v>
      </c>
      <c r="C20" s="48"/>
      <c r="D20" s="48"/>
      <c r="E20" s="48"/>
      <c r="F20" s="48"/>
      <c r="G20" s="48"/>
      <c r="H20" s="48"/>
      <c r="I20" s="48"/>
      <c r="J20" s="48"/>
      <c r="K20" s="48"/>
      <c r="L20" s="48"/>
      <c r="M20" s="48"/>
    </row>
    <row r="21" spans="1:13" x14ac:dyDescent="0.25">
      <c r="A21" s="41" t="s">
        <v>391</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61" customFormat="1" ht="13" x14ac:dyDescent="0.25">
      <c r="A26" s="60" t="s">
        <v>414</v>
      </c>
      <c r="B26" s="60">
        <v>0</v>
      </c>
      <c r="C26" s="60">
        <v>1</v>
      </c>
      <c r="D26" s="60">
        <v>2</v>
      </c>
      <c r="E26" s="60">
        <v>3</v>
      </c>
      <c r="F26" s="60">
        <v>4</v>
      </c>
      <c r="G26" s="60">
        <v>5</v>
      </c>
      <c r="H26" s="60">
        <v>6</v>
      </c>
      <c r="I26" s="60">
        <v>7</v>
      </c>
      <c r="J26" s="60">
        <v>8</v>
      </c>
      <c r="K26" s="60">
        <v>9</v>
      </c>
      <c r="L26" s="60">
        <v>10</v>
      </c>
      <c r="M26" s="60">
        <v>11</v>
      </c>
    </row>
    <row r="27" spans="1:13" x14ac:dyDescent="0.25">
      <c r="A27" s="44">
        <v>55</v>
      </c>
      <c r="B27" s="46">
        <v>0.62</v>
      </c>
      <c r="C27" s="46">
        <v>0.622</v>
      </c>
      <c r="D27" s="46">
        <v>0.624</v>
      </c>
      <c r="E27" s="46">
        <v>0.626</v>
      </c>
      <c r="F27" s="46">
        <v>0.629</v>
      </c>
      <c r="G27" s="46">
        <v>0.63100000000000001</v>
      </c>
      <c r="H27" s="46">
        <v>0.63300000000000001</v>
      </c>
      <c r="I27" s="46">
        <v>0.63500000000000001</v>
      </c>
      <c r="J27" s="46">
        <v>0.63700000000000001</v>
      </c>
      <c r="K27" s="46">
        <v>0.64</v>
      </c>
      <c r="L27" s="46">
        <v>0.64200000000000002</v>
      </c>
      <c r="M27" s="46">
        <v>0.64400000000000002</v>
      </c>
    </row>
    <row r="28" spans="1:13" x14ac:dyDescent="0.25">
      <c r="A28" s="44">
        <v>56</v>
      </c>
      <c r="B28" s="46">
        <v>0.64600000000000002</v>
      </c>
      <c r="C28" s="46">
        <v>0.64800000000000002</v>
      </c>
      <c r="D28" s="46">
        <v>0.65100000000000002</v>
      </c>
      <c r="E28" s="46">
        <v>0.65300000000000002</v>
      </c>
      <c r="F28" s="46">
        <v>0.65600000000000003</v>
      </c>
      <c r="G28" s="46">
        <v>0.65800000000000003</v>
      </c>
      <c r="H28" s="46">
        <v>0.66</v>
      </c>
      <c r="I28" s="46">
        <v>0.66300000000000003</v>
      </c>
      <c r="J28" s="46">
        <v>0.66500000000000004</v>
      </c>
      <c r="K28" s="46">
        <v>0.66700000000000004</v>
      </c>
      <c r="L28" s="46">
        <v>0.67</v>
      </c>
      <c r="M28" s="46">
        <v>0.67200000000000004</v>
      </c>
    </row>
    <row r="29" spans="1:13" x14ac:dyDescent="0.25">
      <c r="A29" s="44">
        <v>57</v>
      </c>
      <c r="B29" s="46">
        <v>0.67400000000000004</v>
      </c>
      <c r="C29" s="46">
        <v>0.67700000000000005</v>
      </c>
      <c r="D29" s="46">
        <v>0.67900000000000005</v>
      </c>
      <c r="E29" s="46">
        <v>0.68200000000000005</v>
      </c>
      <c r="F29" s="46">
        <v>0.68400000000000005</v>
      </c>
      <c r="G29" s="46">
        <v>0.68700000000000006</v>
      </c>
      <c r="H29" s="46">
        <v>0.68899999999999995</v>
      </c>
      <c r="I29" s="46">
        <v>0.69199999999999995</v>
      </c>
      <c r="J29" s="46">
        <v>0.69399999999999995</v>
      </c>
      <c r="K29" s="46">
        <v>0.69699999999999995</v>
      </c>
      <c r="L29" s="46">
        <v>0.7</v>
      </c>
      <c r="M29" s="46">
        <v>0.70199999999999996</v>
      </c>
    </row>
    <row r="30" spans="1:13" x14ac:dyDescent="0.25">
      <c r="A30" s="44">
        <v>58</v>
      </c>
      <c r="B30" s="46">
        <v>0.70499999999999996</v>
      </c>
      <c r="C30" s="46">
        <v>0.70699999999999996</v>
      </c>
      <c r="D30" s="46">
        <v>0.71</v>
      </c>
      <c r="E30" s="46">
        <v>0.71299999999999997</v>
      </c>
      <c r="F30" s="46">
        <v>0.71499999999999997</v>
      </c>
      <c r="G30" s="46">
        <v>0.71799999999999997</v>
      </c>
      <c r="H30" s="46">
        <v>0.72099999999999997</v>
      </c>
      <c r="I30" s="46">
        <v>0.72399999999999998</v>
      </c>
      <c r="J30" s="46">
        <v>0.72599999999999998</v>
      </c>
      <c r="K30" s="46">
        <v>0.72899999999999998</v>
      </c>
      <c r="L30" s="46">
        <v>0.73199999999999998</v>
      </c>
      <c r="M30" s="46">
        <v>0.73399999999999999</v>
      </c>
    </row>
    <row r="31" spans="1:13" x14ac:dyDescent="0.25">
      <c r="A31" s="44">
        <v>59</v>
      </c>
      <c r="B31" s="46">
        <v>0.73699999999999999</v>
      </c>
      <c r="C31" s="46">
        <v>0.74</v>
      </c>
      <c r="D31" s="46">
        <v>0.74299999999999999</v>
      </c>
      <c r="E31" s="46">
        <v>0.746</v>
      </c>
      <c r="F31" s="46">
        <v>0.749</v>
      </c>
      <c r="G31" s="46">
        <v>0.752</v>
      </c>
      <c r="H31" s="46">
        <v>0.755</v>
      </c>
      <c r="I31" s="46">
        <v>0.75800000000000001</v>
      </c>
      <c r="J31" s="46">
        <v>0.76100000000000001</v>
      </c>
      <c r="K31" s="46">
        <v>0.76400000000000001</v>
      </c>
      <c r="L31" s="46">
        <v>0.76700000000000002</v>
      </c>
      <c r="M31" s="46">
        <v>0.76900000000000002</v>
      </c>
    </row>
    <row r="32" spans="1:13" x14ac:dyDescent="0.25">
      <c r="A32" s="44">
        <v>60</v>
      </c>
      <c r="B32" s="46">
        <v>0.77200000000000002</v>
      </c>
      <c r="C32" s="46">
        <v>0.77600000000000002</v>
      </c>
      <c r="D32" s="46">
        <v>0.77900000000000003</v>
      </c>
      <c r="E32" s="46">
        <v>0.78200000000000003</v>
      </c>
      <c r="F32" s="46">
        <v>0.78500000000000003</v>
      </c>
      <c r="G32" s="46">
        <v>0.78800000000000003</v>
      </c>
      <c r="H32" s="46">
        <v>0.79100000000000004</v>
      </c>
      <c r="I32" s="46">
        <v>0.79500000000000004</v>
      </c>
      <c r="J32" s="46">
        <v>0.79800000000000004</v>
      </c>
      <c r="K32" s="46">
        <v>0.80100000000000005</v>
      </c>
      <c r="L32" s="46">
        <v>0.80400000000000005</v>
      </c>
      <c r="M32" s="46">
        <v>0.80700000000000005</v>
      </c>
    </row>
    <row r="33" spans="1:13" x14ac:dyDescent="0.25">
      <c r="A33" s="44">
        <v>61</v>
      </c>
      <c r="B33" s="46">
        <v>0.81100000000000005</v>
      </c>
      <c r="C33" s="46">
        <v>0.81399999999999995</v>
      </c>
      <c r="D33" s="46">
        <v>0.81699999999999995</v>
      </c>
      <c r="E33" s="46">
        <v>0.82099999999999995</v>
      </c>
      <c r="F33" s="46">
        <v>0.82399999999999995</v>
      </c>
      <c r="G33" s="46">
        <v>0.82799999999999996</v>
      </c>
      <c r="H33" s="46">
        <v>0.83099999999999996</v>
      </c>
      <c r="I33" s="46">
        <v>0.83499999999999996</v>
      </c>
      <c r="J33" s="46">
        <v>0.83799999999999997</v>
      </c>
      <c r="K33" s="46">
        <v>0.84199999999999997</v>
      </c>
      <c r="L33" s="46">
        <v>0.84499999999999997</v>
      </c>
      <c r="M33" s="46">
        <v>0.84799999999999998</v>
      </c>
    </row>
    <row r="34" spans="1:13" x14ac:dyDescent="0.25">
      <c r="A34" s="44">
        <v>62</v>
      </c>
      <c r="B34" s="46">
        <v>0.85199999999999998</v>
      </c>
      <c r="C34" s="46">
        <v>0.85599999999999998</v>
      </c>
      <c r="D34" s="46">
        <v>0.85899999999999999</v>
      </c>
      <c r="E34" s="46">
        <v>0.86299999999999999</v>
      </c>
      <c r="F34" s="46">
        <v>0.86699999999999999</v>
      </c>
      <c r="G34" s="46">
        <v>0.871</v>
      </c>
      <c r="H34" s="46">
        <v>0.874</v>
      </c>
      <c r="I34" s="46">
        <v>0.878</v>
      </c>
      <c r="J34" s="46">
        <v>0.88200000000000001</v>
      </c>
      <c r="K34" s="46">
        <v>0.88600000000000001</v>
      </c>
      <c r="L34" s="46">
        <v>0.88900000000000001</v>
      </c>
      <c r="M34" s="46">
        <v>0.89300000000000002</v>
      </c>
    </row>
    <row r="35" spans="1:13" x14ac:dyDescent="0.25">
      <c r="A35" s="44">
        <v>63</v>
      </c>
      <c r="B35" s="46">
        <v>0.89700000000000002</v>
      </c>
      <c r="C35" s="46">
        <v>0.90100000000000002</v>
      </c>
      <c r="D35" s="46">
        <v>0.90500000000000003</v>
      </c>
      <c r="E35" s="46">
        <v>0.90900000000000003</v>
      </c>
      <c r="F35" s="46">
        <v>0.91300000000000003</v>
      </c>
      <c r="G35" s="46">
        <v>0.91700000000000004</v>
      </c>
      <c r="H35" s="46">
        <v>0.92200000000000004</v>
      </c>
      <c r="I35" s="46">
        <v>0.92600000000000005</v>
      </c>
      <c r="J35" s="46">
        <v>0.93</v>
      </c>
      <c r="K35" s="46">
        <v>0.93400000000000005</v>
      </c>
      <c r="L35" s="46">
        <v>0.93799999999999994</v>
      </c>
      <c r="M35" s="46">
        <v>0.94199999999999995</v>
      </c>
    </row>
    <row r="36" spans="1:13" x14ac:dyDescent="0.25">
      <c r="A36" s="44">
        <v>64</v>
      </c>
      <c r="B36" s="46">
        <v>0.94599999999999995</v>
      </c>
      <c r="C36" s="46">
        <v>0.95099999999999996</v>
      </c>
      <c r="D36" s="46">
        <v>0.95499999999999996</v>
      </c>
      <c r="E36" s="46">
        <v>0.96</v>
      </c>
      <c r="F36" s="46">
        <v>0.96399999999999997</v>
      </c>
      <c r="G36" s="46">
        <v>0.96899999999999997</v>
      </c>
      <c r="H36" s="46">
        <v>0.97299999999999998</v>
      </c>
      <c r="I36" s="46">
        <v>0.97799999999999998</v>
      </c>
      <c r="J36" s="46">
        <v>0.98199999999999998</v>
      </c>
      <c r="K36" s="46">
        <v>0.98699999999999999</v>
      </c>
      <c r="L36" s="46">
        <v>0.99099999999999999</v>
      </c>
      <c r="M36" s="46">
        <v>0.996</v>
      </c>
    </row>
    <row r="37" spans="1:13" x14ac:dyDescent="0.25">
      <c r="A37" s="44">
        <v>65</v>
      </c>
      <c r="B37" s="46">
        <v>1</v>
      </c>
      <c r="C37" s="46"/>
      <c r="D37" s="46"/>
      <c r="E37" s="46"/>
      <c r="F37" s="46"/>
      <c r="G37" s="46"/>
      <c r="H37" s="46"/>
      <c r="I37" s="46"/>
      <c r="J37" s="46"/>
      <c r="K37" s="46"/>
      <c r="L37" s="46"/>
      <c r="M37" s="46"/>
    </row>
  </sheetData>
  <sheetProtection algorithmName="SHA-512" hashValue="Q8om/vLUhNgN25+WBPEL8c4WLbDXyfumnUOJdE5nYX4ibCjy45w/5AXDOUOiclyXmY308aog6QyIQi+Oqevj0A==" saltValue="AEo2OKIgAuTPlCOhUW1VHw==" spinCount="100000" sheet="1" objects="1" scenarios="1"/>
  <conditionalFormatting sqref="A6:A21">
    <cfRule type="expression" dxfId="407" priority="1" stopIfTrue="1">
      <formula>MOD(ROW(),2)=0</formula>
    </cfRule>
    <cfRule type="expression" dxfId="406" priority="2" stopIfTrue="1">
      <formula>MOD(ROW(),2)&lt;&gt;0</formula>
    </cfRule>
  </conditionalFormatting>
  <conditionalFormatting sqref="B6:M21">
    <cfRule type="expression" dxfId="405" priority="3" stopIfTrue="1">
      <formula>MOD(ROW(),2)=0</formula>
    </cfRule>
    <cfRule type="expression" dxfId="404" priority="4" stopIfTrue="1">
      <formula>MOD(ROW(),2)&lt;&gt;0</formula>
    </cfRule>
  </conditionalFormatting>
  <conditionalFormatting sqref="A26:A37">
    <cfRule type="expression" dxfId="403" priority="5" stopIfTrue="1">
      <formula>MOD(ROW(),2)=0</formula>
    </cfRule>
    <cfRule type="expression" dxfId="402" priority="6" stopIfTrue="1">
      <formula>MOD(ROW(),2)&lt;&gt;0</formula>
    </cfRule>
  </conditionalFormatting>
  <conditionalFormatting sqref="B26:M37">
    <cfRule type="expression" dxfId="401" priority="7" stopIfTrue="1">
      <formula>MOD(ROW(),2)=0</formula>
    </cfRule>
    <cfRule type="expression" dxfId="400"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F4E5-8DD7-4803-A6B7-EA1A719D930C}">
  <sheetPr codeName="Sheet54"/>
  <dimension ref="A1:M40"/>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ERF - x-403</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255</v>
      </c>
      <c r="C9" s="48"/>
      <c r="D9" s="48"/>
      <c r="E9" s="48"/>
      <c r="F9" s="48"/>
      <c r="G9" s="48"/>
      <c r="H9" s="48"/>
      <c r="I9" s="48"/>
      <c r="J9" s="48"/>
      <c r="K9" s="48"/>
      <c r="L9" s="48"/>
      <c r="M9" s="48"/>
    </row>
    <row r="10" spans="1:13" x14ac:dyDescent="0.25">
      <c r="A10" s="41" t="s">
        <v>6</v>
      </c>
      <c r="B10" s="48" t="s">
        <v>259</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260</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403</v>
      </c>
      <c r="C14" s="48"/>
      <c r="D14" s="48"/>
      <c r="E14" s="48"/>
      <c r="F14" s="48"/>
      <c r="G14" s="48"/>
      <c r="H14" s="48"/>
      <c r="I14" s="48"/>
      <c r="J14" s="48"/>
      <c r="K14" s="48"/>
      <c r="L14" s="48"/>
      <c r="M14" s="48"/>
    </row>
    <row r="15" spans="1:13" x14ac:dyDescent="0.25">
      <c r="A15" s="41" t="s">
        <v>389</v>
      </c>
      <c r="B15" s="48" t="s">
        <v>261</v>
      </c>
      <c r="C15" s="48"/>
      <c r="D15" s="48"/>
      <c r="E15" s="48"/>
      <c r="F15" s="48"/>
      <c r="G15" s="48"/>
      <c r="H15" s="48"/>
      <c r="I15" s="48"/>
      <c r="J15" s="48"/>
      <c r="K15" s="48"/>
      <c r="L15" s="48"/>
      <c r="M15" s="48"/>
    </row>
    <row r="16" spans="1:13" x14ac:dyDescent="0.25">
      <c r="A16" s="41" t="s">
        <v>131</v>
      </c>
      <c r="B16" s="48" t="s">
        <v>262</v>
      </c>
      <c r="C16" s="48"/>
      <c r="D16" s="48"/>
      <c r="E16" s="48"/>
      <c r="F16" s="48"/>
      <c r="G16" s="48"/>
      <c r="H16" s="48"/>
      <c r="I16" s="48"/>
      <c r="J16" s="48"/>
      <c r="K16" s="48"/>
      <c r="L16" s="48"/>
      <c r="M16" s="48"/>
    </row>
    <row r="17" spans="1:13" x14ac:dyDescent="0.25">
      <c r="A17" s="42" t="s">
        <v>390</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145</v>
      </c>
      <c r="C20" s="48"/>
      <c r="D20" s="48"/>
      <c r="E20" s="48"/>
      <c r="F20" s="48"/>
      <c r="G20" s="48"/>
      <c r="H20" s="48"/>
      <c r="I20" s="48"/>
      <c r="J20" s="48"/>
      <c r="K20" s="48"/>
      <c r="L20" s="48"/>
      <c r="M20" s="48"/>
    </row>
    <row r="21" spans="1:13" x14ac:dyDescent="0.25">
      <c r="A21" s="41" t="s">
        <v>391</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61" customFormat="1" ht="13" x14ac:dyDescent="0.25">
      <c r="A26" s="60" t="s">
        <v>415</v>
      </c>
      <c r="B26" s="60">
        <v>0</v>
      </c>
      <c r="C26" s="60">
        <v>1</v>
      </c>
      <c r="D26" s="60">
        <v>2</v>
      </c>
      <c r="E26" s="60">
        <v>3</v>
      </c>
      <c r="F26" s="60">
        <v>4</v>
      </c>
      <c r="G26" s="60">
        <v>5</v>
      </c>
      <c r="H26" s="60">
        <v>6</v>
      </c>
      <c r="I26" s="60">
        <v>7</v>
      </c>
      <c r="J26" s="60">
        <v>8</v>
      </c>
      <c r="K26" s="60">
        <v>9</v>
      </c>
      <c r="L26" s="60">
        <v>10</v>
      </c>
      <c r="M26" s="60">
        <v>11</v>
      </c>
    </row>
    <row r="27" spans="1:13" x14ac:dyDescent="0.25">
      <c r="A27" s="44">
        <v>13</v>
      </c>
      <c r="B27" s="46">
        <v>0.53200000000000003</v>
      </c>
      <c r="C27" s="46"/>
      <c r="D27" s="46"/>
      <c r="E27" s="46"/>
      <c r="F27" s="46"/>
      <c r="G27" s="46"/>
      <c r="H27" s="46"/>
      <c r="I27" s="46"/>
      <c r="J27" s="46"/>
      <c r="K27" s="46"/>
      <c r="L27" s="46"/>
      <c r="M27" s="46"/>
    </row>
    <row r="28" spans="1:13" x14ac:dyDescent="0.25">
      <c r="A28" s="44">
        <v>12</v>
      </c>
      <c r="B28" s="46">
        <v>0.55400000000000005</v>
      </c>
      <c r="C28" s="46">
        <v>0.55200000000000005</v>
      </c>
      <c r="D28" s="46">
        <v>0.55000000000000004</v>
      </c>
      <c r="E28" s="46">
        <v>0.54800000000000004</v>
      </c>
      <c r="F28" s="46">
        <v>0.54600000000000004</v>
      </c>
      <c r="G28" s="46">
        <v>0.54500000000000004</v>
      </c>
      <c r="H28" s="46">
        <v>0.54300000000000004</v>
      </c>
      <c r="I28" s="46">
        <v>0.54100000000000004</v>
      </c>
      <c r="J28" s="46">
        <v>0.53900000000000003</v>
      </c>
      <c r="K28" s="46">
        <v>0.53700000000000003</v>
      </c>
      <c r="L28" s="46">
        <v>0.53600000000000003</v>
      </c>
      <c r="M28" s="46">
        <v>0.53400000000000003</v>
      </c>
    </row>
    <row r="29" spans="1:13" x14ac:dyDescent="0.25">
      <c r="A29" s="44">
        <v>11</v>
      </c>
      <c r="B29" s="46">
        <v>0.57699999999999996</v>
      </c>
      <c r="C29" s="46">
        <v>0.57499999999999996</v>
      </c>
      <c r="D29" s="46">
        <v>0.57299999999999995</v>
      </c>
      <c r="E29" s="46">
        <v>0.57099999999999995</v>
      </c>
      <c r="F29" s="46">
        <v>0.56899999999999995</v>
      </c>
      <c r="G29" s="46">
        <v>0.56699999999999995</v>
      </c>
      <c r="H29" s="46">
        <v>0.56499999999999995</v>
      </c>
      <c r="I29" s="46">
        <v>0.56299999999999994</v>
      </c>
      <c r="J29" s="46">
        <v>0.56100000000000005</v>
      </c>
      <c r="K29" s="46">
        <v>0.55900000000000005</v>
      </c>
      <c r="L29" s="46">
        <v>0.55800000000000005</v>
      </c>
      <c r="M29" s="46">
        <v>0.55600000000000005</v>
      </c>
    </row>
    <row r="30" spans="1:13" x14ac:dyDescent="0.25">
      <c r="A30" s="44">
        <v>10</v>
      </c>
      <c r="B30" s="46">
        <v>0.60199999999999998</v>
      </c>
      <c r="C30" s="46">
        <v>0.6</v>
      </c>
      <c r="D30" s="46">
        <v>0.59799999999999998</v>
      </c>
      <c r="E30" s="46">
        <v>0.59599999999999997</v>
      </c>
      <c r="F30" s="46">
        <v>0.59399999999999997</v>
      </c>
      <c r="G30" s="46">
        <v>0.59099999999999997</v>
      </c>
      <c r="H30" s="46">
        <v>0.58899999999999997</v>
      </c>
      <c r="I30" s="46">
        <v>0.58699999999999997</v>
      </c>
      <c r="J30" s="46">
        <v>0.58499999999999996</v>
      </c>
      <c r="K30" s="46">
        <v>0.58299999999999996</v>
      </c>
      <c r="L30" s="46">
        <v>0.58099999999999996</v>
      </c>
      <c r="M30" s="46">
        <v>0.57899999999999996</v>
      </c>
    </row>
    <row r="31" spans="1:13" x14ac:dyDescent="0.25">
      <c r="A31" s="44">
        <v>9</v>
      </c>
      <c r="B31" s="46">
        <v>0.629</v>
      </c>
      <c r="C31" s="46">
        <v>0.626</v>
      </c>
      <c r="D31" s="46">
        <v>0.624</v>
      </c>
      <c r="E31" s="46">
        <v>0.622</v>
      </c>
      <c r="F31" s="46">
        <v>0.62</v>
      </c>
      <c r="G31" s="46">
        <v>0.61699999999999999</v>
      </c>
      <c r="H31" s="46">
        <v>0.61499999999999999</v>
      </c>
      <c r="I31" s="46">
        <v>0.61299999999999999</v>
      </c>
      <c r="J31" s="46">
        <v>0.61099999999999999</v>
      </c>
      <c r="K31" s="46">
        <v>0.60899999999999999</v>
      </c>
      <c r="L31" s="46">
        <v>0.60599999999999998</v>
      </c>
      <c r="M31" s="46">
        <v>0.60399999999999998</v>
      </c>
    </row>
    <row r="32" spans="1:13" x14ac:dyDescent="0.25">
      <c r="A32" s="44">
        <v>8</v>
      </c>
      <c r="B32" s="46">
        <v>0.65800000000000003</v>
      </c>
      <c r="C32" s="46">
        <v>0.65500000000000003</v>
      </c>
      <c r="D32" s="46">
        <v>0.65300000000000002</v>
      </c>
      <c r="E32" s="46">
        <v>0.65</v>
      </c>
      <c r="F32" s="46">
        <v>0.64800000000000002</v>
      </c>
      <c r="G32" s="46">
        <v>0.64600000000000002</v>
      </c>
      <c r="H32" s="46">
        <v>0.64300000000000002</v>
      </c>
      <c r="I32" s="46">
        <v>0.64100000000000001</v>
      </c>
      <c r="J32" s="46">
        <v>0.63800000000000001</v>
      </c>
      <c r="K32" s="46">
        <v>0.63600000000000001</v>
      </c>
      <c r="L32" s="46">
        <v>0.63300000000000001</v>
      </c>
      <c r="M32" s="46">
        <v>0.63100000000000001</v>
      </c>
    </row>
    <row r="33" spans="1:13" x14ac:dyDescent="0.25">
      <c r="A33" s="44">
        <v>7</v>
      </c>
      <c r="B33" s="46">
        <v>0.68899999999999995</v>
      </c>
      <c r="C33" s="46">
        <v>0.68600000000000005</v>
      </c>
      <c r="D33" s="46">
        <v>0.68400000000000005</v>
      </c>
      <c r="E33" s="46">
        <v>0.68100000000000005</v>
      </c>
      <c r="F33" s="46">
        <v>0.67800000000000005</v>
      </c>
      <c r="G33" s="46">
        <v>0.67600000000000005</v>
      </c>
      <c r="H33" s="46">
        <v>0.67300000000000004</v>
      </c>
      <c r="I33" s="46">
        <v>0.67100000000000004</v>
      </c>
      <c r="J33" s="46">
        <v>0.66800000000000004</v>
      </c>
      <c r="K33" s="46">
        <v>0.66500000000000004</v>
      </c>
      <c r="L33" s="46">
        <v>0.66300000000000003</v>
      </c>
      <c r="M33" s="46">
        <v>0.66</v>
      </c>
    </row>
    <row r="34" spans="1:13" x14ac:dyDescent="0.25">
      <c r="A34" s="44">
        <v>6</v>
      </c>
      <c r="B34" s="46">
        <v>0.72199999999999998</v>
      </c>
      <c r="C34" s="46">
        <v>0.72</v>
      </c>
      <c r="D34" s="46">
        <v>0.71699999999999997</v>
      </c>
      <c r="E34" s="46">
        <v>0.71399999999999997</v>
      </c>
      <c r="F34" s="46">
        <v>0.71099999999999997</v>
      </c>
      <c r="G34" s="46">
        <v>0.70799999999999996</v>
      </c>
      <c r="H34" s="46">
        <v>0.70599999999999996</v>
      </c>
      <c r="I34" s="46">
        <v>0.70299999999999996</v>
      </c>
      <c r="J34" s="46">
        <v>0.7</v>
      </c>
      <c r="K34" s="46">
        <v>0.69699999999999995</v>
      </c>
      <c r="L34" s="46">
        <v>0.69399999999999995</v>
      </c>
      <c r="M34" s="46">
        <v>0.69199999999999995</v>
      </c>
    </row>
    <row r="35" spans="1:13" x14ac:dyDescent="0.25">
      <c r="A35" s="44">
        <v>5</v>
      </c>
      <c r="B35" s="46">
        <v>0.75900000000000001</v>
      </c>
      <c r="C35" s="46">
        <v>0.75600000000000001</v>
      </c>
      <c r="D35" s="46">
        <v>0.753</v>
      </c>
      <c r="E35" s="46">
        <v>0.75</v>
      </c>
      <c r="F35" s="46">
        <v>0.747</v>
      </c>
      <c r="G35" s="46">
        <v>0.74399999999999999</v>
      </c>
      <c r="H35" s="46">
        <v>0.74099999999999999</v>
      </c>
      <c r="I35" s="46">
        <v>0.73799999999999999</v>
      </c>
      <c r="J35" s="46">
        <v>0.73499999999999999</v>
      </c>
      <c r="K35" s="46">
        <v>0.73199999999999998</v>
      </c>
      <c r="L35" s="46">
        <v>0.72899999999999998</v>
      </c>
      <c r="M35" s="46">
        <v>0.72499999999999998</v>
      </c>
    </row>
    <row r="36" spans="1:13" x14ac:dyDescent="0.25">
      <c r="A36" s="44">
        <v>4</v>
      </c>
      <c r="B36" s="46">
        <v>0.79900000000000004</v>
      </c>
      <c r="C36" s="46">
        <v>0.79600000000000004</v>
      </c>
      <c r="D36" s="46">
        <v>0.79200000000000004</v>
      </c>
      <c r="E36" s="46">
        <v>0.78900000000000003</v>
      </c>
      <c r="F36" s="46">
        <v>0.78600000000000003</v>
      </c>
      <c r="G36" s="46">
        <v>0.78200000000000003</v>
      </c>
      <c r="H36" s="46">
        <v>0.77900000000000003</v>
      </c>
      <c r="I36" s="46">
        <v>0.77600000000000002</v>
      </c>
      <c r="J36" s="46">
        <v>0.77200000000000002</v>
      </c>
      <c r="K36" s="46">
        <v>0.76900000000000002</v>
      </c>
      <c r="L36" s="46">
        <v>0.76600000000000001</v>
      </c>
      <c r="M36" s="46">
        <v>0.76200000000000001</v>
      </c>
    </row>
    <row r="37" spans="1:13" x14ac:dyDescent="0.25">
      <c r="A37" s="44">
        <v>3</v>
      </c>
      <c r="B37" s="46">
        <v>0.84199999999999997</v>
      </c>
      <c r="C37" s="46">
        <v>0.83899999999999997</v>
      </c>
      <c r="D37" s="46">
        <v>0.83499999999999996</v>
      </c>
      <c r="E37" s="46">
        <v>0.83199999999999996</v>
      </c>
      <c r="F37" s="46">
        <v>0.82799999999999996</v>
      </c>
      <c r="G37" s="46">
        <v>0.82399999999999995</v>
      </c>
      <c r="H37" s="46">
        <v>0.82099999999999995</v>
      </c>
      <c r="I37" s="46">
        <v>0.81699999999999995</v>
      </c>
      <c r="J37" s="46">
        <v>0.81299999999999994</v>
      </c>
      <c r="K37" s="46">
        <v>0.81</v>
      </c>
      <c r="L37" s="46">
        <v>0.80600000000000005</v>
      </c>
      <c r="M37" s="46">
        <v>0.80300000000000005</v>
      </c>
    </row>
    <row r="38" spans="1:13" x14ac:dyDescent="0.25">
      <c r="A38" s="44">
        <v>2</v>
      </c>
      <c r="B38" s="46">
        <v>0.89</v>
      </c>
      <c r="C38" s="46">
        <v>0.88600000000000001</v>
      </c>
      <c r="D38" s="46">
        <v>0.88200000000000001</v>
      </c>
      <c r="E38" s="46">
        <v>0.878</v>
      </c>
      <c r="F38" s="46">
        <v>0.874</v>
      </c>
      <c r="G38" s="46">
        <v>0.87</v>
      </c>
      <c r="H38" s="46">
        <v>0.86599999999999999</v>
      </c>
      <c r="I38" s="46">
        <v>0.86199999999999999</v>
      </c>
      <c r="J38" s="46">
        <v>0.85799999999999998</v>
      </c>
      <c r="K38" s="46">
        <v>0.85399999999999998</v>
      </c>
      <c r="L38" s="46">
        <v>0.85</v>
      </c>
      <c r="M38" s="46">
        <v>0.84599999999999997</v>
      </c>
    </row>
    <row r="39" spans="1:13" x14ac:dyDescent="0.25">
      <c r="A39" s="44">
        <v>1</v>
      </c>
      <c r="B39" s="46">
        <v>0.94199999999999995</v>
      </c>
      <c r="C39" s="46">
        <v>0.93799999999999994</v>
      </c>
      <c r="D39" s="46">
        <v>0.93400000000000005</v>
      </c>
      <c r="E39" s="46">
        <v>0.92900000000000005</v>
      </c>
      <c r="F39" s="46">
        <v>0.92500000000000004</v>
      </c>
      <c r="G39" s="46">
        <v>0.92100000000000004</v>
      </c>
      <c r="H39" s="46">
        <v>0.91600000000000004</v>
      </c>
      <c r="I39" s="46">
        <v>0.91200000000000003</v>
      </c>
      <c r="J39" s="46">
        <v>0.90700000000000003</v>
      </c>
      <c r="K39" s="46">
        <v>0.90300000000000002</v>
      </c>
      <c r="L39" s="46">
        <v>0.89900000000000002</v>
      </c>
      <c r="M39" s="46">
        <v>0.89400000000000002</v>
      </c>
    </row>
    <row r="40" spans="1:13" x14ac:dyDescent="0.25">
      <c r="A40" s="44">
        <v>0</v>
      </c>
      <c r="B40" s="46">
        <v>1</v>
      </c>
      <c r="C40" s="46">
        <v>0.995</v>
      </c>
      <c r="D40" s="46">
        <v>0.99</v>
      </c>
      <c r="E40" s="46">
        <v>0.98599999999999999</v>
      </c>
      <c r="F40" s="46">
        <v>0.98099999999999998</v>
      </c>
      <c r="G40" s="46">
        <v>0.97599999999999998</v>
      </c>
      <c r="H40" s="46">
        <v>0.97099999999999997</v>
      </c>
      <c r="I40" s="46">
        <v>0.96599999999999997</v>
      </c>
      <c r="J40" s="46">
        <v>0.96199999999999997</v>
      </c>
      <c r="K40" s="46">
        <v>0.95699999999999996</v>
      </c>
      <c r="L40" s="46">
        <v>0.95199999999999996</v>
      </c>
      <c r="M40" s="46">
        <v>0.94699999999999995</v>
      </c>
    </row>
  </sheetData>
  <sheetProtection algorithmName="SHA-512" hashValue="nCvvUSLYEVNfmHWQZgxGhrZY8u6ySC05HBKAHEVgF+mOsnvwcpcL3ZGEI8X/X6Haz1oCEirR1j4n23CTFznUFg==" saltValue="t8VqUgm0LxruQPhea6/Arw==" spinCount="100000" sheet="1" objects="1" scenarios="1"/>
  <conditionalFormatting sqref="A6:A21">
    <cfRule type="expression" dxfId="397" priority="1" stopIfTrue="1">
      <formula>MOD(ROW(),2)=0</formula>
    </cfRule>
    <cfRule type="expression" dxfId="396" priority="2" stopIfTrue="1">
      <formula>MOD(ROW(),2)&lt;&gt;0</formula>
    </cfRule>
  </conditionalFormatting>
  <conditionalFormatting sqref="B6:M21">
    <cfRule type="expression" dxfId="395" priority="3" stopIfTrue="1">
      <formula>MOD(ROW(),2)=0</formula>
    </cfRule>
    <cfRule type="expression" dxfId="394" priority="4" stopIfTrue="1">
      <formula>MOD(ROW(),2)&lt;&gt;0</formula>
    </cfRule>
  </conditionalFormatting>
  <conditionalFormatting sqref="A26:A40">
    <cfRule type="expression" dxfId="393" priority="5" stopIfTrue="1">
      <formula>MOD(ROW(),2)=0</formula>
    </cfRule>
    <cfRule type="expression" dxfId="392" priority="6" stopIfTrue="1">
      <formula>MOD(ROW(),2)&lt;&gt;0</formula>
    </cfRule>
  </conditionalFormatting>
  <conditionalFormatting sqref="B26:M40">
    <cfRule type="expression" dxfId="391" priority="7" stopIfTrue="1">
      <formula>MOD(ROW(),2)=0</formula>
    </cfRule>
    <cfRule type="expression" dxfId="390"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E3C4-168E-4548-89AE-47A7135DC66B}">
  <sheetPr codeName="Sheet55"/>
  <dimension ref="A1:P38"/>
  <sheetViews>
    <sheetView showGridLines="0" workbookViewId="0">
      <selection activeCell="A6" sqref="A6"/>
    </sheetView>
  </sheetViews>
  <sheetFormatPr defaultRowHeight="12.5" x14ac:dyDescent="0.25"/>
  <cols>
    <col min="1" max="1" width="31.6328125" customWidth="1"/>
    <col min="2" max="16"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LRF - x-404</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263</v>
      </c>
      <c r="C9" s="48"/>
      <c r="D9" s="48"/>
      <c r="E9" s="48"/>
      <c r="F9" s="48"/>
      <c r="G9" s="48"/>
      <c r="H9" s="48"/>
      <c r="I9" s="48"/>
      <c r="J9" s="48"/>
      <c r="K9" s="48"/>
      <c r="L9" s="48"/>
      <c r="M9" s="48"/>
    </row>
    <row r="10" spans="1:13" x14ac:dyDescent="0.25">
      <c r="A10" s="41" t="s">
        <v>6</v>
      </c>
      <c r="B10" s="48" t="s">
        <v>264</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265</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404</v>
      </c>
      <c r="C14" s="48"/>
      <c r="D14" s="48"/>
      <c r="E14" s="48"/>
      <c r="F14" s="48"/>
      <c r="G14" s="48"/>
      <c r="H14" s="48"/>
      <c r="I14" s="48"/>
      <c r="J14" s="48"/>
      <c r="K14" s="48"/>
      <c r="L14" s="48"/>
      <c r="M14" s="48"/>
    </row>
    <row r="15" spans="1:13" x14ac:dyDescent="0.25">
      <c r="A15" s="41" t="s">
        <v>389</v>
      </c>
      <c r="B15" s="48" t="s">
        <v>266</v>
      </c>
      <c r="C15" s="48"/>
      <c r="D15" s="48"/>
      <c r="E15" s="48"/>
      <c r="F15" s="48"/>
      <c r="G15" s="48"/>
      <c r="H15" s="48"/>
      <c r="I15" s="48"/>
      <c r="J15" s="48"/>
      <c r="K15" s="48"/>
      <c r="L15" s="48"/>
      <c r="M15" s="48"/>
    </row>
    <row r="16" spans="1:13" x14ac:dyDescent="0.25">
      <c r="A16" s="41" t="s">
        <v>131</v>
      </c>
      <c r="B16" s="48" t="s">
        <v>267</v>
      </c>
      <c r="C16" s="48"/>
      <c r="D16" s="48"/>
      <c r="E16" s="48"/>
      <c r="F16" s="48"/>
      <c r="G16" s="48"/>
      <c r="H16" s="48"/>
      <c r="I16" s="48"/>
      <c r="J16" s="48"/>
      <c r="K16" s="48"/>
      <c r="L16" s="48"/>
      <c r="M16" s="48"/>
    </row>
    <row r="17" spans="1:16" x14ac:dyDescent="0.25">
      <c r="A17" s="42" t="s">
        <v>390</v>
      </c>
      <c r="B17" s="48"/>
      <c r="C17" s="48"/>
      <c r="D17" s="48"/>
      <c r="E17" s="48"/>
      <c r="F17" s="48"/>
      <c r="G17" s="48"/>
      <c r="H17" s="48"/>
      <c r="I17" s="48"/>
      <c r="J17" s="48"/>
      <c r="K17" s="48"/>
      <c r="L17" s="48"/>
      <c r="M17" s="48"/>
    </row>
    <row r="18" spans="1:16" x14ac:dyDescent="0.25">
      <c r="A18" s="41" t="s">
        <v>133</v>
      </c>
      <c r="B18" s="49">
        <v>45106</v>
      </c>
      <c r="C18" s="49"/>
      <c r="D18" s="49"/>
      <c r="E18" s="49"/>
      <c r="F18" s="49"/>
      <c r="G18" s="49"/>
      <c r="H18" s="49"/>
      <c r="I18" s="49"/>
      <c r="J18" s="49"/>
      <c r="K18" s="49"/>
      <c r="L18" s="49"/>
      <c r="M18" s="49"/>
    </row>
    <row r="19" spans="1:16" x14ac:dyDescent="0.25">
      <c r="A19" s="41" t="s">
        <v>134</v>
      </c>
      <c r="B19" s="49">
        <v>45106</v>
      </c>
      <c r="C19" s="49"/>
      <c r="D19" s="49"/>
      <c r="E19" s="49"/>
      <c r="F19" s="49"/>
      <c r="G19" s="49"/>
      <c r="H19" s="49"/>
      <c r="I19" s="49"/>
      <c r="J19" s="49"/>
      <c r="K19" s="49"/>
      <c r="L19" s="49"/>
      <c r="M19" s="49"/>
    </row>
    <row r="20" spans="1:16" x14ac:dyDescent="0.25">
      <c r="A20" s="41" t="s">
        <v>135</v>
      </c>
      <c r="B20" s="48" t="s">
        <v>145</v>
      </c>
      <c r="C20" s="48"/>
      <c r="D20" s="48"/>
      <c r="E20" s="48"/>
      <c r="F20" s="48"/>
      <c r="G20" s="48"/>
      <c r="H20" s="48"/>
      <c r="I20" s="48"/>
      <c r="J20" s="48"/>
      <c r="K20" s="48"/>
      <c r="L20" s="48"/>
      <c r="M20" s="48"/>
    </row>
    <row r="21" spans="1:16" x14ac:dyDescent="0.25">
      <c r="A21" s="41" t="s">
        <v>391</v>
      </c>
      <c r="B21" s="48" t="s">
        <v>64</v>
      </c>
      <c r="C21" s="48"/>
      <c r="D21" s="48"/>
      <c r="E21" s="48"/>
      <c r="F21" s="48"/>
      <c r="G21" s="48"/>
      <c r="H21" s="48"/>
      <c r="I21" s="48"/>
      <c r="J21" s="48"/>
      <c r="K21" s="48"/>
      <c r="L21" s="48"/>
      <c r="M21" s="48"/>
    </row>
    <row r="23" spans="1:16" x14ac:dyDescent="0.25">
      <c r="A23" s="23" t="str">
        <f>HYPERLINK("#'Factor List'!A1", "Back to Factor List")</f>
        <v>Back to Factor List</v>
      </c>
      <c r="B23" s="23" t="str">
        <f>HYPERLINK("#'Assumptions'!A1", "Assumptions")</f>
        <v>Assumptions</v>
      </c>
    </row>
    <row r="26" spans="1:16" s="61" customFormat="1" ht="13" x14ac:dyDescent="0.25">
      <c r="A26" s="60" t="s">
        <v>411</v>
      </c>
      <c r="B26" s="60">
        <v>55</v>
      </c>
      <c r="C26" s="60">
        <v>56</v>
      </c>
      <c r="D26" s="60">
        <v>57</v>
      </c>
      <c r="E26" s="60">
        <v>58</v>
      </c>
      <c r="F26" s="60">
        <v>59</v>
      </c>
      <c r="G26" s="60">
        <v>60</v>
      </c>
      <c r="H26" s="60">
        <v>61</v>
      </c>
      <c r="I26" s="60">
        <v>62</v>
      </c>
      <c r="J26" s="60">
        <v>63</v>
      </c>
      <c r="K26" s="60">
        <v>64</v>
      </c>
      <c r="L26" s="60">
        <v>65</v>
      </c>
      <c r="M26" s="60">
        <v>66</v>
      </c>
      <c r="N26" s="60">
        <v>67</v>
      </c>
      <c r="O26" s="60">
        <v>68</v>
      </c>
      <c r="P26" s="60">
        <v>69</v>
      </c>
    </row>
    <row r="27" spans="1:16" x14ac:dyDescent="0.25">
      <c r="A27" s="44">
        <v>0</v>
      </c>
      <c r="B27" s="47">
        <v>1E-3</v>
      </c>
      <c r="C27" s="47">
        <v>2.1999999999999999E-2</v>
      </c>
      <c r="D27" s="47">
        <v>2.3E-2</v>
      </c>
      <c r="E27" s="47">
        <v>2.4E-2</v>
      </c>
      <c r="F27" s="47">
        <v>2.5000000000000001E-2</v>
      </c>
      <c r="G27" s="47">
        <v>2.5999999999999999E-2</v>
      </c>
      <c r="H27" s="47">
        <v>2.7E-2</v>
      </c>
      <c r="I27" s="47">
        <v>2.8000000000000001E-2</v>
      </c>
      <c r="J27" s="47">
        <v>2.9000000000000001E-2</v>
      </c>
      <c r="K27" s="47">
        <v>3.1E-2</v>
      </c>
      <c r="L27" s="47">
        <v>3.2000000000000001E-2</v>
      </c>
      <c r="M27" s="47">
        <v>3.3000000000000002E-2</v>
      </c>
      <c r="N27" s="47">
        <v>3.5000000000000003E-2</v>
      </c>
      <c r="O27" s="47">
        <v>3.5999999999999997E-2</v>
      </c>
      <c r="P27" s="47">
        <v>3.7999999999999999E-2</v>
      </c>
    </row>
    <row r="28" spans="1:16" x14ac:dyDescent="0.25">
      <c r="A28" s="44">
        <v>1</v>
      </c>
      <c r="B28" s="47">
        <v>3.0000000000000001E-3</v>
      </c>
      <c r="C28" s="47">
        <v>2.1999999999999999E-2</v>
      </c>
      <c r="D28" s="47">
        <v>2.3E-2</v>
      </c>
      <c r="E28" s="47">
        <v>2.4E-2</v>
      </c>
      <c r="F28" s="47">
        <v>2.5000000000000001E-2</v>
      </c>
      <c r="G28" s="47">
        <v>2.5999999999999999E-2</v>
      </c>
      <c r="H28" s="47">
        <v>2.7E-2</v>
      </c>
      <c r="I28" s="47">
        <v>2.8000000000000001E-2</v>
      </c>
      <c r="J28" s="47">
        <v>0.03</v>
      </c>
      <c r="K28" s="47">
        <v>3.1E-2</v>
      </c>
      <c r="L28" s="47">
        <v>3.2000000000000001E-2</v>
      </c>
      <c r="M28" s="47">
        <v>3.3000000000000002E-2</v>
      </c>
      <c r="N28" s="47">
        <v>3.5000000000000003E-2</v>
      </c>
      <c r="O28" s="47">
        <v>3.5999999999999997E-2</v>
      </c>
      <c r="P28" s="47">
        <v>3.7999999999999999E-2</v>
      </c>
    </row>
    <row r="29" spans="1:16" x14ac:dyDescent="0.25">
      <c r="A29" s="44">
        <v>2</v>
      </c>
      <c r="B29" s="47">
        <v>4.0000000000000001E-3</v>
      </c>
      <c r="C29" s="47">
        <v>2.1999999999999999E-2</v>
      </c>
      <c r="D29" s="47">
        <v>2.3E-2</v>
      </c>
      <c r="E29" s="47">
        <v>2.4E-2</v>
      </c>
      <c r="F29" s="47">
        <v>2.5000000000000001E-2</v>
      </c>
      <c r="G29" s="47">
        <v>2.5999999999999999E-2</v>
      </c>
      <c r="H29" s="47">
        <v>2.7E-2</v>
      </c>
      <c r="I29" s="47">
        <v>2.8000000000000001E-2</v>
      </c>
      <c r="J29" s="47">
        <v>0.03</v>
      </c>
      <c r="K29" s="47">
        <v>3.1E-2</v>
      </c>
      <c r="L29" s="47">
        <v>3.2000000000000001E-2</v>
      </c>
      <c r="M29" s="47">
        <v>3.4000000000000002E-2</v>
      </c>
      <c r="N29" s="47">
        <v>3.5000000000000003E-2</v>
      </c>
      <c r="O29" s="47">
        <v>3.6999999999999998E-2</v>
      </c>
      <c r="P29" s="47">
        <v>3.7999999999999999E-2</v>
      </c>
    </row>
    <row r="30" spans="1:16" x14ac:dyDescent="0.25">
      <c r="A30" s="44">
        <v>3</v>
      </c>
      <c r="B30" s="47">
        <v>6.0000000000000001E-3</v>
      </c>
      <c r="C30" s="47">
        <v>2.1999999999999999E-2</v>
      </c>
      <c r="D30" s="47">
        <v>2.3E-2</v>
      </c>
      <c r="E30" s="47">
        <v>2.4E-2</v>
      </c>
      <c r="F30" s="47">
        <v>2.5000000000000001E-2</v>
      </c>
      <c r="G30" s="47">
        <v>2.5999999999999999E-2</v>
      </c>
      <c r="H30" s="47">
        <v>2.7E-2</v>
      </c>
      <c r="I30" s="47">
        <v>2.9000000000000001E-2</v>
      </c>
      <c r="J30" s="47">
        <v>0.03</v>
      </c>
      <c r="K30" s="47">
        <v>3.1E-2</v>
      </c>
      <c r="L30" s="47">
        <v>3.2000000000000001E-2</v>
      </c>
      <c r="M30" s="47">
        <v>3.4000000000000002E-2</v>
      </c>
      <c r="N30" s="47">
        <v>3.5000000000000003E-2</v>
      </c>
      <c r="O30" s="47">
        <v>3.6999999999999998E-2</v>
      </c>
      <c r="P30" s="47">
        <v>3.9E-2</v>
      </c>
    </row>
    <row r="31" spans="1:16" x14ac:dyDescent="0.25">
      <c r="A31" s="44">
        <v>4</v>
      </c>
      <c r="B31" s="47">
        <v>8.0000000000000002E-3</v>
      </c>
      <c r="C31" s="47">
        <v>2.1999999999999999E-2</v>
      </c>
      <c r="D31" s="47">
        <v>2.3E-2</v>
      </c>
      <c r="E31" s="47">
        <v>2.4E-2</v>
      </c>
      <c r="F31" s="47">
        <v>2.5000000000000001E-2</v>
      </c>
      <c r="G31" s="47">
        <v>2.5999999999999999E-2</v>
      </c>
      <c r="H31" s="47">
        <v>2.7E-2</v>
      </c>
      <c r="I31" s="47">
        <v>2.9000000000000001E-2</v>
      </c>
      <c r="J31" s="47">
        <v>0.03</v>
      </c>
      <c r="K31" s="47">
        <v>3.1E-2</v>
      </c>
      <c r="L31" s="47">
        <v>3.2000000000000001E-2</v>
      </c>
      <c r="M31" s="47">
        <v>3.4000000000000002E-2</v>
      </c>
      <c r="N31" s="47">
        <v>3.5000000000000003E-2</v>
      </c>
      <c r="O31" s="47">
        <v>3.6999999999999998E-2</v>
      </c>
      <c r="P31" s="47">
        <v>3.9E-2</v>
      </c>
    </row>
    <row r="32" spans="1:16" x14ac:dyDescent="0.25">
      <c r="A32" s="44">
        <v>5</v>
      </c>
      <c r="B32" s="47">
        <v>0.01</v>
      </c>
      <c r="C32" s="47">
        <v>2.1999999999999999E-2</v>
      </c>
      <c r="D32" s="47">
        <v>2.3E-2</v>
      </c>
      <c r="E32" s="47">
        <v>2.4E-2</v>
      </c>
      <c r="F32" s="47">
        <v>2.5000000000000001E-2</v>
      </c>
      <c r="G32" s="47">
        <v>2.5999999999999999E-2</v>
      </c>
      <c r="H32" s="47">
        <v>2.8000000000000001E-2</v>
      </c>
      <c r="I32" s="47">
        <v>2.9000000000000001E-2</v>
      </c>
      <c r="J32" s="47">
        <v>0.03</v>
      </c>
      <c r="K32" s="47">
        <v>3.1E-2</v>
      </c>
      <c r="L32" s="47">
        <v>3.3000000000000002E-2</v>
      </c>
      <c r="M32" s="47">
        <v>3.4000000000000002E-2</v>
      </c>
      <c r="N32" s="47">
        <v>3.5000000000000003E-2</v>
      </c>
      <c r="O32" s="47">
        <v>3.6999999999999998E-2</v>
      </c>
      <c r="P32" s="47">
        <v>3.9E-2</v>
      </c>
    </row>
    <row r="33" spans="1:16" x14ac:dyDescent="0.25">
      <c r="A33" s="44">
        <v>6</v>
      </c>
      <c r="B33" s="47">
        <v>1.2E-2</v>
      </c>
      <c r="C33" s="47">
        <v>2.1999999999999999E-2</v>
      </c>
      <c r="D33" s="47">
        <v>2.3E-2</v>
      </c>
      <c r="E33" s="47">
        <v>2.4E-2</v>
      </c>
      <c r="F33" s="47">
        <v>2.5000000000000001E-2</v>
      </c>
      <c r="G33" s="47">
        <v>2.7E-2</v>
      </c>
      <c r="H33" s="47">
        <v>2.8000000000000001E-2</v>
      </c>
      <c r="I33" s="47">
        <v>2.9000000000000001E-2</v>
      </c>
      <c r="J33" s="47">
        <v>0.03</v>
      </c>
      <c r="K33" s="47">
        <v>3.1E-2</v>
      </c>
      <c r="L33" s="47">
        <v>3.3000000000000002E-2</v>
      </c>
      <c r="M33" s="47">
        <v>3.4000000000000002E-2</v>
      </c>
      <c r="N33" s="47">
        <v>3.5999999999999997E-2</v>
      </c>
      <c r="O33" s="47">
        <v>3.6999999999999998E-2</v>
      </c>
      <c r="P33" s="47">
        <v>0.04</v>
      </c>
    </row>
    <row r="34" spans="1:16" x14ac:dyDescent="0.25">
      <c r="A34" s="44">
        <v>7</v>
      </c>
      <c r="B34" s="47">
        <v>1.2999999999999999E-2</v>
      </c>
      <c r="C34" s="47">
        <v>2.1999999999999999E-2</v>
      </c>
      <c r="D34" s="47">
        <v>2.3E-2</v>
      </c>
      <c r="E34" s="47">
        <v>2.4E-2</v>
      </c>
      <c r="F34" s="47">
        <v>2.5000000000000001E-2</v>
      </c>
      <c r="G34" s="47">
        <v>2.7E-2</v>
      </c>
      <c r="H34" s="47">
        <v>2.8000000000000001E-2</v>
      </c>
      <c r="I34" s="47">
        <v>2.9000000000000001E-2</v>
      </c>
      <c r="J34" s="47">
        <v>0.03</v>
      </c>
      <c r="K34" s="47">
        <v>3.1E-2</v>
      </c>
      <c r="L34" s="47">
        <v>3.3000000000000002E-2</v>
      </c>
      <c r="M34" s="47">
        <v>3.4000000000000002E-2</v>
      </c>
      <c r="N34" s="47">
        <v>3.5999999999999997E-2</v>
      </c>
      <c r="O34" s="47">
        <v>3.6999999999999998E-2</v>
      </c>
      <c r="P34" s="47">
        <v>0.04</v>
      </c>
    </row>
    <row r="35" spans="1:16" x14ac:dyDescent="0.25">
      <c r="A35" s="44">
        <v>8</v>
      </c>
      <c r="B35" s="47">
        <v>1.4999999999999999E-2</v>
      </c>
      <c r="C35" s="47">
        <v>2.1999999999999999E-2</v>
      </c>
      <c r="D35" s="47">
        <v>2.3E-2</v>
      </c>
      <c r="E35" s="47">
        <v>2.4E-2</v>
      </c>
      <c r="F35" s="47">
        <v>2.5999999999999999E-2</v>
      </c>
      <c r="G35" s="47">
        <v>2.7E-2</v>
      </c>
      <c r="H35" s="47">
        <v>2.8000000000000001E-2</v>
      </c>
      <c r="I35" s="47">
        <v>2.9000000000000001E-2</v>
      </c>
      <c r="J35" s="47">
        <v>0.03</v>
      </c>
      <c r="K35" s="47">
        <v>3.2000000000000001E-2</v>
      </c>
      <c r="L35" s="47">
        <v>3.3000000000000002E-2</v>
      </c>
      <c r="M35" s="47">
        <v>3.4000000000000002E-2</v>
      </c>
      <c r="N35" s="47">
        <v>3.5999999999999997E-2</v>
      </c>
      <c r="O35" s="47">
        <v>3.6999999999999998E-2</v>
      </c>
      <c r="P35" s="47">
        <v>0.04</v>
      </c>
    </row>
    <row r="36" spans="1:16" x14ac:dyDescent="0.25">
      <c r="A36" s="44">
        <v>9</v>
      </c>
      <c r="B36" s="47">
        <v>1.7000000000000001E-2</v>
      </c>
      <c r="C36" s="47">
        <v>2.1999999999999999E-2</v>
      </c>
      <c r="D36" s="47">
        <v>2.3E-2</v>
      </c>
      <c r="E36" s="47">
        <v>2.4E-2</v>
      </c>
      <c r="F36" s="47">
        <v>2.5999999999999999E-2</v>
      </c>
      <c r="G36" s="47">
        <v>2.7E-2</v>
      </c>
      <c r="H36" s="47">
        <v>2.8000000000000001E-2</v>
      </c>
      <c r="I36" s="47">
        <v>2.9000000000000001E-2</v>
      </c>
      <c r="J36" s="47">
        <v>0.03</v>
      </c>
      <c r="K36" s="47">
        <v>3.2000000000000001E-2</v>
      </c>
      <c r="L36" s="47">
        <v>3.3000000000000002E-2</v>
      </c>
      <c r="M36" s="47">
        <v>3.4000000000000002E-2</v>
      </c>
      <c r="N36" s="47">
        <v>3.5999999999999997E-2</v>
      </c>
      <c r="O36" s="47">
        <v>3.6999999999999998E-2</v>
      </c>
      <c r="P36" s="47">
        <v>0.04</v>
      </c>
    </row>
    <row r="37" spans="1:16" x14ac:dyDescent="0.25">
      <c r="A37" s="44">
        <v>10</v>
      </c>
      <c r="B37" s="47">
        <v>1.9E-2</v>
      </c>
      <c r="C37" s="47">
        <v>2.1999999999999999E-2</v>
      </c>
      <c r="D37" s="47">
        <v>2.3E-2</v>
      </c>
      <c r="E37" s="47">
        <v>2.5000000000000001E-2</v>
      </c>
      <c r="F37" s="47">
        <v>2.5999999999999999E-2</v>
      </c>
      <c r="G37" s="47">
        <v>2.7E-2</v>
      </c>
      <c r="H37" s="47">
        <v>2.8000000000000001E-2</v>
      </c>
      <c r="I37" s="47">
        <v>2.9000000000000001E-2</v>
      </c>
      <c r="J37" s="47">
        <v>0.03</v>
      </c>
      <c r="K37" s="47">
        <v>3.2000000000000001E-2</v>
      </c>
      <c r="L37" s="47">
        <v>3.3000000000000002E-2</v>
      </c>
      <c r="M37" s="47">
        <v>3.5000000000000003E-2</v>
      </c>
      <c r="N37" s="47">
        <v>3.5999999999999997E-2</v>
      </c>
      <c r="O37" s="47">
        <v>3.7999999999999999E-2</v>
      </c>
      <c r="P37" s="47">
        <v>4.1000000000000002E-2</v>
      </c>
    </row>
    <row r="38" spans="1:16" x14ac:dyDescent="0.25">
      <c r="A38" s="44">
        <v>11</v>
      </c>
      <c r="B38" s="47">
        <v>2.1000000000000001E-2</v>
      </c>
      <c r="C38" s="47">
        <v>2.1999999999999999E-2</v>
      </c>
      <c r="D38" s="47">
        <v>2.4E-2</v>
      </c>
      <c r="E38" s="47">
        <v>2.5000000000000001E-2</v>
      </c>
      <c r="F38" s="47">
        <v>2.5999999999999999E-2</v>
      </c>
      <c r="G38" s="47">
        <v>2.7E-2</v>
      </c>
      <c r="H38" s="47">
        <v>2.8000000000000001E-2</v>
      </c>
      <c r="I38" s="47">
        <v>2.9000000000000001E-2</v>
      </c>
      <c r="J38" s="47">
        <v>3.1E-2</v>
      </c>
      <c r="K38" s="47">
        <v>3.2000000000000001E-2</v>
      </c>
      <c r="L38" s="47">
        <v>3.3000000000000002E-2</v>
      </c>
      <c r="M38" s="47">
        <v>3.5000000000000003E-2</v>
      </c>
      <c r="N38" s="47">
        <v>3.5999999999999997E-2</v>
      </c>
      <c r="O38" s="47">
        <v>3.7999999999999999E-2</v>
      </c>
      <c r="P38" s="47">
        <v>4.1000000000000002E-2</v>
      </c>
    </row>
  </sheetData>
  <sheetProtection algorithmName="SHA-512" hashValue="CEw9fe+EpuupIxeVhlJ9DKq134HcajHHXXPRSgzmLzYOHHyc3fUrouzXuOT5MEtDMksim46FBEbV8FZk1noUYw==" saltValue="whMuRZ9Nba/0ou/gQvSBRQ==" spinCount="100000" sheet="1" objects="1" scenarios="1"/>
  <conditionalFormatting sqref="A6:A21">
    <cfRule type="expression" dxfId="387" priority="1" stopIfTrue="1">
      <formula>MOD(ROW(),2)=0</formula>
    </cfRule>
    <cfRule type="expression" dxfId="386" priority="2" stopIfTrue="1">
      <formula>MOD(ROW(),2)&lt;&gt;0</formula>
    </cfRule>
  </conditionalFormatting>
  <conditionalFormatting sqref="B6:M21">
    <cfRule type="expression" dxfId="385" priority="3" stopIfTrue="1">
      <formula>MOD(ROW(),2)=0</formula>
    </cfRule>
    <cfRule type="expression" dxfId="384" priority="4" stopIfTrue="1">
      <formula>MOD(ROW(),2)&lt;&gt;0</formula>
    </cfRule>
  </conditionalFormatting>
  <conditionalFormatting sqref="A26:A38">
    <cfRule type="expression" dxfId="383" priority="5" stopIfTrue="1">
      <formula>MOD(ROW(),2)=0</formula>
    </cfRule>
    <cfRule type="expression" dxfId="382" priority="6" stopIfTrue="1">
      <formula>MOD(ROW(),2)&lt;&gt;0</formula>
    </cfRule>
  </conditionalFormatting>
  <conditionalFormatting sqref="B26:P38">
    <cfRule type="expression" dxfId="381" priority="7" stopIfTrue="1">
      <formula>MOD(ROW(),2)=0</formula>
    </cfRule>
    <cfRule type="expression" dxfId="380"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B570-1E18-4209-A292-5017A5DEF6BD}">
  <sheetPr codeName="Sheet56"/>
  <dimension ref="A1:P38"/>
  <sheetViews>
    <sheetView showGridLines="0" workbookViewId="0">
      <selection activeCell="A6" sqref="A6"/>
    </sheetView>
  </sheetViews>
  <sheetFormatPr defaultRowHeight="12.5" x14ac:dyDescent="0.25"/>
  <cols>
    <col min="1" max="1" width="31.6328125" customWidth="1"/>
    <col min="2" max="16"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LRF - x-405</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263</v>
      </c>
      <c r="C9" s="48"/>
      <c r="D9" s="48"/>
      <c r="E9" s="48"/>
      <c r="F9" s="48"/>
      <c r="G9" s="48"/>
      <c r="H9" s="48"/>
      <c r="I9" s="48"/>
      <c r="J9" s="48"/>
      <c r="K9" s="48"/>
      <c r="L9" s="48"/>
      <c r="M9" s="48"/>
    </row>
    <row r="10" spans="1:13" x14ac:dyDescent="0.25">
      <c r="A10" s="41" t="s">
        <v>6</v>
      </c>
      <c r="B10" s="48" t="s">
        <v>268</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269</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405</v>
      </c>
      <c r="C14" s="48"/>
      <c r="D14" s="48"/>
      <c r="E14" s="48"/>
      <c r="F14" s="48"/>
      <c r="G14" s="48"/>
      <c r="H14" s="48"/>
      <c r="I14" s="48"/>
      <c r="J14" s="48"/>
      <c r="K14" s="48"/>
      <c r="L14" s="48"/>
      <c r="M14" s="48"/>
    </row>
    <row r="15" spans="1:13" x14ac:dyDescent="0.25">
      <c r="A15" s="41" t="s">
        <v>389</v>
      </c>
      <c r="B15" s="48" t="s">
        <v>270</v>
      </c>
      <c r="C15" s="48"/>
      <c r="D15" s="48"/>
      <c r="E15" s="48"/>
      <c r="F15" s="48"/>
      <c r="G15" s="48"/>
      <c r="H15" s="48"/>
      <c r="I15" s="48"/>
      <c r="J15" s="48"/>
      <c r="K15" s="48"/>
      <c r="L15" s="48"/>
      <c r="M15" s="48"/>
    </row>
    <row r="16" spans="1:13" x14ac:dyDescent="0.25">
      <c r="A16" s="41" t="s">
        <v>131</v>
      </c>
      <c r="B16" s="48" t="s">
        <v>271</v>
      </c>
      <c r="C16" s="48"/>
      <c r="D16" s="48"/>
      <c r="E16" s="48"/>
      <c r="F16" s="48"/>
      <c r="G16" s="48"/>
      <c r="H16" s="48"/>
      <c r="I16" s="48"/>
      <c r="J16" s="48"/>
      <c r="K16" s="48"/>
      <c r="L16" s="48"/>
      <c r="M16" s="48"/>
    </row>
    <row r="17" spans="1:16" x14ac:dyDescent="0.25">
      <c r="A17" s="42" t="s">
        <v>390</v>
      </c>
      <c r="B17" s="48"/>
      <c r="C17" s="48"/>
      <c r="D17" s="48"/>
      <c r="E17" s="48"/>
      <c r="F17" s="48"/>
      <c r="G17" s="48"/>
      <c r="H17" s="48"/>
      <c r="I17" s="48"/>
      <c r="J17" s="48"/>
      <c r="K17" s="48"/>
      <c r="L17" s="48"/>
      <c r="M17" s="48"/>
    </row>
    <row r="18" spans="1:16" x14ac:dyDescent="0.25">
      <c r="A18" s="41" t="s">
        <v>133</v>
      </c>
      <c r="B18" s="49">
        <v>45106</v>
      </c>
      <c r="C18" s="49"/>
      <c r="D18" s="49"/>
      <c r="E18" s="49"/>
      <c r="F18" s="49"/>
      <c r="G18" s="49"/>
      <c r="H18" s="49"/>
      <c r="I18" s="49"/>
      <c r="J18" s="49"/>
      <c r="K18" s="49"/>
      <c r="L18" s="49"/>
      <c r="M18" s="49"/>
    </row>
    <row r="19" spans="1:16" x14ac:dyDescent="0.25">
      <c r="A19" s="41" t="s">
        <v>134</v>
      </c>
      <c r="B19" s="49">
        <v>45106</v>
      </c>
      <c r="C19" s="49"/>
      <c r="D19" s="49"/>
      <c r="E19" s="49"/>
      <c r="F19" s="49"/>
      <c r="G19" s="49"/>
      <c r="H19" s="49"/>
      <c r="I19" s="49"/>
      <c r="J19" s="49"/>
      <c r="K19" s="49"/>
      <c r="L19" s="49"/>
      <c r="M19" s="49"/>
    </row>
    <row r="20" spans="1:16" x14ac:dyDescent="0.25">
      <c r="A20" s="41" t="s">
        <v>135</v>
      </c>
      <c r="B20" s="48" t="s">
        <v>145</v>
      </c>
      <c r="C20" s="48"/>
      <c r="D20" s="48"/>
      <c r="E20" s="48"/>
      <c r="F20" s="48"/>
      <c r="G20" s="48"/>
      <c r="H20" s="48"/>
      <c r="I20" s="48"/>
      <c r="J20" s="48"/>
      <c r="K20" s="48"/>
      <c r="L20" s="48"/>
      <c r="M20" s="48"/>
    </row>
    <row r="21" spans="1:16" x14ac:dyDescent="0.25">
      <c r="A21" s="41" t="s">
        <v>391</v>
      </c>
      <c r="B21" s="48" t="s">
        <v>64</v>
      </c>
      <c r="C21" s="48"/>
      <c r="D21" s="48"/>
      <c r="E21" s="48"/>
      <c r="F21" s="48"/>
      <c r="G21" s="48"/>
      <c r="H21" s="48"/>
      <c r="I21" s="48"/>
      <c r="J21" s="48"/>
      <c r="K21" s="48"/>
      <c r="L21" s="48"/>
      <c r="M21" s="48"/>
    </row>
    <row r="23" spans="1:16" x14ac:dyDescent="0.25">
      <c r="A23" s="23" t="str">
        <f>HYPERLINK("#'Factor List'!A1", "Back to Factor List")</f>
        <v>Back to Factor List</v>
      </c>
      <c r="B23" s="23" t="str">
        <f>HYPERLINK("#'Assumptions'!A1", "Assumptions")</f>
        <v>Assumptions</v>
      </c>
    </row>
    <row r="26" spans="1:16" s="61" customFormat="1" ht="13" x14ac:dyDescent="0.25">
      <c r="A26" s="60" t="s">
        <v>411</v>
      </c>
      <c r="B26" s="60">
        <v>55</v>
      </c>
      <c r="C26" s="60">
        <v>56</v>
      </c>
      <c r="D26" s="60">
        <v>57</v>
      </c>
      <c r="E26" s="60">
        <v>58</v>
      </c>
      <c r="F26" s="60">
        <v>59</v>
      </c>
      <c r="G26" s="60">
        <v>60</v>
      </c>
      <c r="H26" s="60">
        <v>61</v>
      </c>
      <c r="I26" s="60">
        <v>62</v>
      </c>
      <c r="J26" s="60">
        <v>63</v>
      </c>
      <c r="K26" s="60">
        <v>64</v>
      </c>
      <c r="L26" s="60">
        <v>65</v>
      </c>
      <c r="M26" s="60">
        <v>66</v>
      </c>
      <c r="N26" s="60">
        <v>67</v>
      </c>
      <c r="O26" s="60">
        <v>68</v>
      </c>
      <c r="P26" s="60">
        <v>69</v>
      </c>
    </row>
    <row r="27" spans="1:16" x14ac:dyDescent="0.25">
      <c r="A27" s="44">
        <v>0</v>
      </c>
      <c r="B27" s="47">
        <v>2E-3</v>
      </c>
      <c r="C27" s="47">
        <v>0.04</v>
      </c>
      <c r="D27" s="47">
        <v>4.1000000000000002E-2</v>
      </c>
      <c r="E27" s="47">
        <v>4.2000000000000003E-2</v>
      </c>
      <c r="F27" s="47">
        <v>4.2999999999999997E-2</v>
      </c>
      <c r="G27" s="47">
        <v>4.3999999999999997E-2</v>
      </c>
      <c r="H27" s="47">
        <v>4.4999999999999998E-2</v>
      </c>
      <c r="I27" s="47">
        <v>4.5999999999999999E-2</v>
      </c>
      <c r="J27" s="47">
        <v>4.8000000000000001E-2</v>
      </c>
      <c r="K27" s="47">
        <v>4.9000000000000002E-2</v>
      </c>
      <c r="L27" s="47">
        <v>0.05</v>
      </c>
      <c r="M27" s="47">
        <v>5.1999999999999998E-2</v>
      </c>
      <c r="N27" s="47">
        <v>5.2999999999999999E-2</v>
      </c>
      <c r="O27" s="47">
        <v>5.5E-2</v>
      </c>
      <c r="P27" s="47">
        <v>5.6000000000000001E-2</v>
      </c>
    </row>
    <row r="28" spans="1:16" x14ac:dyDescent="0.25">
      <c r="A28" s="44">
        <v>1</v>
      </c>
      <c r="B28" s="47">
        <v>5.0000000000000001E-3</v>
      </c>
      <c r="C28" s="47">
        <v>0.04</v>
      </c>
      <c r="D28" s="47">
        <v>4.1000000000000002E-2</v>
      </c>
      <c r="E28" s="47">
        <v>4.2000000000000003E-2</v>
      </c>
      <c r="F28" s="47">
        <v>4.2999999999999997E-2</v>
      </c>
      <c r="G28" s="47">
        <v>4.3999999999999997E-2</v>
      </c>
      <c r="H28" s="47">
        <v>4.4999999999999998E-2</v>
      </c>
      <c r="I28" s="47">
        <v>4.5999999999999999E-2</v>
      </c>
      <c r="J28" s="47">
        <v>4.8000000000000001E-2</v>
      </c>
      <c r="K28" s="47">
        <v>4.9000000000000002E-2</v>
      </c>
      <c r="L28" s="47">
        <v>0.05</v>
      </c>
      <c r="M28" s="47">
        <v>5.1999999999999998E-2</v>
      </c>
      <c r="N28" s="47">
        <v>5.2999999999999999E-2</v>
      </c>
      <c r="O28" s="47">
        <v>5.5E-2</v>
      </c>
      <c r="P28" s="47">
        <v>5.6000000000000001E-2</v>
      </c>
    </row>
    <row r="29" spans="1:16" x14ac:dyDescent="0.25">
      <c r="A29" s="44">
        <v>2</v>
      </c>
      <c r="B29" s="47">
        <v>8.0000000000000002E-3</v>
      </c>
      <c r="C29" s="47">
        <v>0.04</v>
      </c>
      <c r="D29" s="47">
        <v>4.1000000000000002E-2</v>
      </c>
      <c r="E29" s="47">
        <v>4.2000000000000003E-2</v>
      </c>
      <c r="F29" s="47">
        <v>4.2999999999999997E-2</v>
      </c>
      <c r="G29" s="47">
        <v>4.3999999999999997E-2</v>
      </c>
      <c r="H29" s="47">
        <v>4.4999999999999998E-2</v>
      </c>
      <c r="I29" s="47">
        <v>4.7E-2</v>
      </c>
      <c r="J29" s="47">
        <v>4.8000000000000001E-2</v>
      </c>
      <c r="K29" s="47">
        <v>4.9000000000000002E-2</v>
      </c>
      <c r="L29" s="47">
        <v>0.05</v>
      </c>
      <c r="M29" s="47">
        <v>5.1999999999999998E-2</v>
      </c>
      <c r="N29" s="47">
        <v>5.2999999999999999E-2</v>
      </c>
      <c r="O29" s="47">
        <v>5.5E-2</v>
      </c>
      <c r="P29" s="47">
        <v>5.7000000000000002E-2</v>
      </c>
    </row>
    <row r="30" spans="1:16" x14ac:dyDescent="0.25">
      <c r="A30" s="44">
        <v>3</v>
      </c>
      <c r="B30" s="47">
        <v>1.2E-2</v>
      </c>
      <c r="C30" s="47">
        <v>0.04</v>
      </c>
      <c r="D30" s="47">
        <v>4.1000000000000002E-2</v>
      </c>
      <c r="E30" s="47">
        <v>4.2000000000000003E-2</v>
      </c>
      <c r="F30" s="47">
        <v>4.2999999999999997E-2</v>
      </c>
      <c r="G30" s="47">
        <v>4.3999999999999997E-2</v>
      </c>
      <c r="H30" s="47">
        <v>4.5999999999999999E-2</v>
      </c>
      <c r="I30" s="47">
        <v>4.7E-2</v>
      </c>
      <c r="J30" s="47">
        <v>4.8000000000000001E-2</v>
      </c>
      <c r="K30" s="47">
        <v>4.9000000000000002E-2</v>
      </c>
      <c r="L30" s="47">
        <v>5.0999999999999997E-2</v>
      </c>
      <c r="M30" s="47">
        <v>5.1999999999999998E-2</v>
      </c>
      <c r="N30" s="47">
        <v>5.2999999999999999E-2</v>
      </c>
      <c r="O30" s="47">
        <v>5.5E-2</v>
      </c>
      <c r="P30" s="47">
        <v>5.7000000000000002E-2</v>
      </c>
    </row>
    <row r="31" spans="1:16" x14ac:dyDescent="0.25">
      <c r="A31" s="44">
        <v>4</v>
      </c>
      <c r="B31" s="47">
        <v>1.4999999999999999E-2</v>
      </c>
      <c r="C31" s="47">
        <v>0.04</v>
      </c>
      <c r="D31" s="47">
        <v>4.1000000000000002E-2</v>
      </c>
      <c r="E31" s="47">
        <v>4.2000000000000003E-2</v>
      </c>
      <c r="F31" s="47">
        <v>4.2999999999999997E-2</v>
      </c>
      <c r="G31" s="47">
        <v>4.3999999999999997E-2</v>
      </c>
      <c r="H31" s="47">
        <v>4.5999999999999999E-2</v>
      </c>
      <c r="I31" s="47">
        <v>4.7E-2</v>
      </c>
      <c r="J31" s="47">
        <v>4.8000000000000001E-2</v>
      </c>
      <c r="K31" s="47">
        <v>4.9000000000000002E-2</v>
      </c>
      <c r="L31" s="47">
        <v>5.0999999999999997E-2</v>
      </c>
      <c r="M31" s="47">
        <v>5.1999999999999998E-2</v>
      </c>
      <c r="N31" s="47">
        <v>5.3999999999999999E-2</v>
      </c>
      <c r="O31" s="47">
        <v>5.5E-2</v>
      </c>
      <c r="P31" s="47">
        <v>5.7000000000000002E-2</v>
      </c>
    </row>
    <row r="32" spans="1:16" x14ac:dyDescent="0.25">
      <c r="A32" s="44">
        <v>5</v>
      </c>
      <c r="B32" s="47">
        <v>1.7999999999999999E-2</v>
      </c>
      <c r="C32" s="47">
        <v>0.04</v>
      </c>
      <c r="D32" s="47">
        <v>4.1000000000000002E-2</v>
      </c>
      <c r="E32" s="47">
        <v>4.2000000000000003E-2</v>
      </c>
      <c r="F32" s="47">
        <v>4.2999999999999997E-2</v>
      </c>
      <c r="G32" s="47">
        <v>4.4999999999999998E-2</v>
      </c>
      <c r="H32" s="47">
        <v>4.5999999999999999E-2</v>
      </c>
      <c r="I32" s="47">
        <v>4.7E-2</v>
      </c>
      <c r="J32" s="47">
        <v>4.8000000000000001E-2</v>
      </c>
      <c r="K32" s="47">
        <v>4.9000000000000002E-2</v>
      </c>
      <c r="L32" s="47">
        <v>5.0999999999999997E-2</v>
      </c>
      <c r="M32" s="47">
        <v>5.1999999999999998E-2</v>
      </c>
      <c r="N32" s="47">
        <v>5.3999999999999999E-2</v>
      </c>
      <c r="O32" s="47">
        <v>5.5E-2</v>
      </c>
      <c r="P32" s="47">
        <v>5.8000000000000003E-2</v>
      </c>
    </row>
    <row r="33" spans="1:16" x14ac:dyDescent="0.25">
      <c r="A33" s="44">
        <v>6</v>
      </c>
      <c r="B33" s="47">
        <v>2.1000000000000001E-2</v>
      </c>
      <c r="C33" s="47">
        <v>0.04</v>
      </c>
      <c r="D33" s="47">
        <v>4.1000000000000002E-2</v>
      </c>
      <c r="E33" s="47">
        <v>4.2000000000000003E-2</v>
      </c>
      <c r="F33" s="47">
        <v>4.2999999999999997E-2</v>
      </c>
      <c r="G33" s="47">
        <v>4.4999999999999998E-2</v>
      </c>
      <c r="H33" s="47">
        <v>4.5999999999999999E-2</v>
      </c>
      <c r="I33" s="47">
        <v>4.7E-2</v>
      </c>
      <c r="J33" s="47">
        <v>4.8000000000000001E-2</v>
      </c>
      <c r="K33" s="47">
        <v>0.05</v>
      </c>
      <c r="L33" s="47">
        <v>5.0999999999999997E-2</v>
      </c>
      <c r="M33" s="47">
        <v>5.1999999999999998E-2</v>
      </c>
      <c r="N33" s="47">
        <v>5.3999999999999999E-2</v>
      </c>
      <c r="O33" s="47">
        <v>5.5E-2</v>
      </c>
      <c r="P33" s="47">
        <v>5.8000000000000003E-2</v>
      </c>
    </row>
    <row r="34" spans="1:16" x14ac:dyDescent="0.25">
      <c r="A34" s="44">
        <v>7</v>
      </c>
      <c r="B34" s="47">
        <v>2.5000000000000001E-2</v>
      </c>
      <c r="C34" s="47">
        <v>0.04</v>
      </c>
      <c r="D34" s="47">
        <v>4.1000000000000002E-2</v>
      </c>
      <c r="E34" s="47">
        <v>4.2000000000000003E-2</v>
      </c>
      <c r="F34" s="47">
        <v>4.3999999999999997E-2</v>
      </c>
      <c r="G34" s="47">
        <v>4.4999999999999998E-2</v>
      </c>
      <c r="H34" s="47">
        <v>4.5999999999999999E-2</v>
      </c>
      <c r="I34" s="47">
        <v>4.7E-2</v>
      </c>
      <c r="J34" s="47">
        <v>4.8000000000000001E-2</v>
      </c>
      <c r="K34" s="47">
        <v>0.05</v>
      </c>
      <c r="L34" s="47">
        <v>5.0999999999999997E-2</v>
      </c>
      <c r="M34" s="47">
        <v>5.1999999999999998E-2</v>
      </c>
      <c r="N34" s="47">
        <v>5.3999999999999999E-2</v>
      </c>
      <c r="O34" s="47">
        <v>5.6000000000000001E-2</v>
      </c>
      <c r="P34" s="47">
        <v>5.8000000000000003E-2</v>
      </c>
    </row>
    <row r="35" spans="1:16" x14ac:dyDescent="0.25">
      <c r="A35" s="44">
        <v>8</v>
      </c>
      <c r="B35" s="47">
        <v>2.8000000000000001E-2</v>
      </c>
      <c r="C35" s="47">
        <v>0.04</v>
      </c>
      <c r="D35" s="47">
        <v>4.1000000000000002E-2</v>
      </c>
      <c r="E35" s="47">
        <v>4.2000000000000003E-2</v>
      </c>
      <c r="F35" s="47">
        <v>4.3999999999999997E-2</v>
      </c>
      <c r="G35" s="47">
        <v>4.4999999999999998E-2</v>
      </c>
      <c r="H35" s="47">
        <v>4.5999999999999999E-2</v>
      </c>
      <c r="I35" s="47">
        <v>4.7E-2</v>
      </c>
      <c r="J35" s="47">
        <v>4.8000000000000001E-2</v>
      </c>
      <c r="K35" s="47">
        <v>0.05</v>
      </c>
      <c r="L35" s="47">
        <v>5.0999999999999997E-2</v>
      </c>
      <c r="M35" s="47">
        <v>5.2999999999999999E-2</v>
      </c>
      <c r="N35" s="47">
        <v>5.3999999999999999E-2</v>
      </c>
      <c r="O35" s="47">
        <v>5.6000000000000001E-2</v>
      </c>
      <c r="P35" s="47">
        <v>5.8000000000000003E-2</v>
      </c>
    </row>
    <row r="36" spans="1:16" x14ac:dyDescent="0.25">
      <c r="A36" s="44">
        <v>9</v>
      </c>
      <c r="B36" s="47">
        <v>3.1E-2</v>
      </c>
      <c r="C36" s="47">
        <v>0.04</v>
      </c>
      <c r="D36" s="47">
        <v>4.1000000000000002E-2</v>
      </c>
      <c r="E36" s="47">
        <v>4.2999999999999997E-2</v>
      </c>
      <c r="F36" s="47">
        <v>4.3999999999999997E-2</v>
      </c>
      <c r="G36" s="47">
        <v>4.4999999999999998E-2</v>
      </c>
      <c r="H36" s="47">
        <v>4.5999999999999999E-2</v>
      </c>
      <c r="I36" s="47">
        <v>4.7E-2</v>
      </c>
      <c r="J36" s="47">
        <v>4.9000000000000002E-2</v>
      </c>
      <c r="K36" s="47">
        <v>0.05</v>
      </c>
      <c r="L36" s="47">
        <v>5.0999999999999997E-2</v>
      </c>
      <c r="M36" s="47">
        <v>5.2999999999999999E-2</v>
      </c>
      <c r="N36" s="47">
        <v>5.3999999999999999E-2</v>
      </c>
      <c r="O36" s="47">
        <v>5.6000000000000001E-2</v>
      </c>
      <c r="P36" s="47">
        <v>5.8999999999999997E-2</v>
      </c>
    </row>
    <row r="37" spans="1:16" x14ac:dyDescent="0.25">
      <c r="A37" s="44">
        <v>10</v>
      </c>
      <c r="B37" s="47">
        <v>3.5000000000000003E-2</v>
      </c>
      <c r="C37" s="47">
        <v>0.04</v>
      </c>
      <c r="D37" s="47">
        <v>4.2000000000000003E-2</v>
      </c>
      <c r="E37" s="47">
        <v>4.2999999999999997E-2</v>
      </c>
      <c r="F37" s="47">
        <v>4.3999999999999997E-2</v>
      </c>
      <c r="G37" s="47">
        <v>4.4999999999999998E-2</v>
      </c>
      <c r="H37" s="47">
        <v>4.5999999999999999E-2</v>
      </c>
      <c r="I37" s="47">
        <v>4.7E-2</v>
      </c>
      <c r="J37" s="47">
        <v>4.9000000000000002E-2</v>
      </c>
      <c r="K37" s="47">
        <v>0.05</v>
      </c>
      <c r="L37" s="47">
        <v>5.0999999999999997E-2</v>
      </c>
      <c r="M37" s="47">
        <v>5.2999999999999999E-2</v>
      </c>
      <c r="N37" s="47">
        <v>5.3999999999999999E-2</v>
      </c>
      <c r="O37" s="47">
        <v>5.6000000000000001E-2</v>
      </c>
      <c r="P37" s="47">
        <v>5.8999999999999997E-2</v>
      </c>
    </row>
    <row r="38" spans="1:16" x14ac:dyDescent="0.25">
      <c r="A38" s="44">
        <v>11</v>
      </c>
      <c r="B38" s="47">
        <v>3.7999999999999999E-2</v>
      </c>
      <c r="C38" s="47">
        <v>4.1000000000000002E-2</v>
      </c>
      <c r="D38" s="47">
        <v>4.2000000000000003E-2</v>
      </c>
      <c r="E38" s="47">
        <v>4.2999999999999997E-2</v>
      </c>
      <c r="F38" s="47">
        <v>4.3999999999999997E-2</v>
      </c>
      <c r="G38" s="47">
        <v>4.4999999999999998E-2</v>
      </c>
      <c r="H38" s="47">
        <v>4.5999999999999999E-2</v>
      </c>
      <c r="I38" s="47">
        <v>4.8000000000000001E-2</v>
      </c>
      <c r="J38" s="47">
        <v>4.9000000000000002E-2</v>
      </c>
      <c r="K38" s="47">
        <v>0.05</v>
      </c>
      <c r="L38" s="47">
        <v>5.0999999999999997E-2</v>
      </c>
      <c r="M38" s="47">
        <v>5.2999999999999999E-2</v>
      </c>
      <c r="N38" s="47">
        <v>5.3999999999999999E-2</v>
      </c>
      <c r="O38" s="47">
        <v>5.6000000000000001E-2</v>
      </c>
      <c r="P38" s="47">
        <v>5.8999999999999997E-2</v>
      </c>
    </row>
  </sheetData>
  <sheetProtection algorithmName="SHA-512" hashValue="q4srH1HbuaCgrNVmm98FVMFHicbsYoh8sFFeOfeT9HHwQ3ewst0Xh/JPg5vBoZMh2UJdX2MAsHP7LrRXcyo78A==" saltValue="oyi8RXGyRbGZBbHTANOY/w==" spinCount="100000" sheet="1" objects="1" scenarios="1"/>
  <conditionalFormatting sqref="A6:A21">
    <cfRule type="expression" dxfId="377" priority="1" stopIfTrue="1">
      <formula>MOD(ROW(),2)=0</formula>
    </cfRule>
    <cfRule type="expression" dxfId="376" priority="2" stopIfTrue="1">
      <formula>MOD(ROW(),2)&lt;&gt;0</formula>
    </cfRule>
  </conditionalFormatting>
  <conditionalFormatting sqref="B6:M21">
    <cfRule type="expression" dxfId="375" priority="3" stopIfTrue="1">
      <formula>MOD(ROW(),2)=0</formula>
    </cfRule>
    <cfRule type="expression" dxfId="374" priority="4" stopIfTrue="1">
      <formula>MOD(ROW(),2)&lt;&gt;0</formula>
    </cfRule>
  </conditionalFormatting>
  <conditionalFormatting sqref="A26:A38">
    <cfRule type="expression" dxfId="373" priority="5" stopIfTrue="1">
      <formula>MOD(ROW(),2)=0</formula>
    </cfRule>
    <cfRule type="expression" dxfId="372" priority="6" stopIfTrue="1">
      <formula>MOD(ROW(),2)&lt;&gt;0</formula>
    </cfRule>
  </conditionalFormatting>
  <conditionalFormatting sqref="B26:P38">
    <cfRule type="expression" dxfId="371" priority="7" stopIfTrue="1">
      <formula>MOD(ROW(),2)=0</formula>
    </cfRule>
    <cfRule type="expression" dxfId="370"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6550-D5B4-4469-AF12-D262A931C7C3}">
  <sheetPr codeName="Sheet57"/>
  <dimension ref="A1:Q38"/>
  <sheetViews>
    <sheetView showGridLines="0" workbookViewId="0">
      <selection activeCell="A6" sqref="A6"/>
    </sheetView>
  </sheetViews>
  <sheetFormatPr defaultRowHeight="12.5" x14ac:dyDescent="0.25"/>
  <cols>
    <col min="1" max="1" width="31.6328125" customWidth="1"/>
    <col min="2" max="17"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LRF - x-406</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263</v>
      </c>
      <c r="C9" s="48"/>
      <c r="D9" s="48"/>
      <c r="E9" s="48"/>
      <c r="F9" s="48"/>
      <c r="G9" s="48"/>
      <c r="H9" s="48"/>
      <c r="I9" s="48"/>
      <c r="J9" s="48"/>
      <c r="K9" s="48"/>
      <c r="L9" s="48"/>
      <c r="M9" s="48"/>
    </row>
    <row r="10" spans="1:13" x14ac:dyDescent="0.25">
      <c r="A10" s="41" t="s">
        <v>6</v>
      </c>
      <c r="B10" s="48" t="s">
        <v>272</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ht="25" x14ac:dyDescent="0.25">
      <c r="A12" s="41" t="s">
        <v>127</v>
      </c>
      <c r="B12" s="48" t="s">
        <v>273</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406</v>
      </c>
      <c r="C14" s="48"/>
      <c r="D14" s="48"/>
      <c r="E14" s="48"/>
      <c r="F14" s="48"/>
      <c r="G14" s="48"/>
      <c r="H14" s="48"/>
      <c r="I14" s="48"/>
      <c r="J14" s="48"/>
      <c r="K14" s="48"/>
      <c r="L14" s="48"/>
      <c r="M14" s="48"/>
    </row>
    <row r="15" spans="1:13" x14ac:dyDescent="0.25">
      <c r="A15" s="41" t="s">
        <v>389</v>
      </c>
      <c r="B15" s="48" t="s">
        <v>274</v>
      </c>
      <c r="C15" s="48"/>
      <c r="D15" s="48"/>
      <c r="E15" s="48"/>
      <c r="F15" s="48"/>
      <c r="G15" s="48"/>
      <c r="H15" s="48"/>
      <c r="I15" s="48"/>
      <c r="J15" s="48"/>
      <c r="K15" s="48"/>
      <c r="L15" s="48"/>
      <c r="M15" s="48"/>
    </row>
    <row r="16" spans="1:13" x14ac:dyDescent="0.25">
      <c r="A16" s="41" t="s">
        <v>131</v>
      </c>
      <c r="B16" s="48" t="s">
        <v>275</v>
      </c>
      <c r="C16" s="48"/>
      <c r="D16" s="48"/>
      <c r="E16" s="48"/>
      <c r="F16" s="48"/>
      <c r="G16" s="48"/>
      <c r="H16" s="48"/>
      <c r="I16" s="48"/>
      <c r="J16" s="48"/>
      <c r="K16" s="48"/>
      <c r="L16" s="48"/>
      <c r="M16" s="48"/>
    </row>
    <row r="17" spans="1:17" x14ac:dyDescent="0.25">
      <c r="A17" s="42" t="s">
        <v>390</v>
      </c>
      <c r="B17" s="48"/>
      <c r="C17" s="48"/>
      <c r="D17" s="48"/>
      <c r="E17" s="48"/>
      <c r="F17" s="48"/>
      <c r="G17" s="48"/>
      <c r="H17" s="48"/>
      <c r="I17" s="48"/>
      <c r="J17" s="48"/>
      <c r="K17" s="48"/>
      <c r="L17" s="48"/>
      <c r="M17" s="48"/>
    </row>
    <row r="18" spans="1:17" x14ac:dyDescent="0.25">
      <c r="A18" s="41" t="s">
        <v>133</v>
      </c>
      <c r="B18" s="49">
        <v>45106</v>
      </c>
      <c r="C18" s="49"/>
      <c r="D18" s="49"/>
      <c r="E18" s="49"/>
      <c r="F18" s="49"/>
      <c r="G18" s="49"/>
      <c r="H18" s="49"/>
      <c r="I18" s="49"/>
      <c r="J18" s="49"/>
      <c r="K18" s="49"/>
      <c r="L18" s="49"/>
      <c r="M18" s="49"/>
    </row>
    <row r="19" spans="1:17" x14ac:dyDescent="0.25">
      <c r="A19" s="41" t="s">
        <v>134</v>
      </c>
      <c r="B19" s="49">
        <v>45106</v>
      </c>
      <c r="C19" s="49"/>
      <c r="D19" s="49"/>
      <c r="E19" s="49"/>
      <c r="F19" s="49"/>
      <c r="G19" s="49"/>
      <c r="H19" s="49"/>
      <c r="I19" s="49"/>
      <c r="J19" s="49"/>
      <c r="K19" s="49"/>
      <c r="L19" s="49"/>
      <c r="M19" s="49"/>
    </row>
    <row r="20" spans="1:17" x14ac:dyDescent="0.25">
      <c r="A20" s="41" t="s">
        <v>135</v>
      </c>
      <c r="B20" s="48" t="s">
        <v>145</v>
      </c>
      <c r="C20" s="48"/>
      <c r="D20" s="48"/>
      <c r="E20" s="48"/>
      <c r="F20" s="48"/>
      <c r="G20" s="48"/>
      <c r="H20" s="48"/>
      <c r="I20" s="48"/>
      <c r="J20" s="48"/>
      <c r="K20" s="48"/>
      <c r="L20" s="48"/>
      <c r="M20" s="48"/>
    </row>
    <row r="21" spans="1:17" x14ac:dyDescent="0.25">
      <c r="A21" s="41" t="s">
        <v>391</v>
      </c>
      <c r="B21" s="48" t="s">
        <v>64</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61" customFormat="1" ht="13" x14ac:dyDescent="0.25">
      <c r="A26" s="60" t="s">
        <v>416</v>
      </c>
      <c r="B26" s="60">
        <v>54</v>
      </c>
      <c r="C26" s="60">
        <v>55</v>
      </c>
      <c r="D26" s="60">
        <v>56</v>
      </c>
      <c r="E26" s="60">
        <v>57</v>
      </c>
      <c r="F26" s="60">
        <v>58</v>
      </c>
      <c r="G26" s="60">
        <v>59</v>
      </c>
      <c r="H26" s="60">
        <v>60</v>
      </c>
      <c r="I26" s="60">
        <v>61</v>
      </c>
      <c r="J26" s="60">
        <v>62</v>
      </c>
      <c r="K26" s="60">
        <v>63</v>
      </c>
      <c r="L26" s="60">
        <v>64</v>
      </c>
      <c r="M26" s="60">
        <v>65</v>
      </c>
      <c r="N26" s="60">
        <v>66</v>
      </c>
      <c r="O26" s="60">
        <v>67</v>
      </c>
      <c r="P26" s="60">
        <v>68</v>
      </c>
      <c r="Q26" s="60">
        <v>69</v>
      </c>
    </row>
    <row r="27" spans="1:17" x14ac:dyDescent="0.25">
      <c r="A27" s="44">
        <v>0</v>
      </c>
      <c r="B27" s="47">
        <v>0</v>
      </c>
      <c r="C27" s="47">
        <v>0</v>
      </c>
      <c r="D27" s="47">
        <v>0</v>
      </c>
      <c r="E27" s="47">
        <v>0</v>
      </c>
      <c r="F27" s="47">
        <v>0</v>
      </c>
      <c r="G27" s="47">
        <v>0</v>
      </c>
      <c r="H27" s="47">
        <v>0</v>
      </c>
      <c r="I27" s="47">
        <v>0</v>
      </c>
      <c r="J27" s="47">
        <v>0</v>
      </c>
      <c r="K27" s="47">
        <v>0</v>
      </c>
      <c r="L27" s="47">
        <v>0</v>
      </c>
      <c r="M27" s="47">
        <v>0</v>
      </c>
      <c r="N27" s="47">
        <v>0</v>
      </c>
      <c r="O27" s="47">
        <v>0</v>
      </c>
      <c r="P27" s="47">
        <v>0</v>
      </c>
      <c r="Q27" s="47">
        <v>0</v>
      </c>
    </row>
    <row r="28" spans="1:17" x14ac:dyDescent="0.25">
      <c r="A28" s="44">
        <v>1</v>
      </c>
      <c r="B28" s="47">
        <v>2E-3</v>
      </c>
      <c r="C28" s="47">
        <v>2E-3</v>
      </c>
      <c r="D28" s="47">
        <v>2E-3</v>
      </c>
      <c r="E28" s="47">
        <v>2E-3</v>
      </c>
      <c r="F28" s="47">
        <v>2E-3</v>
      </c>
      <c r="G28" s="47">
        <v>2E-3</v>
      </c>
      <c r="H28" s="47">
        <v>2E-3</v>
      </c>
      <c r="I28" s="47">
        <v>2E-3</v>
      </c>
      <c r="J28" s="47">
        <v>2E-3</v>
      </c>
      <c r="K28" s="47">
        <v>3.0000000000000001E-3</v>
      </c>
      <c r="L28" s="47">
        <v>3.0000000000000001E-3</v>
      </c>
      <c r="M28" s="47">
        <v>3.0000000000000001E-3</v>
      </c>
      <c r="N28" s="47">
        <v>3.0000000000000001E-3</v>
      </c>
      <c r="O28" s="47">
        <v>3.0000000000000001E-3</v>
      </c>
      <c r="P28" s="47">
        <v>3.0000000000000001E-3</v>
      </c>
      <c r="Q28" s="47">
        <v>3.0000000000000001E-3</v>
      </c>
    </row>
    <row r="29" spans="1:17" x14ac:dyDescent="0.25">
      <c r="A29" s="44">
        <v>2</v>
      </c>
      <c r="B29" s="47">
        <v>4.0000000000000001E-3</v>
      </c>
      <c r="C29" s="47">
        <v>4.0000000000000001E-3</v>
      </c>
      <c r="D29" s="47">
        <v>4.0000000000000001E-3</v>
      </c>
      <c r="E29" s="47">
        <v>4.0000000000000001E-3</v>
      </c>
      <c r="F29" s="47">
        <v>4.0000000000000001E-3</v>
      </c>
      <c r="G29" s="47">
        <v>4.0000000000000001E-3</v>
      </c>
      <c r="H29" s="47">
        <v>5.0000000000000001E-3</v>
      </c>
      <c r="I29" s="47">
        <v>5.0000000000000001E-3</v>
      </c>
      <c r="J29" s="47">
        <v>5.0000000000000001E-3</v>
      </c>
      <c r="K29" s="47">
        <v>5.0000000000000001E-3</v>
      </c>
      <c r="L29" s="47">
        <v>5.0000000000000001E-3</v>
      </c>
      <c r="M29" s="47">
        <v>6.0000000000000001E-3</v>
      </c>
      <c r="N29" s="47">
        <v>6.0000000000000001E-3</v>
      </c>
      <c r="O29" s="47">
        <v>6.0000000000000001E-3</v>
      </c>
      <c r="P29" s="47">
        <v>6.0000000000000001E-3</v>
      </c>
      <c r="Q29" s="47">
        <v>7.0000000000000001E-3</v>
      </c>
    </row>
    <row r="30" spans="1:17" x14ac:dyDescent="0.25">
      <c r="A30" s="44">
        <v>3</v>
      </c>
      <c r="B30" s="47">
        <v>5.0000000000000001E-3</v>
      </c>
      <c r="C30" s="47">
        <v>5.0000000000000001E-3</v>
      </c>
      <c r="D30" s="47">
        <v>6.0000000000000001E-3</v>
      </c>
      <c r="E30" s="47">
        <v>6.0000000000000001E-3</v>
      </c>
      <c r="F30" s="47">
        <v>6.0000000000000001E-3</v>
      </c>
      <c r="G30" s="47">
        <v>6.0000000000000001E-3</v>
      </c>
      <c r="H30" s="47">
        <v>7.0000000000000001E-3</v>
      </c>
      <c r="I30" s="47">
        <v>7.0000000000000001E-3</v>
      </c>
      <c r="J30" s="47">
        <v>7.0000000000000001E-3</v>
      </c>
      <c r="K30" s="47">
        <v>8.0000000000000002E-3</v>
      </c>
      <c r="L30" s="47">
        <v>8.0000000000000002E-3</v>
      </c>
      <c r="M30" s="47">
        <v>8.0000000000000002E-3</v>
      </c>
      <c r="N30" s="47">
        <v>8.9999999999999993E-3</v>
      </c>
      <c r="O30" s="47">
        <v>8.9999999999999993E-3</v>
      </c>
      <c r="P30" s="47">
        <v>8.9999999999999993E-3</v>
      </c>
      <c r="Q30" s="47">
        <v>0.01</v>
      </c>
    </row>
    <row r="31" spans="1:17" x14ac:dyDescent="0.25">
      <c r="A31" s="44">
        <v>4</v>
      </c>
      <c r="B31" s="47">
        <v>7.0000000000000001E-3</v>
      </c>
      <c r="C31" s="47">
        <v>7.0000000000000001E-3</v>
      </c>
      <c r="D31" s="47">
        <v>8.0000000000000002E-3</v>
      </c>
      <c r="E31" s="47">
        <v>8.0000000000000002E-3</v>
      </c>
      <c r="F31" s="47">
        <v>8.0000000000000002E-3</v>
      </c>
      <c r="G31" s="47">
        <v>8.9999999999999993E-3</v>
      </c>
      <c r="H31" s="47">
        <v>8.9999999999999993E-3</v>
      </c>
      <c r="I31" s="47">
        <v>8.9999999999999993E-3</v>
      </c>
      <c r="J31" s="47">
        <v>0.01</v>
      </c>
      <c r="K31" s="47">
        <v>0.01</v>
      </c>
      <c r="L31" s="47">
        <v>1.0999999999999999E-2</v>
      </c>
      <c r="M31" s="47">
        <v>1.0999999999999999E-2</v>
      </c>
      <c r="N31" s="47">
        <v>1.2E-2</v>
      </c>
      <c r="O31" s="47">
        <v>1.2E-2</v>
      </c>
      <c r="P31" s="47">
        <v>1.2999999999999999E-2</v>
      </c>
      <c r="Q31" s="47">
        <v>1.4E-2</v>
      </c>
    </row>
    <row r="32" spans="1:17" x14ac:dyDescent="0.25">
      <c r="A32" s="44">
        <v>5</v>
      </c>
      <c r="B32" s="47">
        <v>8.9999999999999993E-3</v>
      </c>
      <c r="C32" s="47">
        <v>8.9999999999999993E-3</v>
      </c>
      <c r="D32" s="47">
        <v>8.9999999999999993E-3</v>
      </c>
      <c r="E32" s="47">
        <v>0.01</v>
      </c>
      <c r="F32" s="47">
        <v>0.01</v>
      </c>
      <c r="G32" s="47">
        <v>1.0999999999999999E-2</v>
      </c>
      <c r="H32" s="47">
        <v>1.0999999999999999E-2</v>
      </c>
      <c r="I32" s="47">
        <v>1.2E-2</v>
      </c>
      <c r="J32" s="47">
        <v>1.2E-2</v>
      </c>
      <c r="K32" s="47">
        <v>1.2999999999999999E-2</v>
      </c>
      <c r="L32" s="47">
        <v>1.2999999999999999E-2</v>
      </c>
      <c r="M32" s="47">
        <v>1.4E-2</v>
      </c>
      <c r="N32" s="47">
        <v>1.4E-2</v>
      </c>
      <c r="O32" s="47">
        <v>1.4999999999999999E-2</v>
      </c>
      <c r="P32" s="47">
        <v>1.6E-2</v>
      </c>
      <c r="Q32" s="47">
        <v>1.7000000000000001E-2</v>
      </c>
    </row>
    <row r="33" spans="1:17" x14ac:dyDescent="0.25">
      <c r="A33" s="44">
        <v>6</v>
      </c>
      <c r="B33" s="47">
        <v>1.0999999999999999E-2</v>
      </c>
      <c r="C33" s="47">
        <v>1.0999999999999999E-2</v>
      </c>
      <c r="D33" s="47">
        <v>1.0999999999999999E-2</v>
      </c>
      <c r="E33" s="47">
        <v>1.2E-2</v>
      </c>
      <c r="F33" s="47">
        <v>1.2E-2</v>
      </c>
      <c r="G33" s="47">
        <v>1.2999999999999999E-2</v>
      </c>
      <c r="H33" s="47">
        <v>1.4E-2</v>
      </c>
      <c r="I33" s="47">
        <v>1.4E-2</v>
      </c>
      <c r="J33" s="47">
        <v>1.4999999999999999E-2</v>
      </c>
      <c r="K33" s="47">
        <v>1.4999999999999999E-2</v>
      </c>
      <c r="L33" s="47">
        <v>1.6E-2</v>
      </c>
      <c r="M33" s="47">
        <v>1.7000000000000001E-2</v>
      </c>
      <c r="N33" s="47">
        <v>1.7000000000000001E-2</v>
      </c>
      <c r="O33" s="47">
        <v>1.7999999999999999E-2</v>
      </c>
      <c r="P33" s="47">
        <v>1.9E-2</v>
      </c>
      <c r="Q33" s="47">
        <v>0.02</v>
      </c>
    </row>
    <row r="34" spans="1:17" x14ac:dyDescent="0.25">
      <c r="A34" s="44">
        <v>7</v>
      </c>
      <c r="B34" s="47">
        <v>1.2999999999999999E-2</v>
      </c>
      <c r="C34" s="47">
        <v>1.2999999999999999E-2</v>
      </c>
      <c r="D34" s="47">
        <v>1.2999999999999999E-2</v>
      </c>
      <c r="E34" s="47">
        <v>1.4E-2</v>
      </c>
      <c r="F34" s="47">
        <v>1.4E-2</v>
      </c>
      <c r="G34" s="47">
        <v>1.4999999999999999E-2</v>
      </c>
      <c r="H34" s="47">
        <v>1.6E-2</v>
      </c>
      <c r="I34" s="47">
        <v>1.6E-2</v>
      </c>
      <c r="J34" s="47">
        <v>1.7000000000000001E-2</v>
      </c>
      <c r="K34" s="47">
        <v>1.7999999999999999E-2</v>
      </c>
      <c r="L34" s="47">
        <v>1.9E-2</v>
      </c>
      <c r="M34" s="47">
        <v>1.9E-2</v>
      </c>
      <c r="N34" s="47">
        <v>0.02</v>
      </c>
      <c r="O34" s="47">
        <v>2.1000000000000001E-2</v>
      </c>
      <c r="P34" s="47">
        <v>2.1999999999999999E-2</v>
      </c>
      <c r="Q34" s="47">
        <v>2.4E-2</v>
      </c>
    </row>
    <row r="35" spans="1:17" x14ac:dyDescent="0.25">
      <c r="A35" s="44">
        <v>8</v>
      </c>
      <c r="B35" s="47">
        <v>1.4E-2</v>
      </c>
      <c r="C35" s="47">
        <v>1.4E-2</v>
      </c>
      <c r="D35" s="47">
        <v>1.4999999999999999E-2</v>
      </c>
      <c r="E35" s="47">
        <v>1.6E-2</v>
      </c>
      <c r="F35" s="47">
        <v>1.6E-2</v>
      </c>
      <c r="G35" s="47">
        <v>1.7000000000000001E-2</v>
      </c>
      <c r="H35" s="47">
        <v>1.7999999999999999E-2</v>
      </c>
      <c r="I35" s="47">
        <v>1.9E-2</v>
      </c>
      <c r="J35" s="47">
        <v>0.02</v>
      </c>
      <c r="K35" s="47">
        <v>0.02</v>
      </c>
      <c r="L35" s="47">
        <v>2.1000000000000001E-2</v>
      </c>
      <c r="M35" s="47">
        <v>2.1999999999999999E-2</v>
      </c>
      <c r="N35" s="47">
        <v>2.3E-2</v>
      </c>
      <c r="O35" s="47">
        <v>2.4E-2</v>
      </c>
      <c r="P35" s="47">
        <v>2.5000000000000001E-2</v>
      </c>
      <c r="Q35" s="47">
        <v>2.7E-2</v>
      </c>
    </row>
    <row r="36" spans="1:17" x14ac:dyDescent="0.25">
      <c r="A36" s="44">
        <v>9</v>
      </c>
      <c r="B36" s="47">
        <v>1.6E-2</v>
      </c>
      <c r="C36" s="47">
        <v>1.6E-2</v>
      </c>
      <c r="D36" s="47">
        <v>1.7000000000000001E-2</v>
      </c>
      <c r="E36" s="47">
        <v>1.7999999999999999E-2</v>
      </c>
      <c r="F36" s="47">
        <v>1.9E-2</v>
      </c>
      <c r="G36" s="47">
        <v>1.9E-2</v>
      </c>
      <c r="H36" s="47">
        <v>0.02</v>
      </c>
      <c r="I36" s="47">
        <v>2.1000000000000001E-2</v>
      </c>
      <c r="J36" s="47">
        <v>2.1999999999999999E-2</v>
      </c>
      <c r="K36" s="47">
        <v>2.3E-2</v>
      </c>
      <c r="L36" s="47">
        <v>2.4E-2</v>
      </c>
      <c r="M36" s="47">
        <v>2.5000000000000001E-2</v>
      </c>
      <c r="N36" s="47">
        <v>2.5999999999999999E-2</v>
      </c>
      <c r="O36" s="47">
        <v>2.7E-2</v>
      </c>
      <c r="P36" s="47">
        <v>2.8000000000000001E-2</v>
      </c>
      <c r="Q36" s="47">
        <v>3.1E-2</v>
      </c>
    </row>
    <row r="37" spans="1:17" x14ac:dyDescent="0.25">
      <c r="A37" s="44">
        <v>10</v>
      </c>
      <c r="B37" s="47">
        <v>1.7999999999999999E-2</v>
      </c>
      <c r="C37" s="47">
        <v>1.7999999999999999E-2</v>
      </c>
      <c r="D37" s="47">
        <v>1.9E-2</v>
      </c>
      <c r="E37" s="47">
        <v>0.02</v>
      </c>
      <c r="F37" s="47">
        <v>2.1000000000000001E-2</v>
      </c>
      <c r="G37" s="47">
        <v>2.1999999999999999E-2</v>
      </c>
      <c r="H37" s="47">
        <v>2.3E-2</v>
      </c>
      <c r="I37" s="47">
        <v>2.3E-2</v>
      </c>
      <c r="J37" s="47">
        <v>2.4E-2</v>
      </c>
      <c r="K37" s="47">
        <v>2.5999999999999999E-2</v>
      </c>
      <c r="L37" s="47">
        <v>2.7E-2</v>
      </c>
      <c r="M37" s="47">
        <v>2.8000000000000001E-2</v>
      </c>
      <c r="N37" s="47">
        <v>2.9000000000000001E-2</v>
      </c>
      <c r="O37" s="47">
        <v>0.03</v>
      </c>
      <c r="P37" s="47">
        <v>3.1E-2</v>
      </c>
      <c r="Q37" s="47">
        <v>3.4000000000000002E-2</v>
      </c>
    </row>
    <row r="38" spans="1:17" x14ac:dyDescent="0.25">
      <c r="A38" s="44">
        <v>11</v>
      </c>
      <c r="B38" s="47">
        <v>0.02</v>
      </c>
      <c r="C38" s="47">
        <v>0.02</v>
      </c>
      <c r="D38" s="47">
        <v>2.1000000000000001E-2</v>
      </c>
      <c r="E38" s="47">
        <v>2.1999999999999999E-2</v>
      </c>
      <c r="F38" s="47">
        <v>2.3E-2</v>
      </c>
      <c r="G38" s="47">
        <v>2.4E-2</v>
      </c>
      <c r="H38" s="47">
        <v>2.5000000000000001E-2</v>
      </c>
      <c r="I38" s="47">
        <v>2.5999999999999999E-2</v>
      </c>
      <c r="J38" s="47">
        <v>2.7E-2</v>
      </c>
      <c r="K38" s="47">
        <v>2.8000000000000001E-2</v>
      </c>
      <c r="L38" s="47">
        <v>2.9000000000000001E-2</v>
      </c>
      <c r="M38" s="47">
        <v>3.1E-2</v>
      </c>
      <c r="N38" s="47">
        <v>3.2000000000000001E-2</v>
      </c>
      <c r="O38" s="47">
        <v>3.3000000000000002E-2</v>
      </c>
      <c r="P38" s="47">
        <v>3.5000000000000003E-2</v>
      </c>
      <c r="Q38" s="47">
        <v>3.7999999999999999E-2</v>
      </c>
    </row>
  </sheetData>
  <sheetProtection algorithmName="SHA-512" hashValue="0JNjpZjCaggcNt2ZDQbFfJ5F1g8aoKZ45nY+s5pT+TsRvUXMZKHpejheSEYHHxE2/JISvgbbyxP9y/UevQ4G+w==" saltValue="I48XlqtxL+3af28ER29I4w==" spinCount="100000" sheet="1" objects="1" scenarios="1"/>
  <conditionalFormatting sqref="A6:A21">
    <cfRule type="expression" dxfId="367" priority="1" stopIfTrue="1">
      <formula>MOD(ROW(),2)=0</formula>
    </cfRule>
    <cfRule type="expression" dxfId="366" priority="2" stopIfTrue="1">
      <formula>MOD(ROW(),2)&lt;&gt;0</formula>
    </cfRule>
  </conditionalFormatting>
  <conditionalFormatting sqref="B6:M21">
    <cfRule type="expression" dxfId="365" priority="3" stopIfTrue="1">
      <formula>MOD(ROW(),2)=0</formula>
    </cfRule>
    <cfRule type="expression" dxfId="364" priority="4" stopIfTrue="1">
      <formula>MOD(ROW(),2)&lt;&gt;0</formula>
    </cfRule>
  </conditionalFormatting>
  <conditionalFormatting sqref="A26:A38">
    <cfRule type="expression" dxfId="363" priority="5" stopIfTrue="1">
      <formula>MOD(ROW(),2)=0</formula>
    </cfRule>
    <cfRule type="expression" dxfId="362" priority="6" stopIfTrue="1">
      <formula>MOD(ROW(),2)&lt;&gt;0</formula>
    </cfRule>
  </conditionalFormatting>
  <conditionalFormatting sqref="B26:Q38">
    <cfRule type="expression" dxfId="361" priority="7" stopIfTrue="1">
      <formula>MOD(ROW(),2)=0</formula>
    </cfRule>
    <cfRule type="expression" dxfId="360"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E476-2EA4-4659-B5E2-4933FD798B37}">
  <sheetPr codeName="Sheet58"/>
  <dimension ref="A1:Q38"/>
  <sheetViews>
    <sheetView showGridLines="0" workbookViewId="0">
      <selection activeCell="A6" sqref="A6"/>
    </sheetView>
  </sheetViews>
  <sheetFormatPr defaultRowHeight="12.5" x14ac:dyDescent="0.25"/>
  <cols>
    <col min="1" max="1" width="31.6328125" customWidth="1"/>
    <col min="2" max="17"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LRF - x-407</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263</v>
      </c>
      <c r="C9" s="48"/>
      <c r="D9" s="48"/>
      <c r="E9" s="48"/>
      <c r="F9" s="48"/>
      <c r="G9" s="48"/>
      <c r="H9" s="48"/>
      <c r="I9" s="48"/>
      <c r="J9" s="48"/>
      <c r="K9" s="48"/>
      <c r="L9" s="48"/>
      <c r="M9" s="48"/>
    </row>
    <row r="10" spans="1:13" x14ac:dyDescent="0.25">
      <c r="A10" s="41" t="s">
        <v>6</v>
      </c>
      <c r="B10" s="48" t="s">
        <v>276</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ht="25" x14ac:dyDescent="0.25">
      <c r="A12" s="41" t="s">
        <v>127</v>
      </c>
      <c r="B12" s="48" t="s">
        <v>273</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407</v>
      </c>
      <c r="C14" s="48"/>
      <c r="D14" s="48"/>
      <c r="E14" s="48"/>
      <c r="F14" s="48"/>
      <c r="G14" s="48"/>
      <c r="H14" s="48"/>
      <c r="I14" s="48"/>
      <c r="J14" s="48"/>
      <c r="K14" s="48"/>
      <c r="L14" s="48"/>
      <c r="M14" s="48"/>
    </row>
    <row r="15" spans="1:13" x14ac:dyDescent="0.25">
      <c r="A15" s="41" t="s">
        <v>389</v>
      </c>
      <c r="B15" s="48" t="s">
        <v>277</v>
      </c>
      <c r="C15" s="48"/>
      <c r="D15" s="48"/>
      <c r="E15" s="48"/>
      <c r="F15" s="48"/>
      <c r="G15" s="48"/>
      <c r="H15" s="48"/>
      <c r="I15" s="48"/>
      <c r="J15" s="48"/>
      <c r="K15" s="48"/>
      <c r="L15" s="48"/>
      <c r="M15" s="48"/>
    </row>
    <row r="16" spans="1:13" x14ac:dyDescent="0.25">
      <c r="A16" s="41" t="s">
        <v>131</v>
      </c>
      <c r="B16" s="48" t="s">
        <v>251</v>
      </c>
      <c r="C16" s="48"/>
      <c r="D16" s="48"/>
      <c r="E16" s="48"/>
      <c r="F16" s="48"/>
      <c r="G16" s="48"/>
      <c r="H16" s="48"/>
      <c r="I16" s="48"/>
      <c r="J16" s="48"/>
      <c r="K16" s="48"/>
      <c r="L16" s="48"/>
      <c r="M16" s="48"/>
    </row>
    <row r="17" spans="1:17" x14ac:dyDescent="0.25">
      <c r="A17" s="42" t="s">
        <v>390</v>
      </c>
      <c r="B17" s="48"/>
      <c r="C17" s="48"/>
      <c r="D17" s="48"/>
      <c r="E17" s="48"/>
      <c r="F17" s="48"/>
      <c r="G17" s="48"/>
      <c r="H17" s="48"/>
      <c r="I17" s="48"/>
      <c r="J17" s="48"/>
      <c r="K17" s="48"/>
      <c r="L17" s="48"/>
      <c r="M17" s="48"/>
    </row>
    <row r="18" spans="1:17" x14ac:dyDescent="0.25">
      <c r="A18" s="41" t="s">
        <v>133</v>
      </c>
      <c r="B18" s="49">
        <v>45106</v>
      </c>
      <c r="C18" s="49"/>
      <c r="D18" s="49"/>
      <c r="E18" s="49"/>
      <c r="F18" s="49"/>
      <c r="G18" s="49"/>
      <c r="H18" s="49"/>
      <c r="I18" s="49"/>
      <c r="J18" s="49"/>
      <c r="K18" s="49"/>
      <c r="L18" s="49"/>
      <c r="M18" s="49"/>
    </row>
    <row r="19" spans="1:17" x14ac:dyDescent="0.25">
      <c r="A19" s="41" t="s">
        <v>134</v>
      </c>
      <c r="B19" s="49">
        <v>45106</v>
      </c>
      <c r="C19" s="49"/>
      <c r="D19" s="49"/>
      <c r="E19" s="49"/>
      <c r="F19" s="49"/>
      <c r="G19" s="49"/>
      <c r="H19" s="49"/>
      <c r="I19" s="49"/>
      <c r="J19" s="49"/>
      <c r="K19" s="49"/>
      <c r="L19" s="49"/>
      <c r="M19" s="49"/>
    </row>
    <row r="20" spans="1:17" x14ac:dyDescent="0.25">
      <c r="A20" s="41" t="s">
        <v>135</v>
      </c>
      <c r="B20" s="48" t="s">
        <v>145</v>
      </c>
      <c r="C20" s="48"/>
      <c r="D20" s="48"/>
      <c r="E20" s="48"/>
      <c r="F20" s="48"/>
      <c r="G20" s="48"/>
      <c r="H20" s="48"/>
      <c r="I20" s="48"/>
      <c r="J20" s="48"/>
      <c r="K20" s="48"/>
      <c r="L20" s="48"/>
      <c r="M20" s="48"/>
    </row>
    <row r="21" spans="1:17" x14ac:dyDescent="0.25">
      <c r="A21" s="41" t="s">
        <v>391</v>
      </c>
      <c r="B21" s="48" t="s">
        <v>64</v>
      </c>
      <c r="C21" s="48"/>
      <c r="D21" s="48"/>
      <c r="E21" s="48"/>
      <c r="F21" s="48"/>
      <c r="G21" s="48"/>
      <c r="H21" s="48"/>
      <c r="I21" s="48"/>
      <c r="J21" s="48"/>
      <c r="K21" s="48"/>
      <c r="L21" s="48"/>
      <c r="M21" s="48"/>
    </row>
    <row r="23" spans="1:17" x14ac:dyDescent="0.25">
      <c r="A23" s="23" t="str">
        <f>HYPERLINK("#'Factor List'!A1", "Back to Factor List")</f>
        <v>Back to Factor List</v>
      </c>
      <c r="B23" s="23" t="str">
        <f>HYPERLINK("#'Assumptions'!A1", "Assumptions")</f>
        <v>Assumptions</v>
      </c>
    </row>
    <row r="26" spans="1:17" s="61" customFormat="1" ht="13" x14ac:dyDescent="0.25">
      <c r="A26" s="60" t="s">
        <v>416</v>
      </c>
      <c r="B26" s="60">
        <v>54</v>
      </c>
      <c r="C26" s="60">
        <v>55</v>
      </c>
      <c r="D26" s="60">
        <v>56</v>
      </c>
      <c r="E26" s="60">
        <v>57</v>
      </c>
      <c r="F26" s="60">
        <v>58</v>
      </c>
      <c r="G26" s="60">
        <v>59</v>
      </c>
      <c r="H26" s="60">
        <v>60</v>
      </c>
      <c r="I26" s="60">
        <v>61</v>
      </c>
      <c r="J26" s="60">
        <v>62</v>
      </c>
      <c r="K26" s="60">
        <v>63</v>
      </c>
      <c r="L26" s="60">
        <v>64</v>
      </c>
      <c r="M26" s="60">
        <v>65</v>
      </c>
      <c r="N26" s="60">
        <v>66</v>
      </c>
      <c r="O26" s="60">
        <v>67</v>
      </c>
      <c r="P26" s="60">
        <v>68</v>
      </c>
      <c r="Q26" s="60">
        <v>69</v>
      </c>
    </row>
    <row r="27" spans="1:17" x14ac:dyDescent="0.25">
      <c r="A27" s="44">
        <v>0</v>
      </c>
      <c r="B27" s="47">
        <v>0</v>
      </c>
      <c r="C27" s="47">
        <v>0</v>
      </c>
      <c r="D27" s="47">
        <v>0</v>
      </c>
      <c r="E27" s="47">
        <v>0</v>
      </c>
      <c r="F27" s="47">
        <v>0</v>
      </c>
      <c r="G27" s="47">
        <v>0</v>
      </c>
      <c r="H27" s="47">
        <v>0</v>
      </c>
      <c r="I27" s="47">
        <v>0</v>
      </c>
      <c r="J27" s="47">
        <v>0</v>
      </c>
      <c r="K27" s="47">
        <v>0</v>
      </c>
      <c r="L27" s="47">
        <v>0</v>
      </c>
      <c r="M27" s="47">
        <v>0</v>
      </c>
      <c r="N27" s="47">
        <v>0</v>
      </c>
      <c r="O27" s="47">
        <v>0</v>
      </c>
      <c r="P27" s="47">
        <v>0</v>
      </c>
      <c r="Q27" s="47">
        <v>0</v>
      </c>
    </row>
    <row r="28" spans="1:17" x14ac:dyDescent="0.25">
      <c r="A28" s="44">
        <v>1</v>
      </c>
      <c r="B28" s="47">
        <v>3.0000000000000001E-3</v>
      </c>
      <c r="C28" s="47">
        <v>3.0000000000000001E-3</v>
      </c>
      <c r="D28" s="47">
        <v>3.0000000000000001E-3</v>
      </c>
      <c r="E28" s="47">
        <v>3.0000000000000001E-3</v>
      </c>
      <c r="F28" s="47">
        <v>4.0000000000000001E-3</v>
      </c>
      <c r="G28" s="47">
        <v>4.0000000000000001E-3</v>
      </c>
      <c r="H28" s="47">
        <v>4.0000000000000001E-3</v>
      </c>
      <c r="I28" s="47">
        <v>4.0000000000000001E-3</v>
      </c>
      <c r="J28" s="47">
        <v>4.0000000000000001E-3</v>
      </c>
      <c r="K28" s="47">
        <v>4.0000000000000001E-3</v>
      </c>
      <c r="L28" s="47">
        <v>4.0000000000000001E-3</v>
      </c>
      <c r="M28" s="47">
        <v>4.0000000000000001E-3</v>
      </c>
      <c r="N28" s="47">
        <v>4.0000000000000001E-3</v>
      </c>
      <c r="O28" s="47">
        <v>5.0000000000000001E-3</v>
      </c>
      <c r="P28" s="47">
        <v>5.0000000000000001E-3</v>
      </c>
      <c r="Q28" s="47">
        <v>5.0000000000000001E-3</v>
      </c>
    </row>
    <row r="29" spans="1:17" x14ac:dyDescent="0.25">
      <c r="A29" s="44">
        <v>2</v>
      </c>
      <c r="B29" s="47">
        <v>7.0000000000000001E-3</v>
      </c>
      <c r="C29" s="47">
        <v>7.0000000000000001E-3</v>
      </c>
      <c r="D29" s="47">
        <v>7.0000000000000001E-3</v>
      </c>
      <c r="E29" s="47">
        <v>7.0000000000000001E-3</v>
      </c>
      <c r="F29" s="47">
        <v>7.0000000000000001E-3</v>
      </c>
      <c r="G29" s="47">
        <v>7.0000000000000001E-3</v>
      </c>
      <c r="H29" s="47">
        <v>8.0000000000000002E-3</v>
      </c>
      <c r="I29" s="47">
        <v>8.0000000000000002E-3</v>
      </c>
      <c r="J29" s="47">
        <v>8.0000000000000002E-3</v>
      </c>
      <c r="K29" s="47">
        <v>8.0000000000000002E-3</v>
      </c>
      <c r="L29" s="47">
        <v>8.0000000000000002E-3</v>
      </c>
      <c r="M29" s="47">
        <v>8.9999999999999993E-3</v>
      </c>
      <c r="N29" s="47">
        <v>8.9999999999999993E-3</v>
      </c>
      <c r="O29" s="47">
        <v>8.9999999999999993E-3</v>
      </c>
      <c r="P29" s="47">
        <v>8.9999999999999993E-3</v>
      </c>
      <c r="Q29" s="47">
        <v>0.01</v>
      </c>
    </row>
    <row r="30" spans="1:17" x14ac:dyDescent="0.25">
      <c r="A30" s="44">
        <v>3</v>
      </c>
      <c r="B30" s="47">
        <v>0.01</v>
      </c>
      <c r="C30" s="47">
        <v>0.01</v>
      </c>
      <c r="D30" s="47">
        <v>0.01</v>
      </c>
      <c r="E30" s="47">
        <v>0.01</v>
      </c>
      <c r="F30" s="47">
        <v>1.0999999999999999E-2</v>
      </c>
      <c r="G30" s="47">
        <v>1.0999999999999999E-2</v>
      </c>
      <c r="H30" s="47">
        <v>1.0999999999999999E-2</v>
      </c>
      <c r="I30" s="47">
        <v>1.2E-2</v>
      </c>
      <c r="J30" s="47">
        <v>1.2E-2</v>
      </c>
      <c r="K30" s="47">
        <v>1.2E-2</v>
      </c>
      <c r="L30" s="47">
        <v>1.2999999999999999E-2</v>
      </c>
      <c r="M30" s="47">
        <v>1.2999999999999999E-2</v>
      </c>
      <c r="N30" s="47">
        <v>1.2999999999999999E-2</v>
      </c>
      <c r="O30" s="47">
        <v>1.4E-2</v>
      </c>
      <c r="P30" s="47">
        <v>1.4E-2</v>
      </c>
      <c r="Q30" s="47">
        <v>1.4999999999999999E-2</v>
      </c>
    </row>
    <row r="31" spans="1:17" x14ac:dyDescent="0.25">
      <c r="A31" s="44">
        <v>4</v>
      </c>
      <c r="B31" s="47">
        <v>1.2999999999999999E-2</v>
      </c>
      <c r="C31" s="47">
        <v>1.2999999999999999E-2</v>
      </c>
      <c r="D31" s="47">
        <v>1.4E-2</v>
      </c>
      <c r="E31" s="47">
        <v>1.4E-2</v>
      </c>
      <c r="F31" s="47">
        <v>1.4E-2</v>
      </c>
      <c r="G31" s="47">
        <v>1.4999999999999999E-2</v>
      </c>
      <c r="H31" s="47">
        <v>1.4999999999999999E-2</v>
      </c>
      <c r="I31" s="47">
        <v>1.4999999999999999E-2</v>
      </c>
      <c r="J31" s="47">
        <v>1.6E-2</v>
      </c>
      <c r="K31" s="47">
        <v>1.6E-2</v>
      </c>
      <c r="L31" s="47">
        <v>1.7000000000000001E-2</v>
      </c>
      <c r="M31" s="47">
        <v>1.7000000000000001E-2</v>
      </c>
      <c r="N31" s="47">
        <v>1.7999999999999999E-2</v>
      </c>
      <c r="O31" s="47">
        <v>1.7999999999999999E-2</v>
      </c>
      <c r="P31" s="47">
        <v>1.9E-2</v>
      </c>
      <c r="Q31" s="47">
        <v>0.02</v>
      </c>
    </row>
    <row r="32" spans="1:17" x14ac:dyDescent="0.25">
      <c r="A32" s="44">
        <v>5</v>
      </c>
      <c r="B32" s="47">
        <v>1.6E-2</v>
      </c>
      <c r="C32" s="47">
        <v>1.6E-2</v>
      </c>
      <c r="D32" s="47">
        <v>1.7000000000000001E-2</v>
      </c>
      <c r="E32" s="47">
        <v>1.7000000000000001E-2</v>
      </c>
      <c r="F32" s="47">
        <v>1.7999999999999999E-2</v>
      </c>
      <c r="G32" s="47">
        <v>1.7999999999999999E-2</v>
      </c>
      <c r="H32" s="47">
        <v>1.9E-2</v>
      </c>
      <c r="I32" s="47">
        <v>1.9E-2</v>
      </c>
      <c r="J32" s="47">
        <v>0.02</v>
      </c>
      <c r="K32" s="47">
        <v>0.02</v>
      </c>
      <c r="L32" s="47">
        <v>2.1000000000000001E-2</v>
      </c>
      <c r="M32" s="47">
        <v>2.1000000000000001E-2</v>
      </c>
      <c r="N32" s="47">
        <v>2.1999999999999999E-2</v>
      </c>
      <c r="O32" s="47">
        <v>2.3E-2</v>
      </c>
      <c r="P32" s="47">
        <v>2.3E-2</v>
      </c>
      <c r="Q32" s="47">
        <v>2.5000000000000001E-2</v>
      </c>
    </row>
    <row r="33" spans="1:17" x14ac:dyDescent="0.25">
      <c r="A33" s="44">
        <v>6</v>
      </c>
      <c r="B33" s="47">
        <v>0.02</v>
      </c>
      <c r="C33" s="47">
        <v>0.02</v>
      </c>
      <c r="D33" s="47">
        <v>0.02</v>
      </c>
      <c r="E33" s="47">
        <v>2.1000000000000001E-2</v>
      </c>
      <c r="F33" s="47">
        <v>2.1000000000000001E-2</v>
      </c>
      <c r="G33" s="47">
        <v>2.1999999999999999E-2</v>
      </c>
      <c r="H33" s="47">
        <v>2.3E-2</v>
      </c>
      <c r="I33" s="47">
        <v>2.3E-2</v>
      </c>
      <c r="J33" s="47">
        <v>2.4E-2</v>
      </c>
      <c r="K33" s="47">
        <v>2.4E-2</v>
      </c>
      <c r="L33" s="47">
        <v>2.5000000000000001E-2</v>
      </c>
      <c r="M33" s="47">
        <v>2.5999999999999999E-2</v>
      </c>
      <c r="N33" s="47">
        <v>2.7E-2</v>
      </c>
      <c r="O33" s="47">
        <v>2.7E-2</v>
      </c>
      <c r="P33" s="47">
        <v>2.8000000000000001E-2</v>
      </c>
      <c r="Q33" s="47">
        <v>0.03</v>
      </c>
    </row>
    <row r="34" spans="1:17" x14ac:dyDescent="0.25">
      <c r="A34" s="44">
        <v>7</v>
      </c>
      <c r="B34" s="47">
        <v>2.3E-2</v>
      </c>
      <c r="C34" s="47">
        <v>2.3E-2</v>
      </c>
      <c r="D34" s="47">
        <v>2.4E-2</v>
      </c>
      <c r="E34" s="47">
        <v>2.4E-2</v>
      </c>
      <c r="F34" s="47">
        <v>2.5000000000000001E-2</v>
      </c>
      <c r="G34" s="47">
        <v>2.5999999999999999E-2</v>
      </c>
      <c r="H34" s="47">
        <v>2.5999999999999999E-2</v>
      </c>
      <c r="I34" s="47">
        <v>2.7E-2</v>
      </c>
      <c r="J34" s="47">
        <v>2.8000000000000001E-2</v>
      </c>
      <c r="K34" s="47">
        <v>2.8000000000000001E-2</v>
      </c>
      <c r="L34" s="47">
        <v>2.9000000000000001E-2</v>
      </c>
      <c r="M34" s="47">
        <v>0.03</v>
      </c>
      <c r="N34" s="47">
        <v>3.1E-2</v>
      </c>
      <c r="O34" s="47">
        <v>3.2000000000000001E-2</v>
      </c>
      <c r="P34" s="47">
        <v>3.3000000000000002E-2</v>
      </c>
      <c r="Q34" s="47">
        <v>3.5000000000000003E-2</v>
      </c>
    </row>
    <row r="35" spans="1:17" x14ac:dyDescent="0.25">
      <c r="A35" s="44">
        <v>8</v>
      </c>
      <c r="B35" s="47">
        <v>2.5999999999999999E-2</v>
      </c>
      <c r="C35" s="47">
        <v>2.5999999999999999E-2</v>
      </c>
      <c r="D35" s="47">
        <v>2.7E-2</v>
      </c>
      <c r="E35" s="47">
        <v>2.8000000000000001E-2</v>
      </c>
      <c r="F35" s="47">
        <v>2.9000000000000001E-2</v>
      </c>
      <c r="G35" s="47">
        <v>2.9000000000000001E-2</v>
      </c>
      <c r="H35" s="47">
        <v>0.03</v>
      </c>
      <c r="I35" s="47">
        <v>3.1E-2</v>
      </c>
      <c r="J35" s="47">
        <v>3.2000000000000001E-2</v>
      </c>
      <c r="K35" s="47">
        <v>3.3000000000000002E-2</v>
      </c>
      <c r="L35" s="47">
        <v>3.3000000000000002E-2</v>
      </c>
      <c r="M35" s="47">
        <v>3.4000000000000002E-2</v>
      </c>
      <c r="N35" s="47">
        <v>3.5000000000000003E-2</v>
      </c>
      <c r="O35" s="47">
        <v>3.5999999999999997E-2</v>
      </c>
      <c r="P35" s="47">
        <v>3.6999999999999998E-2</v>
      </c>
      <c r="Q35" s="47">
        <v>0.04</v>
      </c>
    </row>
    <row r="36" spans="1:17" x14ac:dyDescent="0.25">
      <c r="A36" s="44">
        <v>9</v>
      </c>
      <c r="B36" s="47">
        <v>0.03</v>
      </c>
      <c r="C36" s="47">
        <v>0.03</v>
      </c>
      <c r="D36" s="47">
        <v>0.03</v>
      </c>
      <c r="E36" s="47">
        <v>3.1E-2</v>
      </c>
      <c r="F36" s="47">
        <v>3.2000000000000001E-2</v>
      </c>
      <c r="G36" s="47">
        <v>3.3000000000000002E-2</v>
      </c>
      <c r="H36" s="47">
        <v>3.4000000000000002E-2</v>
      </c>
      <c r="I36" s="47">
        <v>3.5000000000000003E-2</v>
      </c>
      <c r="J36" s="47">
        <v>3.5999999999999997E-2</v>
      </c>
      <c r="K36" s="47">
        <v>3.6999999999999998E-2</v>
      </c>
      <c r="L36" s="47">
        <v>3.7999999999999999E-2</v>
      </c>
      <c r="M36" s="47">
        <v>3.9E-2</v>
      </c>
      <c r="N36" s="47">
        <v>0.04</v>
      </c>
      <c r="O36" s="47">
        <v>4.1000000000000002E-2</v>
      </c>
      <c r="P36" s="47">
        <v>4.2000000000000003E-2</v>
      </c>
      <c r="Q36" s="47">
        <v>4.4999999999999998E-2</v>
      </c>
    </row>
    <row r="37" spans="1:17" x14ac:dyDescent="0.25">
      <c r="A37" s="44">
        <v>10</v>
      </c>
      <c r="B37" s="47">
        <v>3.3000000000000002E-2</v>
      </c>
      <c r="C37" s="47">
        <v>3.3000000000000002E-2</v>
      </c>
      <c r="D37" s="47">
        <v>3.4000000000000002E-2</v>
      </c>
      <c r="E37" s="47">
        <v>3.5000000000000003E-2</v>
      </c>
      <c r="F37" s="47">
        <v>3.5999999999999997E-2</v>
      </c>
      <c r="G37" s="47">
        <v>3.6999999999999998E-2</v>
      </c>
      <c r="H37" s="47">
        <v>3.7999999999999999E-2</v>
      </c>
      <c r="I37" s="47">
        <v>3.9E-2</v>
      </c>
      <c r="J37" s="47">
        <v>0.04</v>
      </c>
      <c r="K37" s="47">
        <v>4.1000000000000002E-2</v>
      </c>
      <c r="L37" s="47">
        <v>4.2000000000000003E-2</v>
      </c>
      <c r="M37" s="47">
        <v>4.2999999999999997E-2</v>
      </c>
      <c r="N37" s="47">
        <v>4.3999999999999997E-2</v>
      </c>
      <c r="O37" s="47">
        <v>4.4999999999999998E-2</v>
      </c>
      <c r="P37" s="47">
        <v>4.7E-2</v>
      </c>
      <c r="Q37" s="47">
        <v>4.9000000000000002E-2</v>
      </c>
    </row>
    <row r="38" spans="1:17" x14ac:dyDescent="0.25">
      <c r="A38" s="44">
        <v>11</v>
      </c>
      <c r="B38" s="47">
        <v>3.5999999999999997E-2</v>
      </c>
      <c r="C38" s="47">
        <v>3.5999999999999997E-2</v>
      </c>
      <c r="D38" s="47">
        <v>3.6999999999999998E-2</v>
      </c>
      <c r="E38" s="47">
        <v>3.7999999999999999E-2</v>
      </c>
      <c r="F38" s="47">
        <v>3.9E-2</v>
      </c>
      <c r="G38" s="47">
        <v>0.04</v>
      </c>
      <c r="H38" s="47">
        <v>4.1000000000000002E-2</v>
      </c>
      <c r="I38" s="47">
        <v>4.2000000000000003E-2</v>
      </c>
      <c r="J38" s="47">
        <v>4.3999999999999997E-2</v>
      </c>
      <c r="K38" s="47">
        <v>4.4999999999999998E-2</v>
      </c>
      <c r="L38" s="47">
        <v>4.5999999999999999E-2</v>
      </c>
      <c r="M38" s="47">
        <v>4.7E-2</v>
      </c>
      <c r="N38" s="47">
        <v>4.9000000000000002E-2</v>
      </c>
      <c r="O38" s="47">
        <v>0.05</v>
      </c>
      <c r="P38" s="47">
        <v>5.0999999999999997E-2</v>
      </c>
      <c r="Q38" s="47">
        <v>5.3999999999999999E-2</v>
      </c>
    </row>
  </sheetData>
  <sheetProtection algorithmName="SHA-512" hashValue="C48XQsL8LAMQFxIS9/wF43w+qvgKjO6sLFJLZdr/H38HfCgDtCdBz0hFariGQH8VKaK/MnN7AB0ywwpL6OQQCg==" saltValue="/9XdDmmWd5SZzETFor3TNw==" spinCount="100000" sheet="1" objects="1" scenarios="1"/>
  <conditionalFormatting sqref="A6:A21">
    <cfRule type="expression" dxfId="357" priority="1" stopIfTrue="1">
      <formula>MOD(ROW(),2)=0</formula>
    </cfRule>
    <cfRule type="expression" dxfId="356" priority="2" stopIfTrue="1">
      <formula>MOD(ROW(),2)&lt;&gt;0</formula>
    </cfRule>
  </conditionalFormatting>
  <conditionalFormatting sqref="B6:M21">
    <cfRule type="expression" dxfId="355" priority="3" stopIfTrue="1">
      <formula>MOD(ROW(),2)=0</formula>
    </cfRule>
    <cfRule type="expression" dxfId="354" priority="4" stopIfTrue="1">
      <formula>MOD(ROW(),2)&lt;&gt;0</formula>
    </cfRule>
  </conditionalFormatting>
  <conditionalFormatting sqref="A26:A38">
    <cfRule type="expression" dxfId="353" priority="5" stopIfTrue="1">
      <formula>MOD(ROW(),2)=0</formula>
    </cfRule>
    <cfRule type="expression" dxfId="352" priority="6" stopIfTrue="1">
      <formula>MOD(ROW(),2)&lt;&gt;0</formula>
    </cfRule>
  </conditionalFormatting>
  <conditionalFormatting sqref="B26:Q38">
    <cfRule type="expression" dxfId="351" priority="7" stopIfTrue="1">
      <formula>MOD(ROW(),2)=0</formula>
    </cfRule>
    <cfRule type="expression" dxfId="350"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623BE-5F85-423E-8196-554FC64FBCCD}">
  <sheetPr codeName="Sheet59"/>
  <dimension ref="A1:C41"/>
  <sheetViews>
    <sheetView showGridLines="0" workbookViewId="0">
      <selection activeCell="A6" sqref="A6"/>
    </sheetView>
  </sheetViews>
  <sheetFormatPr defaultRowHeight="12.5" x14ac:dyDescent="0.25"/>
  <cols>
    <col min="1" max="1" width="31.6328125" customWidth="1"/>
    <col min="2" max="2" width="22.6328125" customWidth="1"/>
    <col min="3" max="3" width="28.453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Triv Comm - x-501</v>
      </c>
    </row>
    <row r="6" spans="1:3" x14ac:dyDescent="0.25">
      <c r="A6" s="41" t="s">
        <v>385</v>
      </c>
      <c r="B6" s="48" t="s">
        <v>386</v>
      </c>
      <c r="C6" s="48"/>
    </row>
    <row r="7" spans="1:3" x14ac:dyDescent="0.25">
      <c r="A7" s="41" t="s">
        <v>387</v>
      </c>
      <c r="B7" s="48" t="s">
        <v>31</v>
      </c>
      <c r="C7" s="48"/>
    </row>
    <row r="8" spans="1:3" x14ac:dyDescent="0.25">
      <c r="A8" s="41" t="s">
        <v>124</v>
      </c>
      <c r="B8" s="48" t="s">
        <v>278</v>
      </c>
      <c r="C8" s="48"/>
    </row>
    <row r="9" spans="1:3" x14ac:dyDescent="0.25">
      <c r="A9" s="41" t="s">
        <v>125</v>
      </c>
      <c r="B9" s="48" t="s">
        <v>279</v>
      </c>
      <c r="C9" s="48"/>
    </row>
    <row r="10" spans="1:3" ht="25" x14ac:dyDescent="0.25">
      <c r="A10" s="41" t="s">
        <v>6</v>
      </c>
      <c r="B10" s="48" t="s">
        <v>280</v>
      </c>
      <c r="C10" s="48"/>
    </row>
    <row r="11" spans="1:3" x14ac:dyDescent="0.25">
      <c r="A11" s="41" t="s">
        <v>126</v>
      </c>
      <c r="B11" s="48" t="s">
        <v>222</v>
      </c>
      <c r="C11" s="48"/>
    </row>
    <row r="12" spans="1:3" x14ac:dyDescent="0.25">
      <c r="A12" s="41" t="s">
        <v>127</v>
      </c>
      <c r="B12" s="48" t="s">
        <v>281</v>
      </c>
      <c r="C12" s="48"/>
    </row>
    <row r="13" spans="1:3" x14ac:dyDescent="0.25">
      <c r="A13" s="41" t="s">
        <v>388</v>
      </c>
      <c r="B13" s="48">
        <v>1</v>
      </c>
      <c r="C13" s="48"/>
    </row>
    <row r="14" spans="1:3" x14ac:dyDescent="0.25">
      <c r="A14" s="41" t="s">
        <v>129</v>
      </c>
      <c r="B14" s="48">
        <v>501</v>
      </c>
      <c r="C14" s="48"/>
    </row>
    <row r="15" spans="1:3" x14ac:dyDescent="0.25">
      <c r="A15" s="41" t="s">
        <v>389</v>
      </c>
      <c r="B15" s="48" t="s">
        <v>282</v>
      </c>
      <c r="C15" s="48"/>
    </row>
    <row r="16" spans="1:3" x14ac:dyDescent="0.25">
      <c r="A16" s="41" t="s">
        <v>131</v>
      </c>
      <c r="B16" s="48" t="s">
        <v>283</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39" x14ac:dyDescent="0.25">
      <c r="A26" s="60" t="s">
        <v>392</v>
      </c>
      <c r="B26" s="60" t="s">
        <v>417</v>
      </c>
      <c r="C26" s="60" t="s">
        <v>418</v>
      </c>
    </row>
    <row r="27" spans="1:3" x14ac:dyDescent="0.25">
      <c r="A27" s="44">
        <v>60</v>
      </c>
      <c r="B27" s="46">
        <v>20.321000000000002</v>
      </c>
      <c r="C27" s="46">
        <v>3.8380000000000001</v>
      </c>
    </row>
    <row r="28" spans="1:3" x14ac:dyDescent="0.25">
      <c r="A28" s="44">
        <v>61</v>
      </c>
      <c r="B28" s="46">
        <v>19.702999999999999</v>
      </c>
      <c r="C28" s="46">
        <v>3.8559999999999999</v>
      </c>
    </row>
    <row r="29" spans="1:3" x14ac:dyDescent="0.25">
      <c r="A29" s="44">
        <v>62</v>
      </c>
      <c r="B29" s="46">
        <v>19.081</v>
      </c>
      <c r="C29" s="46">
        <v>3.87</v>
      </c>
    </row>
    <row r="30" spans="1:3" x14ac:dyDescent="0.25">
      <c r="A30" s="44">
        <v>63</v>
      </c>
      <c r="B30" s="46">
        <v>18.456</v>
      </c>
      <c r="C30" s="46">
        <v>3.8820000000000001</v>
      </c>
    </row>
    <row r="31" spans="1:3" x14ac:dyDescent="0.25">
      <c r="A31" s="44">
        <v>64</v>
      </c>
      <c r="B31" s="46">
        <v>17.829000000000001</v>
      </c>
      <c r="C31" s="46">
        <v>3.8889999999999998</v>
      </c>
    </row>
    <row r="32" spans="1:3" x14ac:dyDescent="0.25">
      <c r="A32" s="44">
        <v>65</v>
      </c>
      <c r="B32" s="46">
        <v>17.2</v>
      </c>
      <c r="C32" s="46">
        <v>3.8919999999999999</v>
      </c>
    </row>
    <row r="33" spans="1:3" x14ac:dyDescent="0.25">
      <c r="A33" s="44">
        <v>66</v>
      </c>
      <c r="B33" s="46">
        <v>16.568999999999999</v>
      </c>
      <c r="C33" s="46">
        <v>3.8919999999999999</v>
      </c>
    </row>
    <row r="34" spans="1:3" x14ac:dyDescent="0.25">
      <c r="A34" s="44">
        <v>67</v>
      </c>
      <c r="B34" s="46">
        <v>15.938000000000001</v>
      </c>
      <c r="C34" s="46">
        <v>3.8860000000000001</v>
      </c>
    </row>
    <row r="35" spans="1:3" x14ac:dyDescent="0.25">
      <c r="A35" s="44">
        <v>68</v>
      </c>
      <c r="B35" s="46">
        <v>15.305999999999999</v>
      </c>
      <c r="C35" s="46">
        <v>3.8769999999999998</v>
      </c>
    </row>
    <row r="36" spans="1:3" x14ac:dyDescent="0.25">
      <c r="A36" s="44">
        <v>69</v>
      </c>
      <c r="B36" s="46">
        <v>14.675000000000001</v>
      </c>
      <c r="C36" s="46">
        <v>3.8620000000000001</v>
      </c>
    </row>
    <row r="37" spans="1:3" x14ac:dyDescent="0.25">
      <c r="A37" s="44">
        <v>70</v>
      </c>
      <c r="B37" s="46">
        <v>14.044</v>
      </c>
      <c r="C37" s="46">
        <v>3.843</v>
      </c>
    </row>
    <row r="38" spans="1:3" x14ac:dyDescent="0.25">
      <c r="A38" s="44">
        <v>71</v>
      </c>
      <c r="B38" s="46">
        <v>13.416</v>
      </c>
      <c r="C38" s="46">
        <v>3.819</v>
      </c>
    </row>
    <row r="39" spans="1:3" x14ac:dyDescent="0.25">
      <c r="A39" s="44">
        <v>72</v>
      </c>
      <c r="B39" s="46">
        <v>12.792</v>
      </c>
      <c r="C39" s="46">
        <v>3.7890000000000001</v>
      </c>
    </row>
    <row r="40" spans="1:3" x14ac:dyDescent="0.25">
      <c r="A40" s="44">
        <v>73</v>
      </c>
      <c r="B40" s="46">
        <v>12.173</v>
      </c>
      <c r="C40" s="46">
        <v>3.7519999999999998</v>
      </c>
    </row>
    <row r="41" spans="1:3" x14ac:dyDescent="0.25">
      <c r="A41" s="44">
        <v>74</v>
      </c>
      <c r="B41" s="46">
        <v>11.56</v>
      </c>
      <c r="C41" s="46">
        <v>3.6120000000000001</v>
      </c>
    </row>
  </sheetData>
  <sheetProtection algorithmName="SHA-512" hashValue="x7NYbxCUKs9tb9UmttTMnRkLXg6jc6fRQsHPw0M8Zux/oQAfz6LmNJiU8f0xxQ4sAJwyq5IP2MJMjQ26TQK+7w==" saltValue="LKSk+Uc/unXRoKjz4z6a0Q==" spinCount="100000" sheet="1" objects="1" scenarios="1"/>
  <conditionalFormatting sqref="A6:A21">
    <cfRule type="expression" dxfId="347" priority="1" stopIfTrue="1">
      <formula>MOD(ROW(),2)=0</formula>
    </cfRule>
    <cfRule type="expression" dxfId="346" priority="2" stopIfTrue="1">
      <formula>MOD(ROW(),2)&lt;&gt;0</formula>
    </cfRule>
  </conditionalFormatting>
  <conditionalFormatting sqref="B6:C21">
    <cfRule type="expression" dxfId="345" priority="3" stopIfTrue="1">
      <formula>MOD(ROW(),2)=0</formula>
    </cfRule>
    <cfRule type="expression" dxfId="344" priority="4" stopIfTrue="1">
      <formula>MOD(ROW(),2)&lt;&gt;0</formula>
    </cfRule>
  </conditionalFormatting>
  <conditionalFormatting sqref="A26:A41">
    <cfRule type="expression" dxfId="343" priority="5" stopIfTrue="1">
      <formula>MOD(ROW(),2)=0</formula>
    </cfRule>
    <cfRule type="expression" dxfId="342" priority="6" stopIfTrue="1">
      <formula>MOD(ROW(),2)&lt;&gt;0</formula>
    </cfRule>
  </conditionalFormatting>
  <conditionalFormatting sqref="B26:C41">
    <cfRule type="expression" dxfId="341" priority="7" stopIfTrue="1">
      <formula>MOD(ROW(),2)=0</formula>
    </cfRule>
    <cfRule type="expression" dxfId="340"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C268-B80D-4FC7-B56F-B993FECBC64C}">
  <sheetPr codeName="Sheet60"/>
  <dimension ref="A1:B101"/>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Triv Comm - x-502</v>
      </c>
    </row>
    <row r="6" spans="1:2" x14ac:dyDescent="0.25">
      <c r="A6" s="41" t="s">
        <v>385</v>
      </c>
      <c r="B6" s="48" t="s">
        <v>386</v>
      </c>
    </row>
    <row r="7" spans="1:2" x14ac:dyDescent="0.25">
      <c r="A7" s="41" t="s">
        <v>387</v>
      </c>
      <c r="B7" s="48" t="s">
        <v>31</v>
      </c>
    </row>
    <row r="8" spans="1:2" x14ac:dyDescent="0.25">
      <c r="A8" s="41" t="s">
        <v>124</v>
      </c>
      <c r="B8" s="48" t="s">
        <v>278</v>
      </c>
    </row>
    <row r="9" spans="1:2" x14ac:dyDescent="0.25">
      <c r="A9" s="41" t="s">
        <v>125</v>
      </c>
      <c r="B9" s="48" t="s">
        <v>279</v>
      </c>
    </row>
    <row r="10" spans="1:2" ht="62.5" x14ac:dyDescent="0.25">
      <c r="A10" s="41" t="s">
        <v>6</v>
      </c>
      <c r="B10" s="48" t="s">
        <v>284</v>
      </c>
    </row>
    <row r="11" spans="1:2" x14ac:dyDescent="0.25">
      <c r="A11" s="41" t="s">
        <v>126</v>
      </c>
      <c r="B11" s="48" t="s">
        <v>222</v>
      </c>
    </row>
    <row r="12" spans="1:2" x14ac:dyDescent="0.25">
      <c r="A12" s="41" t="s">
        <v>127</v>
      </c>
      <c r="B12" s="48" t="s">
        <v>281</v>
      </c>
    </row>
    <row r="13" spans="1:2" x14ac:dyDescent="0.25">
      <c r="A13" s="41" t="s">
        <v>388</v>
      </c>
      <c r="B13" s="48">
        <v>1</v>
      </c>
    </row>
    <row r="14" spans="1:2" x14ac:dyDescent="0.25">
      <c r="A14" s="41" t="s">
        <v>129</v>
      </c>
      <c r="B14" s="48">
        <v>502</v>
      </c>
    </row>
    <row r="15" spans="1:2" x14ac:dyDescent="0.25">
      <c r="A15" s="41" t="s">
        <v>389</v>
      </c>
      <c r="B15" s="48" t="s">
        <v>285</v>
      </c>
    </row>
    <row r="16" spans="1:2" x14ac:dyDescent="0.25">
      <c r="A16" s="41" t="s">
        <v>131</v>
      </c>
      <c r="B16" s="48" t="s">
        <v>286</v>
      </c>
    </row>
    <row r="17" spans="1:2" x14ac:dyDescent="0.25">
      <c r="A17" s="42" t="s">
        <v>390</v>
      </c>
      <c r="B17" s="48"/>
    </row>
    <row r="18" spans="1:2" x14ac:dyDescent="0.25">
      <c r="A18" s="41" t="s">
        <v>133</v>
      </c>
      <c r="B18" s="49">
        <v>45135</v>
      </c>
    </row>
    <row r="19" spans="1:2" x14ac:dyDescent="0.25">
      <c r="A19" s="41" t="s">
        <v>134</v>
      </c>
      <c r="B19" s="49">
        <v>45135</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c r="A26" s="60" t="s">
        <v>392</v>
      </c>
      <c r="B26" s="60" t="s">
        <v>419</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QzDv+lXc1XDXCXnZO5EY2uURkwh+C07f+UOkTn6CSsMh1HtXpKD8+5LnmyVGba5T7SIFjnQaSh0CfzAz44cK6A==" saltValue="HLoEHEUc0eaIjcDvPkURAw==" spinCount="100000" sheet="1" objects="1" scenarios="1"/>
  <conditionalFormatting sqref="A6:A21">
    <cfRule type="expression" dxfId="337" priority="1" stopIfTrue="1">
      <formula>MOD(ROW(),2)=0</formula>
    </cfRule>
    <cfRule type="expression" dxfId="336" priority="2" stopIfTrue="1">
      <formula>MOD(ROW(),2)&lt;&gt;0</formula>
    </cfRule>
  </conditionalFormatting>
  <conditionalFormatting sqref="B6:B21">
    <cfRule type="expression" dxfId="335" priority="3" stopIfTrue="1">
      <formula>MOD(ROW(),2)=0</formula>
    </cfRule>
    <cfRule type="expression" dxfId="334" priority="4" stopIfTrue="1">
      <formula>MOD(ROW(),2)&lt;&gt;0</formula>
    </cfRule>
  </conditionalFormatting>
  <conditionalFormatting sqref="A26:A101">
    <cfRule type="expression" dxfId="333" priority="5" stopIfTrue="1">
      <formula>MOD(ROW(),2)=0</formula>
    </cfRule>
    <cfRule type="expression" dxfId="332" priority="6" stopIfTrue="1">
      <formula>MOD(ROW(),2)&lt;&gt;0</formula>
    </cfRule>
  </conditionalFormatting>
  <conditionalFormatting sqref="B26:B101">
    <cfRule type="expression" dxfId="331" priority="7" stopIfTrue="1">
      <formula>MOD(ROW(),2)=0</formula>
    </cfRule>
    <cfRule type="expression" dxfId="330"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76BA-6AC6-4114-97EF-BC311787872B}">
  <sheetPr codeName="Sheet61"/>
  <dimension ref="A1:C46"/>
  <sheetViews>
    <sheetView showGridLines="0" workbookViewId="0">
      <selection activeCell="A6" sqref="A6"/>
    </sheetView>
  </sheetViews>
  <sheetFormatPr defaultRowHeight="12.5" x14ac:dyDescent="0.25"/>
  <cols>
    <col min="1" max="1" width="31.6328125" customWidth="1"/>
    <col min="2" max="2" width="22.6328125" customWidth="1"/>
    <col min="3" max="3" width="29.453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Triv Comm - x-503</v>
      </c>
    </row>
    <row r="6" spans="1:3" x14ac:dyDescent="0.25">
      <c r="A6" s="41" t="s">
        <v>385</v>
      </c>
      <c r="B6" s="48" t="s">
        <v>386</v>
      </c>
      <c r="C6" s="48"/>
    </row>
    <row r="7" spans="1:3" x14ac:dyDescent="0.25">
      <c r="A7" s="41" t="s">
        <v>387</v>
      </c>
      <c r="B7" s="48" t="s">
        <v>31</v>
      </c>
      <c r="C7" s="48"/>
    </row>
    <row r="8" spans="1:3" x14ac:dyDescent="0.25">
      <c r="A8" s="41" t="s">
        <v>124</v>
      </c>
      <c r="B8" s="48">
        <v>2015</v>
      </c>
      <c r="C8" s="48"/>
    </row>
    <row r="9" spans="1:3" x14ac:dyDescent="0.25">
      <c r="A9" s="41" t="s">
        <v>125</v>
      </c>
      <c r="B9" s="48" t="s">
        <v>279</v>
      </c>
      <c r="C9" s="48"/>
    </row>
    <row r="10" spans="1:3" ht="25" x14ac:dyDescent="0.25">
      <c r="A10" s="41" t="s">
        <v>6</v>
      </c>
      <c r="B10" s="48" t="s">
        <v>287</v>
      </c>
      <c r="C10" s="48"/>
    </row>
    <row r="11" spans="1:3" x14ac:dyDescent="0.25">
      <c r="A11" s="41" t="s">
        <v>126</v>
      </c>
      <c r="B11" s="48" t="s">
        <v>222</v>
      </c>
      <c r="C11" s="48"/>
    </row>
    <row r="12" spans="1:3" x14ac:dyDescent="0.25">
      <c r="A12" s="41" t="s">
        <v>127</v>
      </c>
      <c r="B12" s="48" t="s">
        <v>281</v>
      </c>
      <c r="C12" s="48"/>
    </row>
    <row r="13" spans="1:3" x14ac:dyDescent="0.25">
      <c r="A13" s="41" t="s">
        <v>388</v>
      </c>
      <c r="B13" s="48">
        <v>0</v>
      </c>
      <c r="C13" s="48"/>
    </row>
    <row r="14" spans="1:3" x14ac:dyDescent="0.25">
      <c r="A14" s="41" t="s">
        <v>129</v>
      </c>
      <c r="B14" s="48">
        <v>503</v>
      </c>
      <c r="C14" s="48"/>
    </row>
    <row r="15" spans="1:3" x14ac:dyDescent="0.25">
      <c r="A15" s="41" t="s">
        <v>389</v>
      </c>
      <c r="B15" s="48" t="s">
        <v>288</v>
      </c>
      <c r="C15" s="48"/>
    </row>
    <row r="16" spans="1:3" x14ac:dyDescent="0.25">
      <c r="A16" s="41" t="s">
        <v>131</v>
      </c>
      <c r="B16" s="48" t="s">
        <v>283</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39" x14ac:dyDescent="0.25">
      <c r="A26" s="60" t="s">
        <v>392</v>
      </c>
      <c r="B26" s="60" t="s">
        <v>420</v>
      </c>
      <c r="C26" s="60" t="s">
        <v>421</v>
      </c>
    </row>
    <row r="27" spans="1:3" x14ac:dyDescent="0.25">
      <c r="A27" s="44">
        <v>55</v>
      </c>
      <c r="B27" s="46">
        <v>23.369</v>
      </c>
      <c r="C27" s="46">
        <v>3.9689999999999999</v>
      </c>
    </row>
    <row r="28" spans="1:3" x14ac:dyDescent="0.25">
      <c r="A28" s="44">
        <v>56</v>
      </c>
      <c r="B28" s="46">
        <v>22.783999999999999</v>
      </c>
      <c r="C28" s="46">
        <v>3.9980000000000002</v>
      </c>
    </row>
    <row r="29" spans="1:3" x14ac:dyDescent="0.25">
      <c r="A29" s="44">
        <v>57</v>
      </c>
      <c r="B29" s="46">
        <v>22.193000000000001</v>
      </c>
      <c r="C29" s="46">
        <v>4.024</v>
      </c>
    </row>
    <row r="30" spans="1:3" x14ac:dyDescent="0.25">
      <c r="A30" s="44">
        <v>58</v>
      </c>
      <c r="B30" s="46">
        <v>21.596</v>
      </c>
      <c r="C30" s="46">
        <v>4.0490000000000004</v>
      </c>
    </row>
    <row r="31" spans="1:3" x14ac:dyDescent="0.25">
      <c r="A31" s="44">
        <v>59</v>
      </c>
      <c r="B31" s="46">
        <v>20.992999999999999</v>
      </c>
      <c r="C31" s="46">
        <v>4.0730000000000004</v>
      </c>
    </row>
    <row r="32" spans="1:3" x14ac:dyDescent="0.25">
      <c r="A32" s="44">
        <v>60</v>
      </c>
      <c r="B32" s="46">
        <v>20.385999999999999</v>
      </c>
      <c r="C32" s="46">
        <v>4.0940000000000003</v>
      </c>
    </row>
    <row r="33" spans="1:3" x14ac:dyDescent="0.25">
      <c r="A33" s="44">
        <v>61</v>
      </c>
      <c r="B33" s="46">
        <v>19.774999999999999</v>
      </c>
      <c r="C33" s="46">
        <v>4.1130000000000004</v>
      </c>
    </row>
    <row r="34" spans="1:3" x14ac:dyDescent="0.25">
      <c r="A34" s="44">
        <v>62</v>
      </c>
      <c r="B34" s="46">
        <v>19.16</v>
      </c>
      <c r="C34" s="46">
        <v>4.1280000000000001</v>
      </c>
    </row>
    <row r="35" spans="1:3" x14ac:dyDescent="0.25">
      <c r="A35" s="44">
        <v>63</v>
      </c>
      <c r="B35" s="46">
        <v>18.544</v>
      </c>
      <c r="C35" s="46">
        <v>4.1399999999999997</v>
      </c>
    </row>
    <row r="36" spans="1:3" x14ac:dyDescent="0.25">
      <c r="A36" s="44">
        <v>64</v>
      </c>
      <c r="B36" s="46">
        <v>17.925000000000001</v>
      </c>
      <c r="C36" s="46">
        <v>4.1479999999999997</v>
      </c>
    </row>
    <row r="37" spans="1:3" x14ac:dyDescent="0.25">
      <c r="A37" s="44">
        <v>65</v>
      </c>
      <c r="B37" s="46">
        <v>17.306000000000001</v>
      </c>
      <c r="C37" s="46">
        <v>4.1520000000000001</v>
      </c>
    </row>
    <row r="38" spans="1:3" x14ac:dyDescent="0.25">
      <c r="A38" s="44">
        <v>66</v>
      </c>
      <c r="B38" s="46">
        <v>16.687000000000001</v>
      </c>
      <c r="C38" s="46">
        <v>4.1509999999999998</v>
      </c>
    </row>
    <row r="39" spans="1:3" x14ac:dyDescent="0.25">
      <c r="A39" s="44">
        <v>67</v>
      </c>
      <c r="B39" s="46">
        <v>16.068000000000001</v>
      </c>
      <c r="C39" s="46">
        <v>4.1449999999999996</v>
      </c>
    </row>
    <row r="40" spans="1:3" x14ac:dyDescent="0.25">
      <c r="A40" s="44">
        <v>68</v>
      </c>
      <c r="B40" s="46">
        <v>15.45</v>
      </c>
      <c r="C40" s="46">
        <v>4.1349999999999998</v>
      </c>
    </row>
    <row r="41" spans="1:3" x14ac:dyDescent="0.25">
      <c r="A41" s="44">
        <v>69</v>
      </c>
      <c r="B41" s="46">
        <v>14.834</v>
      </c>
      <c r="C41" s="46">
        <v>4.0679999999999996</v>
      </c>
    </row>
    <row r="42" spans="1:3" x14ac:dyDescent="0.25">
      <c r="A42" s="44">
        <v>70</v>
      </c>
      <c r="B42" s="46">
        <v>14.222</v>
      </c>
      <c r="C42" s="46">
        <v>3.9969999999999999</v>
      </c>
    </row>
    <row r="43" spans="1:3" x14ac:dyDescent="0.25">
      <c r="A43" s="44">
        <v>71</v>
      </c>
      <c r="B43" s="46">
        <v>13.616</v>
      </c>
      <c r="C43" s="46">
        <v>3.972</v>
      </c>
    </row>
    <row r="44" spans="1:3" x14ac:dyDescent="0.25">
      <c r="A44" s="44">
        <v>72</v>
      </c>
      <c r="B44" s="46">
        <v>13.016999999999999</v>
      </c>
      <c r="C44" s="46">
        <v>3.9409999999999998</v>
      </c>
    </row>
    <row r="45" spans="1:3" x14ac:dyDescent="0.25">
      <c r="A45" s="44">
        <v>73</v>
      </c>
      <c r="B45" s="46">
        <v>12.428000000000001</v>
      </c>
      <c r="C45" s="46">
        <v>3.9020000000000001</v>
      </c>
    </row>
    <row r="46" spans="1:3" x14ac:dyDescent="0.25">
      <c r="A46" s="44">
        <v>74</v>
      </c>
      <c r="B46" s="46">
        <v>11.848000000000001</v>
      </c>
      <c r="C46" s="46">
        <v>3.7349999999999999</v>
      </c>
    </row>
  </sheetData>
  <sheetProtection algorithmName="SHA-512" hashValue="f4wH2iNTw3uop/7+zZorVR8QOymTIknYj3tX7MYRt8wvOcTv0qpp8PxmLzdA8n/cMLziLfHLaz82tjW+w6Pk5g==" saltValue="zUHKNK2ltUY8TocloBaITg==" spinCount="100000" sheet="1" objects="1" scenarios="1"/>
  <conditionalFormatting sqref="A6:A21">
    <cfRule type="expression" dxfId="327" priority="1" stopIfTrue="1">
      <formula>MOD(ROW(),2)=0</formula>
    </cfRule>
    <cfRule type="expression" dxfId="326" priority="2" stopIfTrue="1">
      <formula>MOD(ROW(),2)&lt;&gt;0</formula>
    </cfRule>
  </conditionalFormatting>
  <conditionalFormatting sqref="B6:C21">
    <cfRule type="expression" dxfId="325" priority="3" stopIfTrue="1">
      <formula>MOD(ROW(),2)=0</formula>
    </cfRule>
    <cfRule type="expression" dxfId="324" priority="4" stopIfTrue="1">
      <formula>MOD(ROW(),2)&lt;&gt;0</formula>
    </cfRule>
  </conditionalFormatting>
  <conditionalFormatting sqref="A26:A46">
    <cfRule type="expression" dxfId="323" priority="5" stopIfTrue="1">
      <formula>MOD(ROW(),2)=0</formula>
    </cfRule>
    <cfRule type="expression" dxfId="322" priority="6" stopIfTrue="1">
      <formula>MOD(ROW(),2)&lt;&gt;0</formula>
    </cfRule>
  </conditionalFormatting>
  <conditionalFormatting sqref="B26:C46">
    <cfRule type="expression" dxfId="321" priority="7" stopIfTrue="1">
      <formula>MOD(ROW(),2)=0</formula>
    </cfRule>
    <cfRule type="expression" dxfId="320"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4546-3566-4F21-950F-421A23738834}">
  <sheetPr codeName="Sheet8"/>
  <dimension ref="A1:D68"/>
  <sheetViews>
    <sheetView showGridLines="0" topLeftCell="A6" zoomScale="85" zoomScaleNormal="85"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CETV - x-201</v>
      </c>
    </row>
    <row r="6" spans="1:4" x14ac:dyDescent="0.25">
      <c r="A6" s="41" t="s">
        <v>385</v>
      </c>
      <c r="B6" s="48" t="s">
        <v>386</v>
      </c>
      <c r="C6" s="48"/>
      <c r="D6" s="48"/>
    </row>
    <row r="7" spans="1:4" x14ac:dyDescent="0.25">
      <c r="A7" s="41" t="s">
        <v>387</v>
      </c>
      <c r="B7" s="48" t="s">
        <v>31</v>
      </c>
      <c r="C7" s="48"/>
      <c r="D7" s="48"/>
    </row>
    <row r="8" spans="1:4" x14ac:dyDescent="0.25">
      <c r="A8" s="41" t="s">
        <v>124</v>
      </c>
      <c r="B8" s="48" t="s">
        <v>137</v>
      </c>
      <c r="C8" s="48"/>
      <c r="D8" s="48"/>
    </row>
    <row r="9" spans="1:4" x14ac:dyDescent="0.25">
      <c r="A9" s="41" t="s">
        <v>125</v>
      </c>
      <c r="B9" s="48" t="s">
        <v>138</v>
      </c>
      <c r="C9" s="48"/>
      <c r="D9" s="48"/>
    </row>
    <row r="10" spans="1:4" x14ac:dyDescent="0.25">
      <c r="A10" s="41" t="s">
        <v>6</v>
      </c>
      <c r="B10" s="48" t="s">
        <v>139</v>
      </c>
      <c r="C10" s="48"/>
      <c r="D10" s="48"/>
    </row>
    <row r="11" spans="1:4" x14ac:dyDescent="0.25">
      <c r="A11" s="41" t="s">
        <v>126</v>
      </c>
      <c r="B11" s="48" t="s">
        <v>140</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201</v>
      </c>
      <c r="C14" s="48"/>
      <c r="D14" s="48"/>
    </row>
    <row r="15" spans="1:4" x14ac:dyDescent="0.25">
      <c r="A15" s="41" t="s">
        <v>389</v>
      </c>
      <c r="B15" s="48" t="s">
        <v>143</v>
      </c>
      <c r="C15" s="48"/>
      <c r="D15" s="48"/>
    </row>
    <row r="16" spans="1:4" x14ac:dyDescent="0.25">
      <c r="A16" s="41" t="s">
        <v>131</v>
      </c>
      <c r="B16" s="48" t="s">
        <v>144</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39" x14ac:dyDescent="0.25">
      <c r="A26" s="60" t="s">
        <v>392</v>
      </c>
      <c r="B26" s="60" t="s">
        <v>393</v>
      </c>
      <c r="C26" s="60" t="s">
        <v>394</v>
      </c>
      <c r="D26" s="60" t="s">
        <v>395</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xsBrhsu3Se7IWaGREClmYCgUKoBeSBthuAmnEjTDjEGdv5ROJKJvJreK621crjc8cBHaT22rSvAQnoKGmYEfQ==" saltValue="nIYnEsRSUQIjqm5Ih4D21w==" spinCount="100000" sheet="1" objects="1" scenarios="1"/>
  <conditionalFormatting sqref="A6:A21">
    <cfRule type="expression" dxfId="867" priority="9" stopIfTrue="1">
      <formula>MOD(ROW(),2)=0</formula>
    </cfRule>
    <cfRule type="expression" dxfId="866" priority="10" stopIfTrue="1">
      <formula>MOD(ROW(),2)&lt;&gt;0</formula>
    </cfRule>
  </conditionalFormatting>
  <conditionalFormatting sqref="B6:D21">
    <cfRule type="expression" dxfId="865" priority="11" stopIfTrue="1">
      <formula>MOD(ROW(),2)=0</formula>
    </cfRule>
    <cfRule type="expression" dxfId="864" priority="12" stopIfTrue="1">
      <formula>MOD(ROW(),2)&lt;&gt;0</formula>
    </cfRule>
  </conditionalFormatting>
  <conditionalFormatting sqref="A26:A68">
    <cfRule type="expression" dxfId="863" priority="13" stopIfTrue="1">
      <formula>MOD(ROW(),2)=0</formula>
    </cfRule>
    <cfRule type="expression" dxfId="862" priority="14" stopIfTrue="1">
      <formula>MOD(ROW(),2)&lt;&gt;0</formula>
    </cfRule>
  </conditionalFormatting>
  <conditionalFormatting sqref="B26:D68">
    <cfRule type="expression" dxfId="861" priority="15" stopIfTrue="1">
      <formula>MOD(ROW(),2)=0</formula>
    </cfRule>
    <cfRule type="expression" dxfId="860"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9D9DA-F775-4243-969E-0923CFD73E92}">
  <sheetPr codeName="Sheet62"/>
  <dimension ref="A1:B101"/>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Triv Comm - x-504</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279</v>
      </c>
    </row>
    <row r="10" spans="1:2" ht="25" x14ac:dyDescent="0.25">
      <c r="A10" s="41" t="s">
        <v>6</v>
      </c>
      <c r="B10" s="48" t="s">
        <v>289</v>
      </c>
    </row>
    <row r="11" spans="1:2" x14ac:dyDescent="0.25">
      <c r="A11" s="41" t="s">
        <v>126</v>
      </c>
      <c r="B11" s="48" t="s">
        <v>222</v>
      </c>
    </row>
    <row r="12" spans="1:2" x14ac:dyDescent="0.25">
      <c r="A12" s="41" t="s">
        <v>127</v>
      </c>
      <c r="B12" s="48" t="s">
        <v>281</v>
      </c>
    </row>
    <row r="13" spans="1:2" x14ac:dyDescent="0.25">
      <c r="A13" s="41" t="s">
        <v>388</v>
      </c>
      <c r="B13" s="48">
        <v>0</v>
      </c>
    </row>
    <row r="14" spans="1:2" x14ac:dyDescent="0.25">
      <c r="A14" s="41" t="s">
        <v>129</v>
      </c>
      <c r="B14" s="48">
        <v>504</v>
      </c>
    </row>
    <row r="15" spans="1:2" x14ac:dyDescent="0.25">
      <c r="A15" s="41" t="s">
        <v>389</v>
      </c>
      <c r="B15" s="48" t="s">
        <v>290</v>
      </c>
    </row>
    <row r="16" spans="1:2" x14ac:dyDescent="0.25">
      <c r="A16" s="41" t="s">
        <v>131</v>
      </c>
      <c r="B16" s="48" t="s">
        <v>286</v>
      </c>
    </row>
    <row r="17" spans="1:2" x14ac:dyDescent="0.25">
      <c r="A17" s="42" t="s">
        <v>390</v>
      </c>
      <c r="B17" s="48"/>
    </row>
    <row r="18" spans="1:2" x14ac:dyDescent="0.25">
      <c r="A18" s="41" t="s">
        <v>133</v>
      </c>
      <c r="B18" s="49">
        <v>45135</v>
      </c>
    </row>
    <row r="19" spans="1:2" x14ac:dyDescent="0.25">
      <c r="A19" s="41" t="s">
        <v>134</v>
      </c>
      <c r="B19" s="49">
        <v>45135</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c r="A26" s="60" t="s">
        <v>392</v>
      </c>
      <c r="B26" s="60" t="s">
        <v>422</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uozxlkHHdHc376JSENtfeHN1p4UE5wrLG6YU24VhRGURiN6aIb8u/JHi0Fk+iK/Q/D+bMiXeoAeYPeH2do1RLQ==" saltValue="JVxcIbSbkLcjWK6SaFrG1w==" spinCount="100000" sheet="1" objects="1" scenarios="1"/>
  <conditionalFormatting sqref="A6:A21">
    <cfRule type="expression" dxfId="317" priority="1" stopIfTrue="1">
      <formula>MOD(ROW(),2)=0</formula>
    </cfRule>
    <cfRule type="expression" dxfId="316" priority="2" stopIfTrue="1">
      <formula>MOD(ROW(),2)&lt;&gt;0</formula>
    </cfRule>
  </conditionalFormatting>
  <conditionalFormatting sqref="B6:B21">
    <cfRule type="expression" dxfId="315" priority="3" stopIfTrue="1">
      <formula>MOD(ROW(),2)=0</formula>
    </cfRule>
    <cfRule type="expression" dxfId="314" priority="4" stopIfTrue="1">
      <formula>MOD(ROW(),2)&lt;&gt;0</formula>
    </cfRule>
  </conditionalFormatting>
  <conditionalFormatting sqref="A26:A101">
    <cfRule type="expression" dxfId="313" priority="5" stopIfTrue="1">
      <formula>MOD(ROW(),2)=0</formula>
    </cfRule>
    <cfRule type="expression" dxfId="312" priority="6" stopIfTrue="1">
      <formula>MOD(ROW(),2)&lt;&gt;0</formula>
    </cfRule>
  </conditionalFormatting>
  <conditionalFormatting sqref="B26:B101">
    <cfRule type="expression" dxfId="311" priority="7" stopIfTrue="1">
      <formula>MOD(ROW(),2)=0</formula>
    </cfRule>
    <cfRule type="expression" dxfId="310"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B99B-C797-4D82-8C1D-DD829B2DA3B2}">
  <sheetPr codeName="Sheet63"/>
  <dimension ref="A1:M53"/>
  <sheetViews>
    <sheetView showGridLines="0" workbookViewId="0">
      <selection activeCell="A6" sqref="A6"/>
    </sheetView>
  </sheetViews>
  <sheetFormatPr defaultRowHeight="12.5" x14ac:dyDescent="0.25"/>
  <cols>
    <col min="1" max="1" width="34" customWidth="1"/>
    <col min="3" max="3" width="10.36328125" customWidth="1"/>
    <col min="4" max="4" width="10"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Commutation - x-505</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t="s">
        <v>137</v>
      </c>
      <c r="C8" s="48"/>
      <c r="D8" s="48"/>
      <c r="E8" s="48"/>
      <c r="F8" s="48"/>
      <c r="G8" s="48"/>
      <c r="H8" s="48"/>
      <c r="I8" s="48"/>
      <c r="J8" s="48"/>
      <c r="K8" s="48"/>
      <c r="L8" s="48"/>
      <c r="M8" s="48"/>
    </row>
    <row r="9" spans="1:13" x14ac:dyDescent="0.25">
      <c r="A9" s="41" t="s">
        <v>125</v>
      </c>
      <c r="B9" s="48" t="s">
        <v>291</v>
      </c>
      <c r="C9" s="48"/>
      <c r="D9" s="48"/>
      <c r="E9" s="48"/>
      <c r="F9" s="48"/>
      <c r="G9" s="48"/>
      <c r="H9" s="48"/>
      <c r="I9" s="48"/>
      <c r="J9" s="48"/>
      <c r="K9" s="48"/>
      <c r="L9" s="48"/>
      <c r="M9" s="48"/>
    </row>
    <row r="10" spans="1:13" x14ac:dyDescent="0.25">
      <c r="A10" s="41" t="s">
        <v>6</v>
      </c>
      <c r="B10" s="48" t="s">
        <v>292</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293</v>
      </c>
      <c r="C12" s="48"/>
      <c r="D12" s="48"/>
      <c r="E12" s="48"/>
      <c r="F12" s="48"/>
      <c r="G12" s="48"/>
      <c r="H12" s="48"/>
      <c r="I12" s="48"/>
      <c r="J12" s="48"/>
      <c r="K12" s="48"/>
      <c r="L12" s="48"/>
      <c r="M12" s="48"/>
    </row>
    <row r="13" spans="1:13" x14ac:dyDescent="0.25">
      <c r="A13" s="41" t="s">
        <v>388</v>
      </c>
      <c r="B13" s="48">
        <v>0</v>
      </c>
      <c r="C13" s="48"/>
      <c r="D13" s="48"/>
      <c r="E13" s="48"/>
      <c r="F13" s="48"/>
      <c r="G13" s="48"/>
      <c r="H13" s="48"/>
      <c r="I13" s="48"/>
      <c r="J13" s="48"/>
      <c r="K13" s="48"/>
      <c r="L13" s="48"/>
      <c r="M13" s="48"/>
    </row>
    <row r="14" spans="1:13" x14ac:dyDescent="0.25">
      <c r="A14" s="41" t="s">
        <v>129</v>
      </c>
      <c r="B14" s="48">
        <v>505</v>
      </c>
      <c r="C14" s="48"/>
      <c r="D14" s="48"/>
      <c r="E14" s="48"/>
      <c r="F14" s="48"/>
      <c r="G14" s="48"/>
      <c r="H14" s="48"/>
      <c r="I14" s="48"/>
      <c r="J14" s="48"/>
      <c r="K14" s="48"/>
      <c r="L14" s="48"/>
      <c r="M14" s="48"/>
    </row>
    <row r="15" spans="1:13" x14ac:dyDescent="0.25">
      <c r="A15" s="41" t="s">
        <v>389</v>
      </c>
      <c r="B15" s="48" t="s">
        <v>294</v>
      </c>
      <c r="C15" s="48"/>
      <c r="D15" s="48"/>
      <c r="E15" s="48"/>
      <c r="F15" s="48"/>
      <c r="G15" s="48"/>
      <c r="H15" s="48"/>
      <c r="I15" s="48"/>
      <c r="J15" s="48"/>
      <c r="K15" s="48"/>
      <c r="L15" s="48"/>
      <c r="M15" s="48"/>
    </row>
    <row r="16" spans="1:13" x14ac:dyDescent="0.25">
      <c r="A16" s="41" t="s">
        <v>131</v>
      </c>
      <c r="B16" s="48" t="s">
        <v>283</v>
      </c>
      <c r="C16" s="48"/>
      <c r="D16" s="48"/>
      <c r="E16" s="48"/>
      <c r="F16" s="48"/>
      <c r="G16" s="48"/>
      <c r="H16" s="48"/>
      <c r="I16" s="48"/>
      <c r="J16" s="48"/>
      <c r="K16" s="48"/>
      <c r="L16" s="48"/>
      <c r="M16" s="48"/>
    </row>
    <row r="17" spans="1:13" x14ac:dyDescent="0.25">
      <c r="A17" s="42" t="s">
        <v>390</v>
      </c>
      <c r="B17" s="48"/>
      <c r="C17" s="48"/>
      <c r="D17" s="48"/>
      <c r="E17" s="48"/>
      <c r="F17" s="48"/>
      <c r="G17" s="48"/>
      <c r="H17" s="48"/>
      <c r="I17" s="48"/>
      <c r="J17" s="48"/>
      <c r="K17" s="48"/>
      <c r="L17" s="48"/>
      <c r="M17" s="48"/>
    </row>
    <row r="18" spans="1:13" x14ac:dyDescent="0.25">
      <c r="A18" s="41" t="s">
        <v>133</v>
      </c>
      <c r="B18" s="49">
        <v>46163</v>
      </c>
      <c r="C18" s="49"/>
      <c r="D18" s="49"/>
      <c r="E18" s="49"/>
      <c r="F18" s="49"/>
      <c r="G18" s="49"/>
      <c r="H18" s="49"/>
      <c r="I18" s="49"/>
      <c r="J18" s="49"/>
      <c r="K18" s="49"/>
      <c r="L18" s="49"/>
      <c r="M18" s="49"/>
    </row>
    <row r="19" spans="1:13" x14ac:dyDescent="0.25">
      <c r="A19" s="41" t="s">
        <v>134</v>
      </c>
      <c r="B19" s="49">
        <v>46163</v>
      </c>
      <c r="C19" s="49"/>
      <c r="D19" s="49"/>
      <c r="E19" s="49"/>
      <c r="F19" s="49"/>
      <c r="G19" s="49"/>
      <c r="H19" s="49"/>
      <c r="I19" s="49"/>
      <c r="J19" s="49"/>
      <c r="K19" s="49"/>
      <c r="L19" s="49"/>
      <c r="M19" s="49"/>
    </row>
    <row r="20" spans="1:13" x14ac:dyDescent="0.25">
      <c r="A20" s="41" t="s">
        <v>135</v>
      </c>
      <c r="B20" s="48" t="s">
        <v>145</v>
      </c>
      <c r="C20" s="48"/>
      <c r="D20" s="48"/>
      <c r="E20" s="48"/>
      <c r="F20" s="48"/>
      <c r="G20" s="48"/>
      <c r="H20" s="48"/>
      <c r="I20" s="48"/>
      <c r="J20" s="48"/>
      <c r="K20" s="48"/>
      <c r="L20" s="48"/>
      <c r="M20" s="48"/>
    </row>
    <row r="21" spans="1:13" x14ac:dyDescent="0.25">
      <c r="A21" s="41" t="s">
        <v>391</v>
      </c>
      <c r="B21" s="48" t="s">
        <v>63</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61" customFormat="1" ht="13" x14ac:dyDescent="0.25">
      <c r="A26" s="60" t="s">
        <v>414</v>
      </c>
      <c r="B26" s="60">
        <v>0</v>
      </c>
      <c r="C26" s="60">
        <v>1</v>
      </c>
      <c r="D26" s="60">
        <v>2</v>
      </c>
      <c r="E26" s="60">
        <v>3</v>
      </c>
      <c r="F26" s="60">
        <v>4</v>
      </c>
      <c r="G26" s="60">
        <v>5</v>
      </c>
      <c r="H26" s="60">
        <v>6</v>
      </c>
      <c r="I26" s="60">
        <v>7</v>
      </c>
      <c r="J26" s="60">
        <v>8</v>
      </c>
      <c r="K26" s="60">
        <v>9</v>
      </c>
      <c r="L26" s="60">
        <v>10</v>
      </c>
      <c r="M26" s="60">
        <v>11</v>
      </c>
    </row>
    <row r="27" spans="1:13" x14ac:dyDescent="0.25">
      <c r="A27" s="44" t="s">
        <v>423</v>
      </c>
      <c r="B27" s="45">
        <v>24.9</v>
      </c>
      <c r="C27" s="45"/>
      <c r="D27" s="45"/>
      <c r="E27" s="45"/>
      <c r="F27" s="45"/>
      <c r="G27" s="45"/>
      <c r="H27" s="45"/>
      <c r="I27" s="45"/>
      <c r="J27" s="45"/>
      <c r="K27" s="45"/>
      <c r="L27" s="45"/>
      <c r="M27" s="45"/>
    </row>
    <row r="28" spans="1:13" x14ac:dyDescent="0.25">
      <c r="A28" s="44">
        <v>50</v>
      </c>
      <c r="B28" s="45">
        <v>24.9</v>
      </c>
      <c r="C28" s="45">
        <v>24.9</v>
      </c>
      <c r="D28" s="45">
        <v>24.8</v>
      </c>
      <c r="E28" s="45">
        <v>24.8</v>
      </c>
      <c r="F28" s="45">
        <v>24.8</v>
      </c>
      <c r="G28" s="45">
        <v>24.7</v>
      </c>
      <c r="H28" s="45">
        <v>24.7</v>
      </c>
      <c r="I28" s="45">
        <v>24.6</v>
      </c>
      <c r="J28" s="45">
        <v>24.6</v>
      </c>
      <c r="K28" s="45">
        <v>24.6</v>
      </c>
      <c r="L28" s="45">
        <v>24.5</v>
      </c>
      <c r="M28" s="45">
        <v>24.5</v>
      </c>
    </row>
    <row r="29" spans="1:13" x14ac:dyDescent="0.25">
      <c r="A29" s="44">
        <v>51</v>
      </c>
      <c r="B29" s="45">
        <v>24.5</v>
      </c>
      <c r="C29" s="45">
        <v>24.4</v>
      </c>
      <c r="D29" s="45">
        <v>24.4</v>
      </c>
      <c r="E29" s="45">
        <v>24.4</v>
      </c>
      <c r="F29" s="45">
        <v>24.3</v>
      </c>
      <c r="G29" s="45">
        <v>24.3</v>
      </c>
      <c r="H29" s="45">
        <v>24.2</v>
      </c>
      <c r="I29" s="45">
        <v>24.2</v>
      </c>
      <c r="J29" s="45">
        <v>24.2</v>
      </c>
      <c r="K29" s="45">
        <v>24.1</v>
      </c>
      <c r="L29" s="45">
        <v>24.1</v>
      </c>
      <c r="M29" s="45">
        <v>24.1</v>
      </c>
    </row>
    <row r="30" spans="1:13" x14ac:dyDescent="0.25">
      <c r="A30" s="44">
        <v>52</v>
      </c>
      <c r="B30" s="45">
        <v>24</v>
      </c>
      <c r="C30" s="45">
        <v>24</v>
      </c>
      <c r="D30" s="45">
        <v>23.9</v>
      </c>
      <c r="E30" s="45">
        <v>23.9</v>
      </c>
      <c r="F30" s="45">
        <v>23.9</v>
      </c>
      <c r="G30" s="45">
        <v>23.8</v>
      </c>
      <c r="H30" s="45">
        <v>23.8</v>
      </c>
      <c r="I30" s="45">
        <v>23.8</v>
      </c>
      <c r="J30" s="45">
        <v>23.7</v>
      </c>
      <c r="K30" s="45">
        <v>23.7</v>
      </c>
      <c r="L30" s="45">
        <v>23.6</v>
      </c>
      <c r="M30" s="45">
        <v>23.6</v>
      </c>
    </row>
    <row r="31" spans="1:13" x14ac:dyDescent="0.25">
      <c r="A31" s="44">
        <v>53</v>
      </c>
      <c r="B31" s="45">
        <v>23.6</v>
      </c>
      <c r="C31" s="45">
        <v>23.5</v>
      </c>
      <c r="D31" s="45">
        <v>23.5</v>
      </c>
      <c r="E31" s="45">
        <v>23.4</v>
      </c>
      <c r="F31" s="45">
        <v>23.4</v>
      </c>
      <c r="G31" s="45">
        <v>23.3</v>
      </c>
      <c r="H31" s="45">
        <v>23.3</v>
      </c>
      <c r="I31" s="45">
        <v>23.3</v>
      </c>
      <c r="J31" s="45">
        <v>23.2</v>
      </c>
      <c r="K31" s="45">
        <v>23.2</v>
      </c>
      <c r="L31" s="45">
        <v>23.1</v>
      </c>
      <c r="M31" s="45">
        <v>23.1</v>
      </c>
    </row>
    <row r="32" spans="1:13" x14ac:dyDescent="0.25">
      <c r="A32" s="44">
        <v>54</v>
      </c>
      <c r="B32" s="45">
        <v>23.1</v>
      </c>
      <c r="C32" s="45">
        <v>23</v>
      </c>
      <c r="D32" s="45">
        <v>23</v>
      </c>
      <c r="E32" s="45">
        <v>22.9</v>
      </c>
      <c r="F32" s="45">
        <v>22.9</v>
      </c>
      <c r="G32" s="45">
        <v>22.9</v>
      </c>
      <c r="H32" s="45">
        <v>22.8</v>
      </c>
      <c r="I32" s="45">
        <v>22.8</v>
      </c>
      <c r="J32" s="45">
        <v>22.7</v>
      </c>
      <c r="K32" s="45">
        <v>22.7</v>
      </c>
      <c r="L32" s="45">
        <v>22.6</v>
      </c>
      <c r="M32" s="45">
        <v>22.6</v>
      </c>
    </row>
    <row r="33" spans="1:13" x14ac:dyDescent="0.25">
      <c r="A33" s="44">
        <v>55</v>
      </c>
      <c r="B33" s="45">
        <v>22.6</v>
      </c>
      <c r="C33" s="45">
        <v>22.5</v>
      </c>
      <c r="D33" s="45">
        <v>22.5</v>
      </c>
      <c r="E33" s="45">
        <v>22.4</v>
      </c>
      <c r="F33" s="45">
        <v>22.4</v>
      </c>
      <c r="G33" s="45">
        <v>22.3</v>
      </c>
      <c r="H33" s="45">
        <v>22.3</v>
      </c>
      <c r="I33" s="45">
        <v>22.2</v>
      </c>
      <c r="J33" s="45">
        <v>22.2</v>
      </c>
      <c r="K33" s="45">
        <v>22.2</v>
      </c>
      <c r="L33" s="45">
        <v>22.1</v>
      </c>
      <c r="M33" s="45">
        <v>22.1</v>
      </c>
    </row>
    <row r="34" spans="1:13" x14ac:dyDescent="0.25">
      <c r="A34" s="44">
        <v>56</v>
      </c>
      <c r="B34" s="45">
        <v>22</v>
      </c>
      <c r="C34" s="45">
        <v>22</v>
      </c>
      <c r="D34" s="45">
        <v>21.9</v>
      </c>
      <c r="E34" s="45">
        <v>21.9</v>
      </c>
      <c r="F34" s="45">
        <v>21.9</v>
      </c>
      <c r="G34" s="45">
        <v>21.8</v>
      </c>
      <c r="H34" s="45">
        <v>21.8</v>
      </c>
      <c r="I34" s="45">
        <v>21.7</v>
      </c>
      <c r="J34" s="45">
        <v>21.7</v>
      </c>
      <c r="K34" s="45">
        <v>21.6</v>
      </c>
      <c r="L34" s="45">
        <v>21.6</v>
      </c>
      <c r="M34" s="45">
        <v>21.5</v>
      </c>
    </row>
    <row r="35" spans="1:13" x14ac:dyDescent="0.25">
      <c r="A35" s="44">
        <v>57</v>
      </c>
      <c r="B35" s="45">
        <v>21.5</v>
      </c>
      <c r="C35" s="45">
        <v>21.5</v>
      </c>
      <c r="D35" s="45">
        <v>21.4</v>
      </c>
      <c r="E35" s="45">
        <v>21.4</v>
      </c>
      <c r="F35" s="45">
        <v>21.3</v>
      </c>
      <c r="G35" s="45">
        <v>21.3</v>
      </c>
      <c r="H35" s="45">
        <v>21.2</v>
      </c>
      <c r="I35" s="45">
        <v>21.2</v>
      </c>
      <c r="J35" s="45">
        <v>21.1</v>
      </c>
      <c r="K35" s="45">
        <v>21.1</v>
      </c>
      <c r="L35" s="45">
        <v>21.1</v>
      </c>
      <c r="M35" s="45">
        <v>21</v>
      </c>
    </row>
    <row r="36" spans="1:13" x14ac:dyDescent="0.25">
      <c r="A36" s="44">
        <v>58</v>
      </c>
      <c r="B36" s="45">
        <v>21</v>
      </c>
      <c r="C36" s="45">
        <v>20.9</v>
      </c>
      <c r="D36" s="45">
        <v>20.9</v>
      </c>
      <c r="E36" s="45">
        <v>20.8</v>
      </c>
      <c r="F36" s="45">
        <v>20.8</v>
      </c>
      <c r="G36" s="45">
        <v>20.7</v>
      </c>
      <c r="H36" s="45">
        <v>20.7</v>
      </c>
      <c r="I36" s="45">
        <v>20.6</v>
      </c>
      <c r="J36" s="45">
        <v>20.6</v>
      </c>
      <c r="K36" s="45">
        <v>20.6</v>
      </c>
      <c r="L36" s="45">
        <v>20.5</v>
      </c>
      <c r="M36" s="45">
        <v>20.5</v>
      </c>
    </row>
    <row r="37" spans="1:13" x14ac:dyDescent="0.25">
      <c r="A37" s="44">
        <v>59</v>
      </c>
      <c r="B37" s="45">
        <v>20.399999999999999</v>
      </c>
      <c r="C37" s="45">
        <v>20.399999999999999</v>
      </c>
      <c r="D37" s="45">
        <v>20.3</v>
      </c>
      <c r="E37" s="45">
        <v>20.3</v>
      </c>
      <c r="F37" s="45">
        <v>20.2</v>
      </c>
      <c r="G37" s="45">
        <v>20.2</v>
      </c>
      <c r="H37" s="45">
        <v>20.100000000000001</v>
      </c>
      <c r="I37" s="45">
        <v>20.100000000000001</v>
      </c>
      <c r="J37" s="45">
        <v>20.100000000000001</v>
      </c>
      <c r="K37" s="45">
        <v>20</v>
      </c>
      <c r="L37" s="45">
        <v>20</v>
      </c>
      <c r="M37" s="45">
        <v>19.899999999999999</v>
      </c>
    </row>
    <row r="38" spans="1:13" x14ac:dyDescent="0.25">
      <c r="A38" s="44">
        <v>60</v>
      </c>
      <c r="B38" s="45">
        <v>19.899999999999999</v>
      </c>
      <c r="C38" s="45">
        <v>19.8</v>
      </c>
      <c r="D38" s="45">
        <v>19.8</v>
      </c>
      <c r="E38" s="45">
        <v>19.7</v>
      </c>
      <c r="F38" s="45">
        <v>19.7</v>
      </c>
      <c r="G38" s="45">
        <v>19.600000000000001</v>
      </c>
      <c r="H38" s="45">
        <v>19.600000000000001</v>
      </c>
      <c r="I38" s="45">
        <v>19.600000000000001</v>
      </c>
      <c r="J38" s="45">
        <v>19.5</v>
      </c>
      <c r="K38" s="45">
        <v>19.5</v>
      </c>
      <c r="L38" s="45">
        <v>19.399999999999999</v>
      </c>
      <c r="M38" s="45">
        <v>19.399999999999999</v>
      </c>
    </row>
    <row r="39" spans="1:13" x14ac:dyDescent="0.25">
      <c r="A39" s="44">
        <v>61</v>
      </c>
      <c r="B39" s="45">
        <v>19.3</v>
      </c>
      <c r="C39" s="45">
        <v>19.3</v>
      </c>
      <c r="D39" s="45">
        <v>19.2</v>
      </c>
      <c r="E39" s="45">
        <v>19.2</v>
      </c>
      <c r="F39" s="45">
        <v>19.100000000000001</v>
      </c>
      <c r="G39" s="45">
        <v>19.100000000000001</v>
      </c>
      <c r="H39" s="45">
        <v>19</v>
      </c>
      <c r="I39" s="45">
        <v>19</v>
      </c>
      <c r="J39" s="45">
        <v>18.899999999999999</v>
      </c>
      <c r="K39" s="45">
        <v>18.899999999999999</v>
      </c>
      <c r="L39" s="45">
        <v>18.899999999999999</v>
      </c>
      <c r="M39" s="45">
        <v>18.8</v>
      </c>
    </row>
    <row r="40" spans="1:13" x14ac:dyDescent="0.25">
      <c r="A40" s="44">
        <v>62</v>
      </c>
      <c r="B40" s="45">
        <v>18.8</v>
      </c>
      <c r="C40" s="45">
        <v>18.7</v>
      </c>
      <c r="D40" s="45">
        <v>18.7</v>
      </c>
      <c r="E40" s="45">
        <v>18.600000000000001</v>
      </c>
      <c r="F40" s="45">
        <v>18.600000000000001</v>
      </c>
      <c r="G40" s="45">
        <v>18.5</v>
      </c>
      <c r="H40" s="45">
        <v>18.5</v>
      </c>
      <c r="I40" s="45">
        <v>18.399999999999999</v>
      </c>
      <c r="J40" s="45">
        <v>18.399999999999999</v>
      </c>
      <c r="K40" s="45">
        <v>18.3</v>
      </c>
      <c r="L40" s="45">
        <v>18.3</v>
      </c>
      <c r="M40" s="45">
        <v>18.2</v>
      </c>
    </row>
    <row r="41" spans="1:13" x14ac:dyDescent="0.25">
      <c r="A41" s="44">
        <v>63</v>
      </c>
      <c r="B41" s="45">
        <v>18.2</v>
      </c>
      <c r="C41" s="45">
        <v>18.2</v>
      </c>
      <c r="D41" s="45">
        <v>18.100000000000001</v>
      </c>
      <c r="E41" s="45">
        <v>18.100000000000001</v>
      </c>
      <c r="F41" s="45">
        <v>18</v>
      </c>
      <c r="G41" s="45">
        <v>18</v>
      </c>
      <c r="H41" s="45">
        <v>17.899999999999999</v>
      </c>
      <c r="I41" s="45">
        <v>17.899999999999999</v>
      </c>
      <c r="J41" s="45">
        <v>17.8</v>
      </c>
      <c r="K41" s="45">
        <v>17.8</v>
      </c>
      <c r="L41" s="45">
        <v>17.7</v>
      </c>
      <c r="M41" s="45">
        <v>17.7</v>
      </c>
    </row>
    <row r="42" spans="1:13" x14ac:dyDescent="0.25">
      <c r="A42" s="44">
        <v>64</v>
      </c>
      <c r="B42" s="45">
        <v>17.600000000000001</v>
      </c>
      <c r="C42" s="45">
        <v>17.600000000000001</v>
      </c>
      <c r="D42" s="45">
        <v>17.5</v>
      </c>
      <c r="E42" s="45">
        <v>17.5</v>
      </c>
      <c r="F42" s="45">
        <v>17.399999999999999</v>
      </c>
      <c r="G42" s="45">
        <v>17.399999999999999</v>
      </c>
      <c r="H42" s="45">
        <v>17.3</v>
      </c>
      <c r="I42" s="45">
        <v>17.3</v>
      </c>
      <c r="J42" s="45">
        <v>17.2</v>
      </c>
      <c r="K42" s="45">
        <v>17.2</v>
      </c>
      <c r="L42" s="45">
        <v>17.2</v>
      </c>
      <c r="M42" s="45">
        <v>17.100000000000001</v>
      </c>
    </row>
    <row r="43" spans="1:13" x14ac:dyDescent="0.25">
      <c r="A43" s="44">
        <v>65</v>
      </c>
      <c r="B43" s="45">
        <v>17.100000000000001</v>
      </c>
      <c r="C43" s="45">
        <v>17</v>
      </c>
      <c r="D43" s="45">
        <v>17</v>
      </c>
      <c r="E43" s="45">
        <v>16.899999999999999</v>
      </c>
      <c r="F43" s="45">
        <v>16.899999999999999</v>
      </c>
      <c r="G43" s="45">
        <v>16.8</v>
      </c>
      <c r="H43" s="45">
        <v>16.8</v>
      </c>
      <c r="I43" s="45">
        <v>16.7</v>
      </c>
      <c r="J43" s="45">
        <v>16.7</v>
      </c>
      <c r="K43" s="45">
        <v>16.600000000000001</v>
      </c>
      <c r="L43" s="45">
        <v>16.600000000000001</v>
      </c>
      <c r="M43" s="45">
        <v>16.5</v>
      </c>
    </row>
    <row r="44" spans="1:13" x14ac:dyDescent="0.25">
      <c r="A44" s="44">
        <v>66</v>
      </c>
      <c r="B44" s="45">
        <v>16.5</v>
      </c>
      <c r="C44" s="45">
        <v>16.399999999999999</v>
      </c>
      <c r="D44" s="45">
        <v>16.399999999999999</v>
      </c>
      <c r="E44" s="45">
        <v>16.3</v>
      </c>
      <c r="F44" s="45">
        <v>16.3</v>
      </c>
      <c r="G44" s="45">
        <v>16.2</v>
      </c>
      <c r="H44" s="45">
        <v>16.2</v>
      </c>
      <c r="I44" s="45">
        <v>16.100000000000001</v>
      </c>
      <c r="J44" s="45">
        <v>16.100000000000001</v>
      </c>
      <c r="K44" s="45">
        <v>16</v>
      </c>
      <c r="L44" s="45">
        <v>16</v>
      </c>
      <c r="M44" s="45">
        <v>16</v>
      </c>
    </row>
    <row r="45" spans="1:13" x14ac:dyDescent="0.25">
      <c r="A45" s="44">
        <v>67</v>
      </c>
      <c r="B45" s="45">
        <v>15.9</v>
      </c>
      <c r="C45" s="45">
        <v>15.9</v>
      </c>
      <c r="D45" s="45">
        <v>15.8</v>
      </c>
      <c r="E45" s="45">
        <v>15.8</v>
      </c>
      <c r="F45" s="45">
        <v>15.7</v>
      </c>
      <c r="G45" s="45">
        <v>15.7</v>
      </c>
      <c r="H45" s="45">
        <v>15.6</v>
      </c>
      <c r="I45" s="45">
        <v>15.6</v>
      </c>
      <c r="J45" s="45">
        <v>15.5</v>
      </c>
      <c r="K45" s="45">
        <v>15.5</v>
      </c>
      <c r="L45" s="45">
        <v>15.4</v>
      </c>
      <c r="M45" s="45">
        <v>15.4</v>
      </c>
    </row>
    <row r="46" spans="1:13" x14ac:dyDescent="0.25">
      <c r="A46" s="44">
        <v>68</v>
      </c>
      <c r="B46" s="45">
        <v>15.3</v>
      </c>
      <c r="C46" s="45">
        <v>15.3</v>
      </c>
      <c r="D46" s="45">
        <v>15.2</v>
      </c>
      <c r="E46" s="45">
        <v>15.2</v>
      </c>
      <c r="F46" s="45">
        <v>15.1</v>
      </c>
      <c r="G46" s="45">
        <v>15.1</v>
      </c>
      <c r="H46" s="45">
        <v>15</v>
      </c>
      <c r="I46" s="45">
        <v>15</v>
      </c>
      <c r="J46" s="45">
        <v>14.9</v>
      </c>
      <c r="K46" s="45">
        <v>14.9</v>
      </c>
      <c r="L46" s="45">
        <v>14.8</v>
      </c>
      <c r="M46" s="45">
        <v>14.8</v>
      </c>
    </row>
    <row r="47" spans="1:13" x14ac:dyDescent="0.25">
      <c r="A47" s="44">
        <v>69</v>
      </c>
      <c r="B47" s="45">
        <v>14.7</v>
      </c>
      <c r="C47" s="45">
        <v>14.7</v>
      </c>
      <c r="D47" s="45">
        <v>14.6</v>
      </c>
      <c r="E47" s="45">
        <v>14.6</v>
      </c>
      <c r="F47" s="45">
        <v>14.5</v>
      </c>
      <c r="G47" s="45">
        <v>14.5</v>
      </c>
      <c r="H47" s="45">
        <v>14.4</v>
      </c>
      <c r="I47" s="45">
        <v>14.4</v>
      </c>
      <c r="J47" s="45">
        <v>14.3</v>
      </c>
      <c r="K47" s="45">
        <v>14.3</v>
      </c>
      <c r="L47" s="45">
        <v>14.2</v>
      </c>
      <c r="M47" s="45">
        <v>14.2</v>
      </c>
    </row>
    <row r="48" spans="1:13" x14ac:dyDescent="0.25">
      <c r="A48" s="44">
        <v>70</v>
      </c>
      <c r="B48" s="45">
        <v>14.1</v>
      </c>
      <c r="C48" s="45">
        <v>14.1</v>
      </c>
      <c r="D48" s="45">
        <v>14</v>
      </c>
      <c r="E48" s="45">
        <v>14</v>
      </c>
      <c r="F48" s="45">
        <v>13.9</v>
      </c>
      <c r="G48" s="45">
        <v>13.9</v>
      </c>
      <c r="H48" s="45">
        <v>13.8</v>
      </c>
      <c r="I48" s="45">
        <v>13.8</v>
      </c>
      <c r="J48" s="45">
        <v>13.7</v>
      </c>
      <c r="K48" s="45">
        <v>13.7</v>
      </c>
      <c r="L48" s="45">
        <v>13.6</v>
      </c>
      <c r="M48" s="45">
        <v>13.6</v>
      </c>
    </row>
    <row r="49" spans="1:13" x14ac:dyDescent="0.25">
      <c r="A49" s="44">
        <v>71</v>
      </c>
      <c r="B49" s="45">
        <v>13.5</v>
      </c>
      <c r="C49" s="45">
        <v>13.5</v>
      </c>
      <c r="D49" s="45">
        <v>13.4</v>
      </c>
      <c r="E49" s="45">
        <v>13.4</v>
      </c>
      <c r="F49" s="45">
        <v>13.3</v>
      </c>
      <c r="G49" s="45">
        <v>13.3</v>
      </c>
      <c r="H49" s="45">
        <v>13.2</v>
      </c>
      <c r="I49" s="45">
        <v>13.2</v>
      </c>
      <c r="J49" s="45">
        <v>13.1</v>
      </c>
      <c r="K49" s="45">
        <v>13.1</v>
      </c>
      <c r="L49" s="45">
        <v>13</v>
      </c>
      <c r="M49" s="45">
        <v>13</v>
      </c>
    </row>
    <row r="50" spans="1:13" x14ac:dyDescent="0.25">
      <c r="A50" s="44">
        <v>72</v>
      </c>
      <c r="B50" s="45">
        <v>12.9</v>
      </c>
      <c r="C50" s="45">
        <v>12.9</v>
      </c>
      <c r="D50" s="45">
        <v>12.8</v>
      </c>
      <c r="E50" s="45">
        <v>12.8</v>
      </c>
      <c r="F50" s="45">
        <v>12.7</v>
      </c>
      <c r="G50" s="45">
        <v>12.7</v>
      </c>
      <c r="H50" s="45">
        <v>12.6</v>
      </c>
      <c r="I50" s="45">
        <v>12.6</v>
      </c>
      <c r="J50" s="45">
        <v>12.5</v>
      </c>
      <c r="K50" s="45">
        <v>12.5</v>
      </c>
      <c r="L50" s="45">
        <v>12.4</v>
      </c>
      <c r="M50" s="45">
        <v>12.4</v>
      </c>
    </row>
    <row r="51" spans="1:13" x14ac:dyDescent="0.25">
      <c r="A51" s="44">
        <v>73</v>
      </c>
      <c r="B51" s="45">
        <v>12.3</v>
      </c>
      <c r="C51" s="45">
        <v>12.3</v>
      </c>
      <c r="D51" s="45">
        <v>12.2</v>
      </c>
      <c r="E51" s="45">
        <v>12.2</v>
      </c>
      <c r="F51" s="45">
        <v>12.1</v>
      </c>
      <c r="G51" s="45">
        <v>12.1</v>
      </c>
      <c r="H51" s="45">
        <v>12</v>
      </c>
      <c r="I51" s="45">
        <v>12</v>
      </c>
      <c r="J51" s="45">
        <v>11.9</v>
      </c>
      <c r="K51" s="45">
        <v>11.9</v>
      </c>
      <c r="L51" s="45">
        <v>11.8</v>
      </c>
      <c r="M51" s="45">
        <v>11.8</v>
      </c>
    </row>
    <row r="52" spans="1:13" x14ac:dyDescent="0.25">
      <c r="A52" s="44">
        <v>74</v>
      </c>
      <c r="B52" s="45">
        <v>11.7</v>
      </c>
      <c r="C52" s="45">
        <v>11.7</v>
      </c>
      <c r="D52" s="45">
        <v>11.6</v>
      </c>
      <c r="E52" s="45">
        <v>11.6</v>
      </c>
      <c r="F52" s="45">
        <v>11.6</v>
      </c>
      <c r="G52" s="45">
        <v>11.5</v>
      </c>
      <c r="H52" s="45">
        <v>11.5</v>
      </c>
      <c r="I52" s="45">
        <v>11.4</v>
      </c>
      <c r="J52" s="45">
        <v>11.4</v>
      </c>
      <c r="K52" s="45">
        <v>11.3</v>
      </c>
      <c r="L52" s="45">
        <v>11.3</v>
      </c>
      <c r="M52" s="45">
        <v>11.2</v>
      </c>
    </row>
    <row r="53" spans="1:13" x14ac:dyDescent="0.25">
      <c r="A53" s="44">
        <v>75</v>
      </c>
      <c r="B53" s="45">
        <v>11.2</v>
      </c>
      <c r="C53" s="45"/>
      <c r="D53" s="45"/>
      <c r="E53" s="45"/>
      <c r="F53" s="45"/>
      <c r="G53" s="45"/>
      <c r="H53" s="45"/>
      <c r="I53" s="45"/>
      <c r="J53" s="45"/>
      <c r="K53" s="45"/>
      <c r="L53" s="45"/>
      <c r="M53" s="45"/>
    </row>
  </sheetData>
  <sheetProtection algorithmName="SHA-512" hashValue="UrRm0nlm6QOkxAy4+hmCwdkb4s9LsUobNJfX/1KBuFUZ7Mw8h7bTZoc6Es/5RwKC/R+1RPKlfy3p8Tyj21GJ9g==" saltValue="jIAEDvxmQv9lTCmZpIHxbg==" spinCount="100000" sheet="1" objects="1" scenarios="1"/>
  <conditionalFormatting sqref="A6:A21">
    <cfRule type="expression" dxfId="307" priority="3" stopIfTrue="1">
      <formula>MOD(ROW(),2)=0</formula>
    </cfRule>
    <cfRule type="expression" dxfId="306" priority="4" stopIfTrue="1">
      <formula>MOD(ROW(),2)&lt;&gt;0</formula>
    </cfRule>
  </conditionalFormatting>
  <conditionalFormatting sqref="B6:M21">
    <cfRule type="expression" dxfId="305" priority="5" stopIfTrue="1">
      <formula>MOD(ROW(),2)=0</formula>
    </cfRule>
    <cfRule type="expression" dxfId="304" priority="6" stopIfTrue="1">
      <formula>MOD(ROW(),2)&lt;&gt;0</formula>
    </cfRule>
  </conditionalFormatting>
  <conditionalFormatting sqref="A26:A53">
    <cfRule type="expression" dxfId="303" priority="7" stopIfTrue="1">
      <formula>MOD(ROW(),2)=0</formula>
    </cfRule>
    <cfRule type="expression" dxfId="302" priority="8" stopIfTrue="1">
      <formula>MOD(ROW(),2)&lt;&gt;0</formula>
    </cfRule>
  </conditionalFormatting>
  <conditionalFormatting sqref="B26:M26">
    <cfRule type="expression" dxfId="301" priority="9" stopIfTrue="1">
      <formula>MOD(ROW(),2)=0</formula>
    </cfRule>
    <cfRule type="expression" dxfId="300" priority="10" stopIfTrue="1">
      <formula>MOD(ROW(),2)&lt;&gt;0</formula>
    </cfRule>
  </conditionalFormatting>
  <conditionalFormatting sqref="B27:M53">
    <cfRule type="expression" dxfId="299" priority="1" stopIfTrue="1">
      <formula>MOD(ROW(),2)=0</formula>
    </cfRule>
    <cfRule type="expression" dxfId="298" priority="2"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96E2-AB19-468E-A975-D3A7EF05F774}">
  <sheetPr codeName="Sheet64"/>
  <dimension ref="A1:B27"/>
  <sheetViews>
    <sheetView showGridLines="0" workbookViewId="0">
      <selection activeCell="A6" sqref="A6"/>
    </sheetView>
  </sheetViews>
  <sheetFormatPr defaultRowHeight="12.5" x14ac:dyDescent="0.25"/>
  <cols>
    <col min="1" max="1" width="34"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Triv Comm - x-506</v>
      </c>
    </row>
    <row r="6" spans="1:2" x14ac:dyDescent="0.25">
      <c r="A6" s="41" t="s">
        <v>385</v>
      </c>
      <c r="B6" s="48" t="s">
        <v>386</v>
      </c>
    </row>
    <row r="7" spans="1:2" x14ac:dyDescent="0.25">
      <c r="A7" s="41" t="s">
        <v>387</v>
      </c>
      <c r="B7" s="48" t="s">
        <v>31</v>
      </c>
    </row>
    <row r="8" spans="1:2" x14ac:dyDescent="0.25">
      <c r="A8" s="41" t="s">
        <v>124</v>
      </c>
      <c r="B8" s="48" t="s">
        <v>295</v>
      </c>
    </row>
    <row r="9" spans="1:2" x14ac:dyDescent="0.25">
      <c r="A9" s="41" t="s">
        <v>125</v>
      </c>
      <c r="B9" s="48" t="s">
        <v>279</v>
      </c>
    </row>
    <row r="10" spans="1:2" ht="75" x14ac:dyDescent="0.25">
      <c r="A10" s="41" t="s">
        <v>6</v>
      </c>
      <c r="B10" s="48" t="s">
        <v>296</v>
      </c>
    </row>
    <row r="11" spans="1:2" x14ac:dyDescent="0.25">
      <c r="A11" s="41" t="s">
        <v>126</v>
      </c>
      <c r="B11" s="48" t="s">
        <v>222</v>
      </c>
    </row>
    <row r="12" spans="1:2" x14ac:dyDescent="0.25">
      <c r="A12" s="41" t="s">
        <v>127</v>
      </c>
      <c r="B12" s="48" t="s">
        <v>93</v>
      </c>
    </row>
    <row r="13" spans="1:2" x14ac:dyDescent="0.25">
      <c r="A13" s="41" t="s">
        <v>388</v>
      </c>
      <c r="B13" s="48">
        <v>0</v>
      </c>
    </row>
    <row r="14" spans="1:2" x14ac:dyDescent="0.25">
      <c r="A14" s="41" t="s">
        <v>129</v>
      </c>
      <c r="B14" s="48">
        <v>506</v>
      </c>
    </row>
    <row r="15" spans="1:2" x14ac:dyDescent="0.25">
      <c r="A15" s="41" t="s">
        <v>389</v>
      </c>
      <c r="B15" s="48" t="s">
        <v>297</v>
      </c>
    </row>
    <row r="16" spans="1:2" x14ac:dyDescent="0.25">
      <c r="A16" s="41" t="s">
        <v>131</v>
      </c>
      <c r="B16" s="48" t="s">
        <v>161</v>
      </c>
    </row>
    <row r="17" spans="1:2" x14ac:dyDescent="0.25">
      <c r="A17" s="42" t="s">
        <v>390</v>
      </c>
      <c r="B17" s="48"/>
    </row>
    <row r="18" spans="1:2" x14ac:dyDescent="0.25">
      <c r="A18" s="41" t="s">
        <v>133</v>
      </c>
      <c r="B18" s="49">
        <v>45135</v>
      </c>
    </row>
    <row r="19" spans="1:2" x14ac:dyDescent="0.25">
      <c r="A19" s="41" t="s">
        <v>134</v>
      </c>
      <c r="B19" s="49">
        <v>45135</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c r="A26" s="60" t="s">
        <v>424</v>
      </c>
      <c r="B26" s="60" t="s">
        <v>425</v>
      </c>
    </row>
    <row r="27" spans="1:2" x14ac:dyDescent="0.25">
      <c r="A27" s="43" t="s">
        <v>426</v>
      </c>
      <c r="B27" s="43">
        <v>11</v>
      </c>
    </row>
  </sheetData>
  <sheetProtection algorithmName="SHA-512" hashValue="MLHvyFnzzdSzC5DouZMm7ERGfQY6swizcyJUm32iKrm0BsSSU6RCJY9XhISKrmBkJ8fkhyyu7Dai8tFZvwlJhw==" saltValue="RB60L6rnYwjiZRKKVI3csw==" spinCount="100000" sheet="1" objects="1" scenarios="1"/>
  <conditionalFormatting sqref="A6:A21">
    <cfRule type="expression" dxfId="295" priority="1" stopIfTrue="1">
      <formula>MOD(ROW(),2)=0</formula>
    </cfRule>
    <cfRule type="expression" dxfId="294" priority="2" stopIfTrue="1">
      <formula>MOD(ROW(),2)&lt;&gt;0</formula>
    </cfRule>
  </conditionalFormatting>
  <conditionalFormatting sqref="B6:B21">
    <cfRule type="expression" dxfId="293" priority="3" stopIfTrue="1">
      <formula>MOD(ROW(),2)=0</formula>
    </cfRule>
    <cfRule type="expression" dxfId="292" priority="4" stopIfTrue="1">
      <formula>MOD(ROW(),2)&lt;&gt;0</formula>
    </cfRule>
  </conditionalFormatting>
  <conditionalFormatting sqref="A26:A27">
    <cfRule type="expression" dxfId="291" priority="5" stopIfTrue="1">
      <formula>MOD(ROW(),2)=0</formula>
    </cfRule>
    <cfRule type="expression" dxfId="290" priority="6" stopIfTrue="1">
      <formula>MOD(ROW(),2)&lt;&gt;0</formula>
    </cfRule>
  </conditionalFormatting>
  <conditionalFormatting sqref="B26:B27">
    <cfRule type="expression" dxfId="289" priority="7" stopIfTrue="1">
      <formula>MOD(ROW(),2)=0</formula>
    </cfRule>
    <cfRule type="expression" dxfId="288"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8349-4BBF-4455-A7FB-BE6E99525AAF}">
  <sheetPr codeName="Sheet65"/>
  <dimension ref="A1:C68"/>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Scheme pays AA - x-603</v>
      </c>
    </row>
    <row r="6" spans="1:3" x14ac:dyDescent="0.25">
      <c r="A6" s="41" t="s">
        <v>385</v>
      </c>
      <c r="B6" s="48" t="s">
        <v>386</v>
      </c>
      <c r="C6" s="48"/>
    </row>
    <row r="7" spans="1:3" x14ac:dyDescent="0.25">
      <c r="A7" s="41" t="s">
        <v>387</v>
      </c>
      <c r="B7" s="48" t="s">
        <v>31</v>
      </c>
      <c r="C7" s="48"/>
    </row>
    <row r="8" spans="1:3" x14ac:dyDescent="0.25">
      <c r="A8" s="41" t="s">
        <v>124</v>
      </c>
      <c r="B8" s="48" t="s">
        <v>137</v>
      </c>
      <c r="C8" s="48"/>
    </row>
    <row r="9" spans="1:3" x14ac:dyDescent="0.25">
      <c r="A9" s="41" t="s">
        <v>125</v>
      </c>
      <c r="B9" s="48" t="s">
        <v>298</v>
      </c>
      <c r="C9" s="48"/>
    </row>
    <row r="10" spans="1:3" ht="37.5" x14ac:dyDescent="0.25">
      <c r="A10" s="41" t="s">
        <v>6</v>
      </c>
      <c r="B10" s="48" t="s">
        <v>299</v>
      </c>
      <c r="C10" s="48"/>
    </row>
    <row r="11" spans="1:3" x14ac:dyDescent="0.25">
      <c r="A11" s="41" t="s">
        <v>126</v>
      </c>
      <c r="B11" s="48" t="s">
        <v>300</v>
      </c>
      <c r="C11" s="48"/>
    </row>
    <row r="12" spans="1:3" ht="25" x14ac:dyDescent="0.25">
      <c r="A12" s="41" t="s">
        <v>127</v>
      </c>
      <c r="B12" s="48" t="s">
        <v>301</v>
      </c>
      <c r="C12" s="48"/>
    </row>
    <row r="13" spans="1:3" x14ac:dyDescent="0.25">
      <c r="A13" s="41" t="s">
        <v>388</v>
      </c>
      <c r="B13" s="48">
        <v>2</v>
      </c>
      <c r="C13" s="48"/>
    </row>
    <row r="14" spans="1:3" x14ac:dyDescent="0.25">
      <c r="A14" s="41" t="s">
        <v>129</v>
      </c>
      <c r="B14" s="48">
        <v>603</v>
      </c>
      <c r="C14" s="48"/>
    </row>
    <row r="15" spans="1:3" x14ac:dyDescent="0.25">
      <c r="A15" s="41" t="s">
        <v>389</v>
      </c>
      <c r="B15" s="48" t="s">
        <v>302</v>
      </c>
      <c r="C15" s="48"/>
    </row>
    <row r="16" spans="1:3" x14ac:dyDescent="0.25">
      <c r="A16" s="41" t="s">
        <v>131</v>
      </c>
      <c r="B16" s="48" t="s">
        <v>303</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52" x14ac:dyDescent="0.25">
      <c r="A26" s="60" t="s">
        <v>392</v>
      </c>
      <c r="B26" s="60" t="s">
        <v>427</v>
      </c>
      <c r="C26" s="60" t="s">
        <v>428</v>
      </c>
    </row>
    <row r="27" spans="1:3" x14ac:dyDescent="0.25">
      <c r="A27" s="44">
        <v>18</v>
      </c>
      <c r="B27" s="45">
        <v>10.87</v>
      </c>
      <c r="C27" s="45">
        <v>10.87</v>
      </c>
    </row>
    <row r="28" spans="1:3" x14ac:dyDescent="0.25">
      <c r="A28" s="44">
        <v>19</v>
      </c>
      <c r="B28" s="45">
        <v>11.02</v>
      </c>
      <c r="C28" s="45">
        <v>11.02</v>
      </c>
    </row>
    <row r="29" spans="1:3" x14ac:dyDescent="0.25">
      <c r="A29" s="44">
        <v>20</v>
      </c>
      <c r="B29" s="45">
        <v>11.18</v>
      </c>
      <c r="C29" s="45">
        <v>11.18</v>
      </c>
    </row>
    <row r="30" spans="1:3" x14ac:dyDescent="0.25">
      <c r="A30" s="44">
        <v>21</v>
      </c>
      <c r="B30" s="45">
        <v>11.34</v>
      </c>
      <c r="C30" s="45">
        <v>11.34</v>
      </c>
    </row>
    <row r="31" spans="1:3" x14ac:dyDescent="0.25">
      <c r="A31" s="44">
        <v>22</v>
      </c>
      <c r="B31" s="45">
        <v>11.51</v>
      </c>
      <c r="C31" s="45">
        <v>11.51</v>
      </c>
    </row>
    <row r="32" spans="1:3" x14ac:dyDescent="0.25">
      <c r="A32" s="44">
        <v>23</v>
      </c>
      <c r="B32" s="45">
        <v>11.67</v>
      </c>
      <c r="C32" s="45">
        <v>11.67</v>
      </c>
    </row>
    <row r="33" spans="1:3" x14ac:dyDescent="0.25">
      <c r="A33" s="44">
        <v>24</v>
      </c>
      <c r="B33" s="45">
        <v>11.84</v>
      </c>
      <c r="C33" s="45">
        <v>11.84</v>
      </c>
    </row>
    <row r="34" spans="1:3" x14ac:dyDescent="0.25">
      <c r="A34" s="44">
        <v>25</v>
      </c>
      <c r="B34" s="45">
        <v>12.01</v>
      </c>
      <c r="C34" s="45">
        <v>12.01</v>
      </c>
    </row>
    <row r="35" spans="1:3" x14ac:dyDescent="0.25">
      <c r="A35" s="44">
        <v>26</v>
      </c>
      <c r="B35" s="45">
        <v>12.19</v>
      </c>
      <c r="C35" s="45">
        <v>12.19</v>
      </c>
    </row>
    <row r="36" spans="1:3" x14ac:dyDescent="0.25">
      <c r="A36" s="44">
        <v>27</v>
      </c>
      <c r="B36" s="45">
        <v>12.36</v>
      </c>
      <c r="C36" s="45">
        <v>12.36</v>
      </c>
    </row>
    <row r="37" spans="1:3" x14ac:dyDescent="0.25">
      <c r="A37" s="44">
        <v>28</v>
      </c>
      <c r="B37" s="45">
        <v>12.54</v>
      </c>
      <c r="C37" s="45">
        <v>12.54</v>
      </c>
    </row>
    <row r="38" spans="1:3" x14ac:dyDescent="0.25">
      <c r="A38" s="44">
        <v>29</v>
      </c>
      <c r="B38" s="45">
        <v>12.73</v>
      </c>
      <c r="C38" s="45">
        <v>12.73</v>
      </c>
    </row>
    <row r="39" spans="1:3" x14ac:dyDescent="0.25">
      <c r="A39" s="44">
        <v>30</v>
      </c>
      <c r="B39" s="45">
        <v>12.91</v>
      </c>
      <c r="C39" s="45">
        <v>12.91</v>
      </c>
    </row>
    <row r="40" spans="1:3" x14ac:dyDescent="0.25">
      <c r="A40" s="44">
        <v>31</v>
      </c>
      <c r="B40" s="45">
        <v>13.1</v>
      </c>
      <c r="C40" s="45">
        <v>13.1</v>
      </c>
    </row>
    <row r="41" spans="1:3" x14ac:dyDescent="0.25">
      <c r="A41" s="44">
        <v>32</v>
      </c>
      <c r="B41" s="45">
        <v>13.3</v>
      </c>
      <c r="C41" s="45">
        <v>13.3</v>
      </c>
    </row>
    <row r="42" spans="1:3" x14ac:dyDescent="0.25">
      <c r="A42" s="44">
        <v>33</v>
      </c>
      <c r="B42" s="45">
        <v>13.49</v>
      </c>
      <c r="C42" s="45">
        <v>13.49</v>
      </c>
    </row>
    <row r="43" spans="1:3" x14ac:dyDescent="0.25">
      <c r="A43" s="44">
        <v>34</v>
      </c>
      <c r="B43" s="45">
        <v>13.69</v>
      </c>
      <c r="C43" s="45">
        <v>13.69</v>
      </c>
    </row>
    <row r="44" spans="1:3" x14ac:dyDescent="0.25">
      <c r="A44" s="44">
        <v>35</v>
      </c>
      <c r="B44" s="45">
        <v>13.89</v>
      </c>
      <c r="C44" s="45">
        <v>13.89</v>
      </c>
    </row>
    <row r="45" spans="1:3" x14ac:dyDescent="0.25">
      <c r="A45" s="44">
        <v>36</v>
      </c>
      <c r="B45" s="45">
        <v>14.1</v>
      </c>
      <c r="C45" s="45">
        <v>14.1</v>
      </c>
    </row>
    <row r="46" spans="1:3" x14ac:dyDescent="0.25">
      <c r="A46" s="44">
        <v>37</v>
      </c>
      <c r="B46" s="45">
        <v>14.31</v>
      </c>
      <c r="C46" s="45">
        <v>14.31</v>
      </c>
    </row>
    <row r="47" spans="1:3" x14ac:dyDescent="0.25">
      <c r="A47" s="44">
        <v>38</v>
      </c>
      <c r="B47" s="45">
        <v>14.53</v>
      </c>
      <c r="C47" s="45">
        <v>14.53</v>
      </c>
    </row>
    <row r="48" spans="1:3" x14ac:dyDescent="0.25">
      <c r="A48" s="44">
        <v>39</v>
      </c>
      <c r="B48" s="45">
        <v>14.75</v>
      </c>
      <c r="C48" s="45">
        <v>14.75</v>
      </c>
    </row>
    <row r="49" spans="1:3" x14ac:dyDescent="0.25">
      <c r="A49" s="44">
        <v>40</v>
      </c>
      <c r="B49" s="45">
        <v>14.97</v>
      </c>
      <c r="C49" s="45">
        <v>14.97</v>
      </c>
    </row>
    <row r="50" spans="1:3" x14ac:dyDescent="0.25">
      <c r="A50" s="44">
        <v>41</v>
      </c>
      <c r="B50" s="45">
        <v>15.2</v>
      </c>
      <c r="C50" s="45">
        <v>15.2</v>
      </c>
    </row>
    <row r="51" spans="1:3" x14ac:dyDescent="0.25">
      <c r="A51" s="44">
        <v>42</v>
      </c>
      <c r="B51" s="45">
        <v>15.43</v>
      </c>
      <c r="C51" s="45">
        <v>15.43</v>
      </c>
    </row>
    <row r="52" spans="1:3" x14ac:dyDescent="0.25">
      <c r="A52" s="44">
        <v>43</v>
      </c>
      <c r="B52" s="45">
        <v>15.67</v>
      </c>
      <c r="C52" s="45">
        <v>15.67</v>
      </c>
    </row>
    <row r="53" spans="1:3" x14ac:dyDescent="0.25">
      <c r="A53" s="44">
        <v>44</v>
      </c>
      <c r="B53" s="45">
        <v>15.91</v>
      </c>
      <c r="C53" s="45">
        <v>15.91</v>
      </c>
    </row>
    <row r="54" spans="1:3" x14ac:dyDescent="0.25">
      <c r="A54" s="44">
        <v>45</v>
      </c>
      <c r="B54" s="45">
        <v>16.16</v>
      </c>
      <c r="C54" s="45">
        <v>16.16</v>
      </c>
    </row>
    <row r="55" spans="1:3" x14ac:dyDescent="0.25">
      <c r="A55" s="44">
        <v>46</v>
      </c>
      <c r="B55" s="45">
        <v>16.420000000000002</v>
      </c>
      <c r="C55" s="45">
        <v>16.420000000000002</v>
      </c>
    </row>
    <row r="56" spans="1:3" x14ac:dyDescent="0.25">
      <c r="A56" s="44">
        <v>47</v>
      </c>
      <c r="B56" s="45">
        <v>16.68</v>
      </c>
      <c r="C56" s="45">
        <v>16.68</v>
      </c>
    </row>
    <row r="57" spans="1:3" x14ac:dyDescent="0.25">
      <c r="A57" s="44">
        <v>48</v>
      </c>
      <c r="B57" s="45">
        <v>16.940000000000001</v>
      </c>
      <c r="C57" s="45">
        <v>16.940000000000001</v>
      </c>
    </row>
    <row r="58" spans="1:3" x14ac:dyDescent="0.25">
      <c r="A58" s="44">
        <v>49</v>
      </c>
      <c r="B58" s="45">
        <v>17.22</v>
      </c>
      <c r="C58" s="45">
        <v>17.22</v>
      </c>
    </row>
    <row r="59" spans="1:3" x14ac:dyDescent="0.25">
      <c r="A59" s="44">
        <v>50</v>
      </c>
      <c r="B59" s="45">
        <v>17.5</v>
      </c>
      <c r="C59" s="45">
        <v>17.5</v>
      </c>
    </row>
    <row r="60" spans="1:3" x14ac:dyDescent="0.25">
      <c r="A60" s="44">
        <v>51</v>
      </c>
      <c r="B60" s="45">
        <v>17.79</v>
      </c>
      <c r="C60" s="45">
        <v>17.79</v>
      </c>
    </row>
    <row r="61" spans="1:3" x14ac:dyDescent="0.25">
      <c r="A61" s="44">
        <v>52</v>
      </c>
      <c r="B61" s="45">
        <v>18.09</v>
      </c>
      <c r="C61" s="45">
        <v>18.09</v>
      </c>
    </row>
    <row r="62" spans="1:3" x14ac:dyDescent="0.25">
      <c r="A62" s="44">
        <v>53</v>
      </c>
      <c r="B62" s="45">
        <v>18.39</v>
      </c>
      <c r="C62" s="45">
        <v>18.39</v>
      </c>
    </row>
    <row r="63" spans="1:3" x14ac:dyDescent="0.25">
      <c r="A63" s="44">
        <v>54</v>
      </c>
      <c r="B63" s="45">
        <v>18.71</v>
      </c>
      <c r="C63" s="45">
        <v>18.71</v>
      </c>
    </row>
    <row r="64" spans="1:3" x14ac:dyDescent="0.25">
      <c r="A64" s="44">
        <v>55</v>
      </c>
      <c r="B64" s="45">
        <v>19.03</v>
      </c>
      <c r="C64" s="45">
        <v>19.03</v>
      </c>
    </row>
    <row r="65" spans="1:3" x14ac:dyDescent="0.25">
      <c r="A65" s="44">
        <v>56</v>
      </c>
      <c r="B65" s="45">
        <v>19.36</v>
      </c>
      <c r="C65" s="45">
        <v>19.36</v>
      </c>
    </row>
    <row r="66" spans="1:3" x14ac:dyDescent="0.25">
      <c r="A66" s="44">
        <v>57</v>
      </c>
      <c r="B66" s="45">
        <v>19.71</v>
      </c>
      <c r="C66" s="45">
        <v>19.71</v>
      </c>
    </row>
    <row r="67" spans="1:3" x14ac:dyDescent="0.25">
      <c r="A67" s="44">
        <v>58</v>
      </c>
      <c r="B67" s="45">
        <v>20.07</v>
      </c>
      <c r="C67" s="45">
        <v>20.07</v>
      </c>
    </row>
    <row r="68" spans="1:3" x14ac:dyDescent="0.25">
      <c r="A68" s="44">
        <v>59</v>
      </c>
      <c r="B68" s="45">
        <v>20.440000000000001</v>
      </c>
      <c r="C68" s="45">
        <v>20.440000000000001</v>
      </c>
    </row>
  </sheetData>
  <sheetProtection algorithmName="SHA-512" hashValue="PV6wSAsqYoRzVXBb0R0ISxNuhqVJw6B7onBVWjq7NsLGLkEy2RhV6rn7UBZlw8pWIf45Psr6lZDqF8KajEZmnw==" saltValue="0BQX+RL+xvesI/R/yKlF5g==" spinCount="100000" sheet="1" objects="1" scenarios="1"/>
  <conditionalFormatting sqref="A6:A21">
    <cfRule type="expression" dxfId="285" priority="1" stopIfTrue="1">
      <formula>MOD(ROW(),2)=0</formula>
    </cfRule>
    <cfRule type="expression" dxfId="284" priority="2" stopIfTrue="1">
      <formula>MOD(ROW(),2)&lt;&gt;0</formula>
    </cfRule>
  </conditionalFormatting>
  <conditionalFormatting sqref="B6:C21">
    <cfRule type="expression" dxfId="283" priority="3" stopIfTrue="1">
      <formula>MOD(ROW(),2)=0</formula>
    </cfRule>
    <cfRule type="expression" dxfId="282" priority="4" stopIfTrue="1">
      <formula>MOD(ROW(),2)&lt;&gt;0</formula>
    </cfRule>
  </conditionalFormatting>
  <conditionalFormatting sqref="A26:A68">
    <cfRule type="expression" dxfId="281" priority="5" stopIfTrue="1">
      <formula>MOD(ROW(),2)=0</formula>
    </cfRule>
    <cfRule type="expression" dxfId="280" priority="6" stopIfTrue="1">
      <formula>MOD(ROW(),2)&lt;&gt;0</formula>
    </cfRule>
  </conditionalFormatting>
  <conditionalFormatting sqref="B26:C68">
    <cfRule type="expression" dxfId="279" priority="7" stopIfTrue="1">
      <formula>MOD(ROW(),2)=0</formula>
    </cfRule>
    <cfRule type="expression" dxfId="278"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8E36-E2D8-489A-A339-69E715212E2D}">
  <sheetPr codeName="Sheet66"/>
  <dimension ref="A1:C41"/>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Scheme pays AA - x-604</v>
      </c>
    </row>
    <row r="6" spans="1:3" x14ac:dyDescent="0.25">
      <c r="A6" s="41" t="s">
        <v>385</v>
      </c>
      <c r="B6" s="48" t="s">
        <v>386</v>
      </c>
      <c r="C6" s="48"/>
    </row>
    <row r="7" spans="1:3" x14ac:dyDescent="0.25">
      <c r="A7" s="41" t="s">
        <v>387</v>
      </c>
      <c r="B7" s="48" t="s">
        <v>31</v>
      </c>
      <c r="C7" s="48"/>
    </row>
    <row r="8" spans="1:3" x14ac:dyDescent="0.25">
      <c r="A8" s="41" t="s">
        <v>124</v>
      </c>
      <c r="B8" s="48" t="s">
        <v>137</v>
      </c>
      <c r="C8" s="48"/>
    </row>
    <row r="9" spans="1:3" x14ac:dyDescent="0.25">
      <c r="A9" s="41" t="s">
        <v>125</v>
      </c>
      <c r="B9" s="48" t="s">
        <v>298</v>
      </c>
      <c r="C9" s="48"/>
    </row>
    <row r="10" spans="1:3" ht="37.5" x14ac:dyDescent="0.25">
      <c r="A10" s="41" t="s">
        <v>6</v>
      </c>
      <c r="B10" s="48" t="s">
        <v>304</v>
      </c>
      <c r="C10" s="48"/>
    </row>
    <row r="11" spans="1:3" x14ac:dyDescent="0.25">
      <c r="A11" s="41" t="s">
        <v>126</v>
      </c>
      <c r="B11" s="48" t="s">
        <v>300</v>
      </c>
      <c r="C11" s="48"/>
    </row>
    <row r="12" spans="1:3" ht="25" x14ac:dyDescent="0.25">
      <c r="A12" s="41" t="s">
        <v>127</v>
      </c>
      <c r="B12" s="48" t="s">
        <v>301</v>
      </c>
      <c r="C12" s="48"/>
    </row>
    <row r="13" spans="1:3" x14ac:dyDescent="0.25">
      <c r="A13" s="41" t="s">
        <v>388</v>
      </c>
      <c r="B13" s="48">
        <v>2</v>
      </c>
      <c r="C13" s="48"/>
    </row>
    <row r="14" spans="1:3" x14ac:dyDescent="0.25">
      <c r="A14" s="41" t="s">
        <v>129</v>
      </c>
      <c r="B14" s="48">
        <v>604</v>
      </c>
      <c r="C14" s="48"/>
    </row>
    <row r="15" spans="1:3" x14ac:dyDescent="0.25">
      <c r="A15" s="41" t="s">
        <v>389</v>
      </c>
      <c r="B15" s="48" t="s">
        <v>305</v>
      </c>
      <c r="C15" s="48"/>
    </row>
    <row r="16" spans="1:3" x14ac:dyDescent="0.25">
      <c r="A16" s="41" t="s">
        <v>131</v>
      </c>
      <c r="B16" s="48" t="s">
        <v>306</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52" x14ac:dyDescent="0.25">
      <c r="A26" s="60" t="s">
        <v>392</v>
      </c>
      <c r="B26" s="60" t="s">
        <v>427</v>
      </c>
      <c r="C26" s="60" t="s">
        <v>428</v>
      </c>
    </row>
    <row r="27" spans="1:3" x14ac:dyDescent="0.25">
      <c r="A27" s="44">
        <v>60</v>
      </c>
      <c r="B27" s="45">
        <v>20.32</v>
      </c>
      <c r="C27" s="45">
        <v>20.32</v>
      </c>
    </row>
    <row r="28" spans="1:3" x14ac:dyDescent="0.25">
      <c r="A28" s="44">
        <v>61</v>
      </c>
      <c r="B28" s="45">
        <v>19.7</v>
      </c>
      <c r="C28" s="45">
        <v>19.7</v>
      </c>
    </row>
    <row r="29" spans="1:3" x14ac:dyDescent="0.25">
      <c r="A29" s="44">
        <v>62</v>
      </c>
      <c r="B29" s="45">
        <v>19.079999999999998</v>
      </c>
      <c r="C29" s="45">
        <v>19.079999999999998</v>
      </c>
    </row>
    <row r="30" spans="1:3" x14ac:dyDescent="0.25">
      <c r="A30" s="44">
        <v>63</v>
      </c>
      <c r="B30" s="45">
        <v>18.46</v>
      </c>
      <c r="C30" s="45">
        <v>18.46</v>
      </c>
    </row>
    <row r="31" spans="1:3" x14ac:dyDescent="0.25">
      <c r="A31" s="44">
        <v>64</v>
      </c>
      <c r="B31" s="45">
        <v>17.829999999999998</v>
      </c>
      <c r="C31" s="45">
        <v>17.829999999999998</v>
      </c>
    </row>
    <row r="32" spans="1:3" x14ac:dyDescent="0.25">
      <c r="A32" s="44">
        <v>65</v>
      </c>
      <c r="B32" s="45">
        <v>17.2</v>
      </c>
      <c r="C32" s="45">
        <v>17.2</v>
      </c>
    </row>
    <row r="33" spans="1:3" x14ac:dyDescent="0.25">
      <c r="A33" s="44">
        <v>66</v>
      </c>
      <c r="B33" s="45">
        <v>16.57</v>
      </c>
      <c r="C33" s="45">
        <v>16.57</v>
      </c>
    </row>
    <row r="34" spans="1:3" x14ac:dyDescent="0.25">
      <c r="A34" s="44">
        <v>67</v>
      </c>
      <c r="B34" s="45">
        <v>15.94</v>
      </c>
      <c r="C34" s="45">
        <v>15.94</v>
      </c>
    </row>
    <row r="35" spans="1:3" x14ac:dyDescent="0.25">
      <c r="A35" s="44">
        <v>68</v>
      </c>
      <c r="B35" s="45">
        <v>15.31</v>
      </c>
      <c r="C35" s="45">
        <v>15.31</v>
      </c>
    </row>
    <row r="36" spans="1:3" x14ac:dyDescent="0.25">
      <c r="A36" s="44">
        <v>69</v>
      </c>
      <c r="B36" s="45">
        <v>14.67</v>
      </c>
      <c r="C36" s="45">
        <v>14.67</v>
      </c>
    </row>
    <row r="37" spans="1:3" x14ac:dyDescent="0.25">
      <c r="A37" s="44">
        <v>70</v>
      </c>
      <c r="B37" s="45">
        <v>14.04</v>
      </c>
      <c r="C37" s="45">
        <v>14.04</v>
      </c>
    </row>
    <row r="38" spans="1:3" x14ac:dyDescent="0.25">
      <c r="A38" s="44">
        <v>71</v>
      </c>
      <c r="B38" s="45">
        <v>13.42</v>
      </c>
      <c r="C38" s="45">
        <v>13.42</v>
      </c>
    </row>
    <row r="39" spans="1:3" x14ac:dyDescent="0.25">
      <c r="A39" s="44">
        <v>72</v>
      </c>
      <c r="B39" s="45">
        <v>12.79</v>
      </c>
      <c r="C39" s="45">
        <v>12.79</v>
      </c>
    </row>
    <row r="40" spans="1:3" x14ac:dyDescent="0.25">
      <c r="A40" s="44">
        <v>73</v>
      </c>
      <c r="B40" s="45">
        <v>12.17</v>
      </c>
      <c r="C40" s="45">
        <v>12.17</v>
      </c>
    </row>
    <row r="41" spans="1:3" x14ac:dyDescent="0.25">
      <c r="A41" s="44">
        <v>74</v>
      </c>
      <c r="B41" s="45">
        <v>11.56</v>
      </c>
      <c r="C41" s="45">
        <v>11.56</v>
      </c>
    </row>
  </sheetData>
  <sheetProtection algorithmName="SHA-512" hashValue="/zyApW/65n+WMLWatNV+GJ9Cib5fm4Hs0lrPmlBFSqLJPNndJi4QJtTmqzKaglEpKwJlkkod/pJZ/Omw7dZjnQ==" saltValue="Y5cTBlawx5cBxxeQlX0VfA==" spinCount="100000" sheet="1" objects="1" scenarios="1"/>
  <conditionalFormatting sqref="A6:A21">
    <cfRule type="expression" dxfId="275" priority="1" stopIfTrue="1">
      <formula>MOD(ROW(),2)=0</formula>
    </cfRule>
    <cfRule type="expression" dxfId="274" priority="2" stopIfTrue="1">
      <formula>MOD(ROW(),2)&lt;&gt;0</formula>
    </cfRule>
  </conditionalFormatting>
  <conditionalFormatting sqref="B6:C21">
    <cfRule type="expression" dxfId="273" priority="3" stopIfTrue="1">
      <formula>MOD(ROW(),2)=0</formula>
    </cfRule>
    <cfRule type="expression" dxfId="272" priority="4" stopIfTrue="1">
      <formula>MOD(ROW(),2)&lt;&gt;0</formula>
    </cfRule>
  </conditionalFormatting>
  <conditionalFormatting sqref="A26:A41">
    <cfRule type="expression" dxfId="271" priority="5" stopIfTrue="1">
      <formula>MOD(ROW(),2)=0</formula>
    </cfRule>
    <cfRule type="expression" dxfId="270" priority="6" stopIfTrue="1">
      <formula>MOD(ROW(),2)&lt;&gt;0</formula>
    </cfRule>
  </conditionalFormatting>
  <conditionalFormatting sqref="B26:C41">
    <cfRule type="expression" dxfId="269" priority="7" stopIfTrue="1">
      <formula>MOD(ROW(),2)=0</formula>
    </cfRule>
    <cfRule type="expression" dxfId="268"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7EF9-D7D7-454D-A88E-95FAE1F0C755}">
  <sheetPr codeName="Sheet67"/>
  <dimension ref="A1:E73"/>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Scheme pays AA - x-605</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t="s">
        <v>149</v>
      </c>
      <c r="C8" s="48"/>
      <c r="D8" s="48"/>
      <c r="E8" s="48"/>
    </row>
    <row r="9" spans="1:5" x14ac:dyDescent="0.25">
      <c r="A9" s="41" t="s">
        <v>125</v>
      </c>
      <c r="B9" s="48" t="s">
        <v>298</v>
      </c>
      <c r="C9" s="48"/>
      <c r="D9" s="48"/>
      <c r="E9" s="48"/>
    </row>
    <row r="10" spans="1:5" x14ac:dyDescent="0.25">
      <c r="A10" s="41" t="s">
        <v>6</v>
      </c>
      <c r="B10" s="48" t="s">
        <v>307</v>
      </c>
      <c r="C10" s="48"/>
      <c r="D10" s="48"/>
      <c r="E10" s="48"/>
    </row>
    <row r="11" spans="1:5" x14ac:dyDescent="0.25">
      <c r="A11" s="41" t="s">
        <v>126</v>
      </c>
      <c r="B11" s="48" t="s">
        <v>300</v>
      </c>
      <c r="C11" s="48"/>
      <c r="D11" s="48"/>
      <c r="E11" s="48"/>
    </row>
    <row r="12" spans="1:5" x14ac:dyDescent="0.25">
      <c r="A12" s="41" t="s">
        <v>127</v>
      </c>
      <c r="B12" s="48" t="s">
        <v>301</v>
      </c>
      <c r="C12" s="48"/>
      <c r="D12" s="48"/>
      <c r="E12" s="48"/>
    </row>
    <row r="13" spans="1:5" x14ac:dyDescent="0.25">
      <c r="A13" s="41" t="s">
        <v>388</v>
      </c>
      <c r="B13" s="48">
        <v>1</v>
      </c>
      <c r="C13" s="48"/>
      <c r="D13" s="48"/>
      <c r="E13" s="48"/>
    </row>
    <row r="14" spans="1:5" x14ac:dyDescent="0.25">
      <c r="A14" s="41" t="s">
        <v>129</v>
      </c>
      <c r="B14" s="48">
        <v>605</v>
      </c>
      <c r="C14" s="48"/>
      <c r="D14" s="48"/>
      <c r="E14" s="48"/>
    </row>
    <row r="15" spans="1:5" x14ac:dyDescent="0.25">
      <c r="A15" s="41" t="s">
        <v>389</v>
      </c>
      <c r="B15" s="48" t="s">
        <v>308</v>
      </c>
      <c r="C15" s="48"/>
      <c r="D15" s="48"/>
      <c r="E15" s="48"/>
    </row>
    <row r="16" spans="1:5" x14ac:dyDescent="0.25">
      <c r="A16" s="41" t="s">
        <v>131</v>
      </c>
      <c r="B16" s="48" t="s">
        <v>303</v>
      </c>
      <c r="C16" s="48"/>
      <c r="D16" s="48"/>
      <c r="E16" s="48"/>
    </row>
    <row r="17" spans="1:5" x14ac:dyDescent="0.25">
      <c r="A17" s="42" t="s">
        <v>390</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145</v>
      </c>
      <c r="C20" s="48"/>
      <c r="D20" s="48"/>
      <c r="E20" s="48"/>
    </row>
    <row r="21" spans="1:5" x14ac:dyDescent="0.25">
      <c r="A21" s="41" t="s">
        <v>391</v>
      </c>
      <c r="B21" s="48" t="s">
        <v>64</v>
      </c>
      <c r="C21" s="48"/>
      <c r="D21" s="48"/>
      <c r="E21" s="48"/>
    </row>
    <row r="23" spans="1:5" x14ac:dyDescent="0.25">
      <c r="A23" s="23" t="str">
        <f>HYPERLINK("#'Factor List'!A1", "Back to Factor List")</f>
        <v>Back to Factor List</v>
      </c>
      <c r="B23" s="23" t="str">
        <f>HYPERLINK("#'Assumptions'!A1", "Assumptions")</f>
        <v>Assumptions</v>
      </c>
    </row>
    <row r="26" spans="1:5" s="61" customFormat="1" ht="39" x14ac:dyDescent="0.25">
      <c r="A26" s="60" t="s">
        <v>392</v>
      </c>
      <c r="B26" s="60" t="s">
        <v>429</v>
      </c>
      <c r="C26" s="60" t="s">
        <v>430</v>
      </c>
      <c r="D26" s="60" t="s">
        <v>431</v>
      </c>
      <c r="E26" s="60" t="s">
        <v>432</v>
      </c>
    </row>
    <row r="27" spans="1:5" x14ac:dyDescent="0.25">
      <c r="A27" s="44">
        <v>18</v>
      </c>
      <c r="B27" s="45">
        <v>8.64</v>
      </c>
      <c r="C27" s="45">
        <v>8.64</v>
      </c>
      <c r="D27" s="45">
        <v>10.88</v>
      </c>
      <c r="E27" s="45">
        <v>10.88</v>
      </c>
    </row>
    <row r="28" spans="1:5" x14ac:dyDescent="0.25">
      <c r="A28" s="44">
        <v>19</v>
      </c>
      <c r="B28" s="45">
        <v>8.76</v>
      </c>
      <c r="C28" s="45">
        <v>8.76</v>
      </c>
      <c r="D28" s="45">
        <v>11.04</v>
      </c>
      <c r="E28" s="45">
        <v>11.04</v>
      </c>
    </row>
    <row r="29" spans="1:5" x14ac:dyDescent="0.25">
      <c r="A29" s="44">
        <v>20</v>
      </c>
      <c r="B29" s="45">
        <v>8.8800000000000008</v>
      </c>
      <c r="C29" s="45">
        <v>8.8800000000000008</v>
      </c>
      <c r="D29" s="45">
        <v>11.2</v>
      </c>
      <c r="E29" s="45">
        <v>11.2</v>
      </c>
    </row>
    <row r="30" spans="1:5" x14ac:dyDescent="0.25">
      <c r="A30" s="44">
        <v>21</v>
      </c>
      <c r="B30" s="45">
        <v>9</v>
      </c>
      <c r="C30" s="45">
        <v>9</v>
      </c>
      <c r="D30" s="45">
        <v>11.36</v>
      </c>
      <c r="E30" s="45">
        <v>11.36</v>
      </c>
    </row>
    <row r="31" spans="1:5" x14ac:dyDescent="0.25">
      <c r="A31" s="44">
        <v>22</v>
      </c>
      <c r="B31" s="45">
        <v>9.1300000000000008</v>
      </c>
      <c r="C31" s="45">
        <v>9.1300000000000008</v>
      </c>
      <c r="D31" s="45">
        <v>11.53</v>
      </c>
      <c r="E31" s="45">
        <v>11.53</v>
      </c>
    </row>
    <row r="32" spans="1:5" x14ac:dyDescent="0.25">
      <c r="A32" s="44">
        <v>23</v>
      </c>
      <c r="B32" s="45">
        <v>9.25</v>
      </c>
      <c r="C32" s="45">
        <v>9.25</v>
      </c>
      <c r="D32" s="45">
        <v>11.69</v>
      </c>
      <c r="E32" s="45">
        <v>11.69</v>
      </c>
    </row>
    <row r="33" spans="1:5" x14ac:dyDescent="0.25">
      <c r="A33" s="44">
        <v>24</v>
      </c>
      <c r="B33" s="45">
        <v>9.3800000000000008</v>
      </c>
      <c r="C33" s="45">
        <v>9.3800000000000008</v>
      </c>
      <c r="D33" s="45">
        <v>11.86</v>
      </c>
      <c r="E33" s="45">
        <v>11.86</v>
      </c>
    </row>
    <row r="34" spans="1:5" x14ac:dyDescent="0.25">
      <c r="A34" s="44">
        <v>25</v>
      </c>
      <c r="B34" s="45">
        <v>9.51</v>
      </c>
      <c r="C34" s="45">
        <v>9.51</v>
      </c>
      <c r="D34" s="45">
        <v>12.04</v>
      </c>
      <c r="E34" s="45">
        <v>12.04</v>
      </c>
    </row>
    <row r="35" spans="1:5" x14ac:dyDescent="0.25">
      <c r="A35" s="44">
        <v>26</v>
      </c>
      <c r="B35" s="45">
        <v>9.65</v>
      </c>
      <c r="C35" s="45">
        <v>9.65</v>
      </c>
      <c r="D35" s="45">
        <v>12.21</v>
      </c>
      <c r="E35" s="45">
        <v>12.21</v>
      </c>
    </row>
    <row r="36" spans="1:5" x14ac:dyDescent="0.25">
      <c r="A36" s="44">
        <v>27</v>
      </c>
      <c r="B36" s="45">
        <v>9.7799999999999994</v>
      </c>
      <c r="C36" s="45">
        <v>9.7799999999999994</v>
      </c>
      <c r="D36" s="45">
        <v>12.39</v>
      </c>
      <c r="E36" s="45">
        <v>12.39</v>
      </c>
    </row>
    <row r="37" spans="1:5" x14ac:dyDescent="0.25">
      <c r="A37" s="44">
        <v>28</v>
      </c>
      <c r="B37" s="45">
        <v>9.92</v>
      </c>
      <c r="C37" s="45">
        <v>9.92</v>
      </c>
      <c r="D37" s="45">
        <v>12.57</v>
      </c>
      <c r="E37" s="45">
        <v>12.57</v>
      </c>
    </row>
    <row r="38" spans="1:5" x14ac:dyDescent="0.25">
      <c r="A38" s="44">
        <v>29</v>
      </c>
      <c r="B38" s="45">
        <v>10.050000000000001</v>
      </c>
      <c r="C38" s="45">
        <v>10.050000000000001</v>
      </c>
      <c r="D38" s="45">
        <v>12.75</v>
      </c>
      <c r="E38" s="45">
        <v>12.75</v>
      </c>
    </row>
    <row r="39" spans="1:5" x14ac:dyDescent="0.25">
      <c r="A39" s="44">
        <v>30</v>
      </c>
      <c r="B39" s="45">
        <v>10.199999999999999</v>
      </c>
      <c r="C39" s="45">
        <v>10.199999999999999</v>
      </c>
      <c r="D39" s="45">
        <v>12.94</v>
      </c>
      <c r="E39" s="45">
        <v>12.94</v>
      </c>
    </row>
    <row r="40" spans="1:5" x14ac:dyDescent="0.25">
      <c r="A40" s="44">
        <v>31</v>
      </c>
      <c r="B40" s="45">
        <v>10.34</v>
      </c>
      <c r="C40" s="45">
        <v>10.34</v>
      </c>
      <c r="D40" s="45">
        <v>13.13</v>
      </c>
      <c r="E40" s="45">
        <v>13.13</v>
      </c>
    </row>
    <row r="41" spans="1:5" x14ac:dyDescent="0.25">
      <c r="A41" s="44">
        <v>32</v>
      </c>
      <c r="B41" s="45">
        <v>10.49</v>
      </c>
      <c r="C41" s="45">
        <v>10.49</v>
      </c>
      <c r="D41" s="45">
        <v>13.32</v>
      </c>
      <c r="E41" s="45">
        <v>13.32</v>
      </c>
    </row>
    <row r="42" spans="1:5" x14ac:dyDescent="0.25">
      <c r="A42" s="44">
        <v>33</v>
      </c>
      <c r="B42" s="45">
        <v>10.63</v>
      </c>
      <c r="C42" s="45">
        <v>10.63</v>
      </c>
      <c r="D42" s="45">
        <v>13.52</v>
      </c>
      <c r="E42" s="45">
        <v>13.52</v>
      </c>
    </row>
    <row r="43" spans="1:5" x14ac:dyDescent="0.25">
      <c r="A43" s="44">
        <v>34</v>
      </c>
      <c r="B43" s="45">
        <v>10.78</v>
      </c>
      <c r="C43" s="45">
        <v>10.78</v>
      </c>
      <c r="D43" s="45">
        <v>13.72</v>
      </c>
      <c r="E43" s="45">
        <v>13.72</v>
      </c>
    </row>
    <row r="44" spans="1:5" x14ac:dyDescent="0.25">
      <c r="A44" s="44">
        <v>35</v>
      </c>
      <c r="B44" s="45">
        <v>10.94</v>
      </c>
      <c r="C44" s="45">
        <v>10.94</v>
      </c>
      <c r="D44" s="45">
        <v>13.92</v>
      </c>
      <c r="E44" s="45">
        <v>13.92</v>
      </c>
    </row>
    <row r="45" spans="1:5" x14ac:dyDescent="0.25">
      <c r="A45" s="44">
        <v>36</v>
      </c>
      <c r="B45" s="45">
        <v>11.09</v>
      </c>
      <c r="C45" s="45">
        <v>11.09</v>
      </c>
      <c r="D45" s="45">
        <v>14.13</v>
      </c>
      <c r="E45" s="45">
        <v>14.13</v>
      </c>
    </row>
    <row r="46" spans="1:5" x14ac:dyDescent="0.25">
      <c r="A46" s="44">
        <v>37</v>
      </c>
      <c r="B46" s="45">
        <v>11.25</v>
      </c>
      <c r="C46" s="45">
        <v>11.25</v>
      </c>
      <c r="D46" s="45">
        <v>14.34</v>
      </c>
      <c r="E46" s="45">
        <v>14.34</v>
      </c>
    </row>
    <row r="47" spans="1:5" x14ac:dyDescent="0.25">
      <c r="A47" s="44">
        <v>38</v>
      </c>
      <c r="B47" s="45">
        <v>11.42</v>
      </c>
      <c r="C47" s="45">
        <v>11.42</v>
      </c>
      <c r="D47" s="45">
        <v>14.56</v>
      </c>
      <c r="E47" s="45">
        <v>14.56</v>
      </c>
    </row>
    <row r="48" spans="1:5" x14ac:dyDescent="0.25">
      <c r="A48" s="44">
        <v>39</v>
      </c>
      <c r="B48" s="45">
        <v>11.58</v>
      </c>
      <c r="C48" s="45">
        <v>11.58</v>
      </c>
      <c r="D48" s="45">
        <v>14.78</v>
      </c>
      <c r="E48" s="45">
        <v>14.78</v>
      </c>
    </row>
    <row r="49" spans="1:5" x14ac:dyDescent="0.25">
      <c r="A49" s="44">
        <v>40</v>
      </c>
      <c r="B49" s="45">
        <v>11.75</v>
      </c>
      <c r="C49" s="45">
        <v>11.75</v>
      </c>
      <c r="D49" s="45">
        <v>15</v>
      </c>
      <c r="E49" s="45">
        <v>15</v>
      </c>
    </row>
    <row r="50" spans="1:5" x14ac:dyDescent="0.25">
      <c r="A50" s="44">
        <v>41</v>
      </c>
      <c r="B50" s="45">
        <v>11.92</v>
      </c>
      <c r="C50" s="45">
        <v>11.92</v>
      </c>
      <c r="D50" s="45">
        <v>15.23</v>
      </c>
      <c r="E50" s="45">
        <v>15.23</v>
      </c>
    </row>
    <row r="51" spans="1:5" x14ac:dyDescent="0.25">
      <c r="A51" s="44">
        <v>42</v>
      </c>
      <c r="B51" s="45">
        <v>12.09</v>
      </c>
      <c r="C51" s="45">
        <v>12.09</v>
      </c>
      <c r="D51" s="45">
        <v>15.47</v>
      </c>
      <c r="E51" s="45">
        <v>15.47</v>
      </c>
    </row>
    <row r="52" spans="1:5" x14ac:dyDescent="0.25">
      <c r="A52" s="44">
        <v>43</v>
      </c>
      <c r="B52" s="45">
        <v>12.27</v>
      </c>
      <c r="C52" s="45">
        <v>12.27</v>
      </c>
      <c r="D52" s="45">
        <v>15.71</v>
      </c>
      <c r="E52" s="45">
        <v>15.71</v>
      </c>
    </row>
    <row r="53" spans="1:5" x14ac:dyDescent="0.25">
      <c r="A53" s="44">
        <v>44</v>
      </c>
      <c r="B53" s="45">
        <v>12.46</v>
      </c>
      <c r="C53" s="45">
        <v>12.46</v>
      </c>
      <c r="D53" s="45">
        <v>15.95</v>
      </c>
      <c r="E53" s="45">
        <v>15.95</v>
      </c>
    </row>
    <row r="54" spans="1:5" x14ac:dyDescent="0.25">
      <c r="A54" s="44">
        <v>45</v>
      </c>
      <c r="B54" s="45">
        <v>12.64</v>
      </c>
      <c r="C54" s="45">
        <v>12.64</v>
      </c>
      <c r="D54" s="45">
        <v>16.2</v>
      </c>
      <c r="E54" s="45">
        <v>16.2</v>
      </c>
    </row>
    <row r="55" spans="1:5" x14ac:dyDescent="0.25">
      <c r="A55" s="44">
        <v>46</v>
      </c>
      <c r="B55" s="45">
        <v>12.83</v>
      </c>
      <c r="C55" s="45">
        <v>12.83</v>
      </c>
      <c r="D55" s="45">
        <v>16.46</v>
      </c>
      <c r="E55" s="45">
        <v>16.46</v>
      </c>
    </row>
    <row r="56" spans="1:5" x14ac:dyDescent="0.25">
      <c r="A56" s="44">
        <v>47</v>
      </c>
      <c r="B56" s="45">
        <v>13.03</v>
      </c>
      <c r="C56" s="45">
        <v>13.03</v>
      </c>
      <c r="D56" s="45">
        <v>16.72</v>
      </c>
      <c r="E56" s="45">
        <v>16.72</v>
      </c>
    </row>
    <row r="57" spans="1:5" x14ac:dyDescent="0.25">
      <c r="A57" s="44">
        <v>48</v>
      </c>
      <c r="B57" s="45">
        <v>13.23</v>
      </c>
      <c r="C57" s="45">
        <v>13.23</v>
      </c>
      <c r="D57" s="45">
        <v>16.989999999999998</v>
      </c>
      <c r="E57" s="45">
        <v>16.989999999999998</v>
      </c>
    </row>
    <row r="58" spans="1:5" x14ac:dyDescent="0.25">
      <c r="A58" s="44">
        <v>49</v>
      </c>
      <c r="B58" s="45">
        <v>13.44</v>
      </c>
      <c r="C58" s="45">
        <v>13.44</v>
      </c>
      <c r="D58" s="45">
        <v>17.260000000000002</v>
      </c>
      <c r="E58" s="45">
        <v>17.260000000000002</v>
      </c>
    </row>
    <row r="59" spans="1:5" x14ac:dyDescent="0.25">
      <c r="A59" s="44">
        <v>50</v>
      </c>
      <c r="B59" s="45">
        <v>13.65</v>
      </c>
      <c r="C59" s="45">
        <v>13.65</v>
      </c>
      <c r="D59" s="45">
        <v>17.55</v>
      </c>
      <c r="E59" s="45">
        <v>17.55</v>
      </c>
    </row>
    <row r="60" spans="1:5" x14ac:dyDescent="0.25">
      <c r="A60" s="44">
        <v>51</v>
      </c>
      <c r="B60" s="45">
        <v>13.86</v>
      </c>
      <c r="C60" s="45">
        <v>13.86</v>
      </c>
      <c r="D60" s="45">
        <v>17.84</v>
      </c>
      <c r="E60" s="45">
        <v>17.84</v>
      </c>
    </row>
    <row r="61" spans="1:5" x14ac:dyDescent="0.25">
      <c r="A61" s="44">
        <v>52</v>
      </c>
      <c r="B61" s="45">
        <v>14.08</v>
      </c>
      <c r="C61" s="45">
        <v>14.08</v>
      </c>
      <c r="D61" s="45">
        <v>18.14</v>
      </c>
      <c r="E61" s="45">
        <v>18.14</v>
      </c>
    </row>
    <row r="62" spans="1:5" x14ac:dyDescent="0.25">
      <c r="A62" s="44">
        <v>53</v>
      </c>
      <c r="B62" s="45">
        <v>14.31</v>
      </c>
      <c r="C62" s="45">
        <v>14.31</v>
      </c>
      <c r="D62" s="45">
        <v>18.440000000000001</v>
      </c>
      <c r="E62" s="45">
        <v>18.440000000000001</v>
      </c>
    </row>
    <row r="63" spans="1:5" x14ac:dyDescent="0.25">
      <c r="A63" s="44">
        <v>54</v>
      </c>
      <c r="B63" s="45">
        <v>14.55</v>
      </c>
      <c r="C63" s="45">
        <v>14.55</v>
      </c>
      <c r="D63" s="45">
        <v>18.760000000000002</v>
      </c>
      <c r="E63" s="45">
        <v>18.760000000000002</v>
      </c>
    </row>
    <row r="64" spans="1:5" x14ac:dyDescent="0.25">
      <c r="A64" s="44">
        <v>55</v>
      </c>
      <c r="B64" s="45">
        <v>14.79</v>
      </c>
      <c r="C64" s="45">
        <v>14.79</v>
      </c>
      <c r="D64" s="45">
        <v>19.079999999999998</v>
      </c>
      <c r="E64" s="45">
        <v>19.079999999999998</v>
      </c>
    </row>
    <row r="65" spans="1:5" x14ac:dyDescent="0.25">
      <c r="A65" s="44">
        <v>56</v>
      </c>
      <c r="B65" s="45">
        <v>15.04</v>
      </c>
      <c r="C65" s="45">
        <v>15.04</v>
      </c>
      <c r="D65" s="45">
        <v>19.420000000000002</v>
      </c>
      <c r="E65" s="45">
        <v>19.420000000000002</v>
      </c>
    </row>
    <row r="66" spans="1:5" x14ac:dyDescent="0.25">
      <c r="A66" s="44">
        <v>57</v>
      </c>
      <c r="B66" s="45">
        <v>15.3</v>
      </c>
      <c r="C66" s="45">
        <v>15.3</v>
      </c>
      <c r="D66" s="45">
        <v>19.77</v>
      </c>
      <c r="E66" s="45">
        <v>19.77</v>
      </c>
    </row>
    <row r="67" spans="1:5" x14ac:dyDescent="0.25">
      <c r="A67" s="44">
        <v>58</v>
      </c>
      <c r="B67" s="45">
        <v>15.56</v>
      </c>
      <c r="C67" s="45">
        <v>15.56</v>
      </c>
      <c r="D67" s="45">
        <v>20.13</v>
      </c>
      <c r="E67" s="45">
        <v>20.13</v>
      </c>
    </row>
    <row r="68" spans="1:5" x14ac:dyDescent="0.25">
      <c r="A68" s="44">
        <v>59</v>
      </c>
      <c r="B68" s="45">
        <v>15.84</v>
      </c>
      <c r="C68" s="45">
        <v>15.84</v>
      </c>
      <c r="D68" s="45">
        <v>20.5</v>
      </c>
      <c r="E68" s="45">
        <v>20.5</v>
      </c>
    </row>
    <row r="69" spans="1:5" x14ac:dyDescent="0.25">
      <c r="A69" s="44">
        <v>60</v>
      </c>
      <c r="B69" s="45">
        <v>16.13</v>
      </c>
      <c r="C69" s="45">
        <v>16.13</v>
      </c>
      <c r="D69" s="45"/>
      <c r="E69" s="45"/>
    </row>
    <row r="70" spans="1:5" x14ac:dyDescent="0.25">
      <c r="A70" s="44">
        <v>61</v>
      </c>
      <c r="B70" s="45">
        <v>16.43</v>
      </c>
      <c r="C70" s="45">
        <v>16.43</v>
      </c>
      <c r="D70" s="45"/>
      <c r="E70" s="45"/>
    </row>
    <row r="71" spans="1:5" x14ac:dyDescent="0.25">
      <c r="A71" s="44">
        <v>62</v>
      </c>
      <c r="B71" s="45">
        <v>16.75</v>
      </c>
      <c r="C71" s="45">
        <v>16.75</v>
      </c>
      <c r="D71" s="45"/>
      <c r="E71" s="45"/>
    </row>
    <row r="72" spans="1:5" x14ac:dyDescent="0.25">
      <c r="A72" s="44">
        <v>63</v>
      </c>
      <c r="B72" s="45">
        <v>17.079999999999998</v>
      </c>
      <c r="C72" s="45">
        <v>17.079999999999998</v>
      </c>
      <c r="D72" s="45"/>
      <c r="E72" s="45"/>
    </row>
    <row r="73" spans="1:5" x14ac:dyDescent="0.25">
      <c r="A73" s="44">
        <v>64</v>
      </c>
      <c r="B73" s="45">
        <v>17.43</v>
      </c>
      <c r="C73" s="45">
        <v>17.43</v>
      </c>
      <c r="D73" s="45"/>
      <c r="E73" s="45"/>
    </row>
  </sheetData>
  <sheetProtection algorithmName="SHA-512" hashValue="jPG3HjnEdGh53DmwG3FMUBSQAE7pMgHHNiaGa/NB5019JCwR2xM4Zy/sgBrzuRZhgQgJJcYNgrVodNfcsN1BfA==" saltValue="8tWsn3t+rm7iQlAG+7DhUg==" spinCount="100000" sheet="1" objects="1" scenarios="1"/>
  <conditionalFormatting sqref="A6:A21">
    <cfRule type="expression" dxfId="265" priority="1" stopIfTrue="1">
      <formula>MOD(ROW(),2)=0</formula>
    </cfRule>
    <cfRule type="expression" dxfId="264" priority="2" stopIfTrue="1">
      <formula>MOD(ROW(),2)&lt;&gt;0</formula>
    </cfRule>
  </conditionalFormatting>
  <conditionalFormatting sqref="B6:E21">
    <cfRule type="expression" dxfId="263" priority="3" stopIfTrue="1">
      <formula>MOD(ROW(),2)=0</formula>
    </cfRule>
    <cfRule type="expression" dxfId="262" priority="4" stopIfTrue="1">
      <formula>MOD(ROW(),2)&lt;&gt;0</formula>
    </cfRule>
  </conditionalFormatting>
  <conditionalFormatting sqref="A26:A73">
    <cfRule type="expression" dxfId="261" priority="5" stopIfTrue="1">
      <formula>MOD(ROW(),2)=0</formula>
    </cfRule>
    <cfRule type="expression" dxfId="260" priority="6" stopIfTrue="1">
      <formula>MOD(ROW(),2)&lt;&gt;0</formula>
    </cfRule>
  </conditionalFormatting>
  <conditionalFormatting sqref="B26:E73">
    <cfRule type="expression" dxfId="259" priority="7" stopIfTrue="1">
      <formula>MOD(ROW(),2)=0</formula>
    </cfRule>
    <cfRule type="expression" dxfId="258"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3FB1-F55B-4787-80B6-2DBBA56B06FF}">
  <sheetPr codeName="Sheet68"/>
  <dimension ref="A1:E41"/>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Scheme pays AA - x-606</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t="s">
        <v>149</v>
      </c>
      <c r="C8" s="48"/>
      <c r="D8" s="48"/>
      <c r="E8" s="48"/>
    </row>
    <row r="9" spans="1:5" x14ac:dyDescent="0.25">
      <c r="A9" s="41" t="s">
        <v>125</v>
      </c>
      <c r="B9" s="48" t="s">
        <v>298</v>
      </c>
      <c r="C9" s="48"/>
      <c r="D9" s="48"/>
      <c r="E9" s="48"/>
    </row>
    <row r="10" spans="1:5" ht="25" x14ac:dyDescent="0.25">
      <c r="A10" s="41" t="s">
        <v>6</v>
      </c>
      <c r="B10" s="48" t="s">
        <v>309</v>
      </c>
      <c r="C10" s="48"/>
      <c r="D10" s="48"/>
      <c r="E10" s="48"/>
    </row>
    <row r="11" spans="1:5" x14ac:dyDescent="0.25">
      <c r="A11" s="41" t="s">
        <v>126</v>
      </c>
      <c r="B11" s="48" t="s">
        <v>300</v>
      </c>
      <c r="C11" s="48"/>
      <c r="D11" s="48"/>
      <c r="E11" s="48"/>
    </row>
    <row r="12" spans="1:5" x14ac:dyDescent="0.25">
      <c r="A12" s="41" t="s">
        <v>127</v>
      </c>
      <c r="B12" s="48" t="s">
        <v>301</v>
      </c>
      <c r="C12" s="48"/>
      <c r="D12" s="48"/>
      <c r="E12" s="48"/>
    </row>
    <row r="13" spans="1:5" x14ac:dyDescent="0.25">
      <c r="A13" s="41" t="s">
        <v>388</v>
      </c>
      <c r="B13" s="48">
        <v>1</v>
      </c>
      <c r="C13" s="48"/>
      <c r="D13" s="48"/>
      <c r="E13" s="48"/>
    </row>
    <row r="14" spans="1:5" x14ac:dyDescent="0.25">
      <c r="A14" s="41" t="s">
        <v>129</v>
      </c>
      <c r="B14" s="48">
        <v>606</v>
      </c>
      <c r="C14" s="48"/>
      <c r="D14" s="48"/>
      <c r="E14" s="48"/>
    </row>
    <row r="15" spans="1:5" x14ac:dyDescent="0.25">
      <c r="A15" s="41" t="s">
        <v>389</v>
      </c>
      <c r="B15" s="48" t="s">
        <v>310</v>
      </c>
      <c r="C15" s="48"/>
      <c r="D15" s="48"/>
      <c r="E15" s="48"/>
    </row>
    <row r="16" spans="1:5" x14ac:dyDescent="0.25">
      <c r="A16" s="41" t="s">
        <v>131</v>
      </c>
      <c r="B16" s="48" t="s">
        <v>306</v>
      </c>
      <c r="C16" s="48"/>
      <c r="D16" s="48"/>
      <c r="E16" s="48"/>
    </row>
    <row r="17" spans="1:5" x14ac:dyDescent="0.25">
      <c r="A17" s="42" t="s">
        <v>390</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145</v>
      </c>
      <c r="C20" s="48"/>
      <c r="D20" s="48"/>
      <c r="E20" s="48"/>
    </row>
    <row r="21" spans="1:5" x14ac:dyDescent="0.25">
      <c r="A21" s="41" t="s">
        <v>391</v>
      </c>
      <c r="B21" s="48" t="s">
        <v>64</v>
      </c>
      <c r="C21" s="48"/>
      <c r="D21" s="48"/>
      <c r="E21" s="48"/>
    </row>
    <row r="23" spans="1:5" x14ac:dyDescent="0.25">
      <c r="A23" s="23" t="str">
        <f>HYPERLINK("#'Factor List'!A1", "Back to Factor List")</f>
        <v>Back to Factor List</v>
      </c>
      <c r="B23" s="23" t="str">
        <f>HYPERLINK("#'Assumptions'!A1", "Assumptions")</f>
        <v>Assumptions</v>
      </c>
    </row>
    <row r="26" spans="1:5" s="61" customFormat="1" ht="39" x14ac:dyDescent="0.25">
      <c r="A26" s="60" t="s">
        <v>392</v>
      </c>
      <c r="B26" s="60" t="s">
        <v>433</v>
      </c>
      <c r="C26" s="60" t="s">
        <v>434</v>
      </c>
      <c r="D26" s="60" t="s">
        <v>435</v>
      </c>
      <c r="E26" s="60" t="s">
        <v>436</v>
      </c>
    </row>
    <row r="27" spans="1:5" x14ac:dyDescent="0.25">
      <c r="A27" s="44">
        <v>60</v>
      </c>
      <c r="B27" s="45"/>
      <c r="C27" s="45"/>
      <c r="D27" s="45">
        <v>20.37</v>
      </c>
      <c r="E27" s="45">
        <v>20.37</v>
      </c>
    </row>
    <row r="28" spans="1:5" x14ac:dyDescent="0.25">
      <c r="A28" s="44">
        <v>61</v>
      </c>
      <c r="B28" s="45"/>
      <c r="C28" s="45"/>
      <c r="D28" s="45">
        <v>19.739999999999998</v>
      </c>
      <c r="E28" s="45">
        <v>19.739999999999998</v>
      </c>
    </row>
    <row r="29" spans="1:5" x14ac:dyDescent="0.25">
      <c r="A29" s="44">
        <v>62</v>
      </c>
      <c r="B29" s="45"/>
      <c r="C29" s="45"/>
      <c r="D29" s="45">
        <v>19.100000000000001</v>
      </c>
      <c r="E29" s="45">
        <v>19.100000000000001</v>
      </c>
    </row>
    <row r="30" spans="1:5" x14ac:dyDescent="0.25">
      <c r="A30" s="44">
        <v>63</v>
      </c>
      <c r="B30" s="45"/>
      <c r="C30" s="45"/>
      <c r="D30" s="45">
        <v>18.46</v>
      </c>
      <c r="E30" s="45">
        <v>18.46</v>
      </c>
    </row>
    <row r="31" spans="1:5" x14ac:dyDescent="0.25">
      <c r="A31" s="44">
        <v>64</v>
      </c>
      <c r="B31" s="45"/>
      <c r="C31" s="45"/>
      <c r="D31" s="45">
        <v>17.829999999999998</v>
      </c>
      <c r="E31" s="45">
        <v>17.829999999999998</v>
      </c>
    </row>
    <row r="32" spans="1:5" x14ac:dyDescent="0.25">
      <c r="A32" s="44">
        <v>65</v>
      </c>
      <c r="B32" s="45">
        <v>17.29</v>
      </c>
      <c r="C32" s="45">
        <v>17.29</v>
      </c>
      <c r="D32" s="45">
        <v>17.2</v>
      </c>
      <c r="E32" s="45">
        <v>17.2</v>
      </c>
    </row>
    <row r="33" spans="1:5" x14ac:dyDescent="0.25">
      <c r="A33" s="44">
        <v>66</v>
      </c>
      <c r="B33" s="45">
        <v>16.63</v>
      </c>
      <c r="C33" s="45">
        <v>16.63</v>
      </c>
      <c r="D33" s="45">
        <v>16.57</v>
      </c>
      <c r="E33" s="45">
        <v>16.57</v>
      </c>
    </row>
    <row r="34" spans="1:5" x14ac:dyDescent="0.25">
      <c r="A34" s="44">
        <v>67</v>
      </c>
      <c r="B34" s="45">
        <v>15.97</v>
      </c>
      <c r="C34" s="45">
        <v>15.97</v>
      </c>
      <c r="D34" s="45">
        <v>15.94</v>
      </c>
      <c r="E34" s="45">
        <v>15.94</v>
      </c>
    </row>
    <row r="35" spans="1:5" x14ac:dyDescent="0.25">
      <c r="A35" s="44">
        <v>68</v>
      </c>
      <c r="B35" s="45">
        <v>15.32</v>
      </c>
      <c r="C35" s="45">
        <v>15.32</v>
      </c>
      <c r="D35" s="45">
        <v>15.31</v>
      </c>
      <c r="E35" s="45">
        <v>15.31</v>
      </c>
    </row>
    <row r="36" spans="1:5" x14ac:dyDescent="0.25">
      <c r="A36" s="44">
        <v>69</v>
      </c>
      <c r="B36" s="45">
        <v>14.68</v>
      </c>
      <c r="C36" s="45">
        <v>14.68</v>
      </c>
      <c r="D36" s="45">
        <v>14.67</v>
      </c>
      <c r="E36" s="45">
        <v>14.67</v>
      </c>
    </row>
    <row r="37" spans="1:5" x14ac:dyDescent="0.25">
      <c r="A37" s="44">
        <v>70</v>
      </c>
      <c r="B37" s="45">
        <v>14.04</v>
      </c>
      <c r="C37" s="45">
        <v>14.04</v>
      </c>
      <c r="D37" s="45">
        <v>14.04</v>
      </c>
      <c r="E37" s="45">
        <v>14.04</v>
      </c>
    </row>
    <row r="38" spans="1:5" x14ac:dyDescent="0.25">
      <c r="A38" s="44">
        <v>71</v>
      </c>
      <c r="B38" s="45">
        <v>13.42</v>
      </c>
      <c r="C38" s="45">
        <v>13.42</v>
      </c>
      <c r="D38" s="45">
        <v>13.42</v>
      </c>
      <c r="E38" s="45">
        <v>13.42</v>
      </c>
    </row>
    <row r="39" spans="1:5" x14ac:dyDescent="0.25">
      <c r="A39" s="44">
        <v>72</v>
      </c>
      <c r="B39" s="45">
        <v>12.79</v>
      </c>
      <c r="C39" s="45">
        <v>12.79</v>
      </c>
      <c r="D39" s="45">
        <v>12.79</v>
      </c>
      <c r="E39" s="45">
        <v>12.79</v>
      </c>
    </row>
    <row r="40" spans="1:5" x14ac:dyDescent="0.25">
      <c r="A40" s="44">
        <v>73</v>
      </c>
      <c r="B40" s="45">
        <v>12.17</v>
      </c>
      <c r="C40" s="45">
        <v>12.17</v>
      </c>
      <c r="D40" s="45">
        <v>12.17</v>
      </c>
      <c r="E40" s="45">
        <v>12.17</v>
      </c>
    </row>
    <row r="41" spans="1:5" x14ac:dyDescent="0.25">
      <c r="A41" s="44">
        <v>74</v>
      </c>
      <c r="B41" s="45">
        <v>11.56</v>
      </c>
      <c r="C41" s="45">
        <v>11.56</v>
      </c>
      <c r="D41" s="45">
        <v>11.56</v>
      </c>
      <c r="E41" s="45">
        <v>11.56</v>
      </c>
    </row>
  </sheetData>
  <sheetProtection algorithmName="SHA-512" hashValue="l3Q6NGzzRDtYhmpGBp1p3Drr4au9fuGlnOumpK4DaUIVAOPPnOEnfV/jrJIhb+SSUtk3e9pj7iOnCIIU9YBcsg==" saltValue="VnBTJdHruyvX2Inp3EVzQQ==" spinCount="100000" sheet="1" objects="1" scenarios="1"/>
  <conditionalFormatting sqref="A6:A21">
    <cfRule type="expression" dxfId="255" priority="1" stopIfTrue="1">
      <formula>MOD(ROW(),2)=0</formula>
    </cfRule>
    <cfRule type="expression" dxfId="254" priority="2" stopIfTrue="1">
      <formula>MOD(ROW(),2)&lt;&gt;0</formula>
    </cfRule>
  </conditionalFormatting>
  <conditionalFormatting sqref="B6:E21">
    <cfRule type="expression" dxfId="253" priority="3" stopIfTrue="1">
      <formula>MOD(ROW(),2)=0</formula>
    </cfRule>
    <cfRule type="expression" dxfId="252" priority="4" stopIfTrue="1">
      <formula>MOD(ROW(),2)&lt;&gt;0</formula>
    </cfRule>
  </conditionalFormatting>
  <conditionalFormatting sqref="A26:A41">
    <cfRule type="expression" dxfId="251" priority="5" stopIfTrue="1">
      <formula>MOD(ROW(),2)=0</formula>
    </cfRule>
    <cfRule type="expression" dxfId="250" priority="6" stopIfTrue="1">
      <formula>MOD(ROW(),2)&lt;&gt;0</formula>
    </cfRule>
  </conditionalFormatting>
  <conditionalFormatting sqref="B26:E41">
    <cfRule type="expression" dxfId="249" priority="7" stopIfTrue="1">
      <formula>MOD(ROW(),2)=0</formula>
    </cfRule>
    <cfRule type="expression" dxfId="248"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FD85D-F455-45C6-934A-9A68D3EBB037}">
  <sheetPr codeName="Sheet69"/>
  <dimension ref="A1:E76"/>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Scheme pays AA - x-607</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v>2015</v>
      </c>
      <c r="C8" s="48"/>
      <c r="D8" s="48"/>
      <c r="E8" s="48"/>
    </row>
    <row r="9" spans="1:5" x14ac:dyDescent="0.25">
      <c r="A9" s="41" t="s">
        <v>125</v>
      </c>
      <c r="B9" s="48" t="s">
        <v>298</v>
      </c>
      <c r="C9" s="48"/>
      <c r="D9" s="48"/>
      <c r="E9" s="48"/>
    </row>
    <row r="10" spans="1:5" x14ac:dyDescent="0.25">
      <c r="A10" s="41" t="s">
        <v>6</v>
      </c>
      <c r="B10" s="48" t="s">
        <v>311</v>
      </c>
      <c r="C10" s="48"/>
      <c r="D10" s="48"/>
      <c r="E10" s="48"/>
    </row>
    <row r="11" spans="1:5" x14ac:dyDescent="0.25">
      <c r="A11" s="41" t="s">
        <v>126</v>
      </c>
      <c r="B11" s="48" t="s">
        <v>140</v>
      </c>
      <c r="C11" s="48"/>
      <c r="D11" s="48"/>
      <c r="E11" s="48"/>
    </row>
    <row r="12" spans="1:5" x14ac:dyDescent="0.25">
      <c r="A12" s="41" t="s">
        <v>127</v>
      </c>
      <c r="B12" s="48" t="s">
        <v>301</v>
      </c>
      <c r="C12" s="48"/>
      <c r="D12" s="48"/>
      <c r="E12" s="48"/>
    </row>
    <row r="13" spans="1:5" x14ac:dyDescent="0.25">
      <c r="A13" s="41" t="s">
        <v>388</v>
      </c>
      <c r="B13" s="48">
        <v>0</v>
      </c>
      <c r="C13" s="48"/>
      <c r="D13" s="48"/>
      <c r="E13" s="48"/>
    </row>
    <row r="14" spans="1:5" x14ac:dyDescent="0.25">
      <c r="A14" s="41" t="s">
        <v>129</v>
      </c>
      <c r="B14" s="48">
        <v>607</v>
      </c>
      <c r="C14" s="48"/>
      <c r="D14" s="48"/>
      <c r="E14" s="48"/>
    </row>
    <row r="15" spans="1:5" x14ac:dyDescent="0.25">
      <c r="A15" s="41" t="s">
        <v>389</v>
      </c>
      <c r="B15" s="48" t="s">
        <v>312</v>
      </c>
      <c r="C15" s="48"/>
      <c r="D15" s="48"/>
      <c r="E15" s="48"/>
    </row>
    <row r="16" spans="1:5" x14ac:dyDescent="0.25">
      <c r="A16" s="41" t="s">
        <v>131</v>
      </c>
      <c r="B16" s="48" t="s">
        <v>303</v>
      </c>
      <c r="C16" s="48"/>
      <c r="D16" s="48"/>
      <c r="E16" s="48"/>
    </row>
    <row r="17" spans="1:5" x14ac:dyDescent="0.25">
      <c r="A17" s="42" t="s">
        <v>390</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145</v>
      </c>
      <c r="C20" s="48"/>
      <c r="D20" s="48"/>
      <c r="E20" s="48"/>
    </row>
    <row r="21" spans="1:5" x14ac:dyDescent="0.25">
      <c r="A21" s="41" t="s">
        <v>391</v>
      </c>
      <c r="B21" s="48" t="s">
        <v>64</v>
      </c>
      <c r="C21" s="48"/>
      <c r="D21" s="48"/>
      <c r="E21" s="48"/>
    </row>
    <row r="23" spans="1:5" x14ac:dyDescent="0.25">
      <c r="A23" s="23" t="str">
        <f>HYPERLINK("#'Factor List'!A1", "Back to Factor List")</f>
        <v>Back to Factor List</v>
      </c>
      <c r="B23" s="23" t="str">
        <f>HYPERLINK("#'Assumptions'!A1", "Assumptions")</f>
        <v>Assumptions</v>
      </c>
    </row>
    <row r="26" spans="1:5" s="61" customFormat="1" ht="13" x14ac:dyDescent="0.25">
      <c r="A26" s="60" t="s">
        <v>392</v>
      </c>
      <c r="B26" s="60" t="s">
        <v>407</v>
      </c>
      <c r="C26" s="60" t="s">
        <v>408</v>
      </c>
      <c r="D26" s="60" t="s">
        <v>409</v>
      </c>
      <c r="E26" s="60" t="s">
        <v>410</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GD7LxSzUJ7tko+ssXLRxv7TEpez2edIwzrv8+zJ2twPtDQ0Wws67MimwkhIe3+210zuG4aM4VPnEgLxSASYyuQ==" saltValue="eRUa5Qc2ppegw782DdOjAA==" spinCount="100000" sheet="1" objects="1" scenarios="1"/>
  <conditionalFormatting sqref="A6:A21">
    <cfRule type="expression" dxfId="245" priority="1" stopIfTrue="1">
      <formula>MOD(ROW(),2)=0</formula>
    </cfRule>
    <cfRule type="expression" dxfId="244" priority="2" stopIfTrue="1">
      <formula>MOD(ROW(),2)&lt;&gt;0</formula>
    </cfRule>
  </conditionalFormatting>
  <conditionalFormatting sqref="B6:E21">
    <cfRule type="expression" dxfId="243" priority="3" stopIfTrue="1">
      <formula>MOD(ROW(),2)=0</formula>
    </cfRule>
    <cfRule type="expression" dxfId="242" priority="4" stopIfTrue="1">
      <formula>MOD(ROW(),2)&lt;&gt;0</formula>
    </cfRule>
  </conditionalFormatting>
  <conditionalFormatting sqref="A26:A76">
    <cfRule type="expression" dxfId="241" priority="5" stopIfTrue="1">
      <formula>MOD(ROW(),2)=0</formula>
    </cfRule>
    <cfRule type="expression" dxfId="240" priority="6" stopIfTrue="1">
      <formula>MOD(ROW(),2)&lt;&gt;0</formula>
    </cfRule>
  </conditionalFormatting>
  <conditionalFormatting sqref="B26:E76">
    <cfRule type="expression" dxfId="239" priority="7" stopIfTrue="1">
      <formula>MOD(ROW(),2)=0</formula>
    </cfRule>
    <cfRule type="expression" dxfId="23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1BB-5CC9-4EBE-B308-3FFD5FA88DC3}">
  <sheetPr codeName="Sheet70"/>
  <dimension ref="A1:E76"/>
  <sheetViews>
    <sheetView showGridLines="0" workbookViewId="0">
      <selection activeCell="A6" sqref="A6"/>
    </sheetView>
  </sheetViews>
  <sheetFormatPr defaultRowHeight="12.5" x14ac:dyDescent="0.25"/>
  <cols>
    <col min="1" max="1" width="31.6328125" customWidth="1"/>
    <col min="2" max="5" width="22.6328125" customWidth="1"/>
  </cols>
  <sheetData>
    <row r="1" spans="1:5" s="1" customFormat="1" ht="20" x14ac:dyDescent="0.4">
      <c r="A1" s="2" t="s">
        <v>0</v>
      </c>
    </row>
    <row r="2" spans="1:5" s="1" customFormat="1" ht="15.5" x14ac:dyDescent="0.35">
      <c r="A2" s="30" t="s">
        <v>1</v>
      </c>
      <c r="B2" s="3" t="str">
        <f>wb_title</f>
        <v>Fire_NI - Consolidated Factor Spreadsheet</v>
      </c>
    </row>
    <row r="3" spans="1:5" s="1" customFormat="1" ht="15.5" x14ac:dyDescent="0.35">
      <c r="A3" s="30" t="s">
        <v>2</v>
      </c>
      <c r="B3" s="3" t="str">
        <f>TABLE_FACTOR_TYPE_1 &amp; " - x-" &amp; TABLE_SERIES_NUMBER_1</f>
        <v>Scheme pays AA - x-608</v>
      </c>
    </row>
    <row r="6" spans="1:5" x14ac:dyDescent="0.25">
      <c r="A6" s="41" t="s">
        <v>385</v>
      </c>
      <c r="B6" s="48" t="s">
        <v>386</v>
      </c>
      <c r="C6" s="48"/>
      <c r="D6" s="48"/>
      <c r="E6" s="48"/>
    </row>
    <row r="7" spans="1:5" x14ac:dyDescent="0.25">
      <c r="A7" s="41" t="s">
        <v>387</v>
      </c>
      <c r="B7" s="48" t="s">
        <v>31</v>
      </c>
      <c r="C7" s="48"/>
      <c r="D7" s="48"/>
      <c r="E7" s="48"/>
    </row>
    <row r="8" spans="1:5" x14ac:dyDescent="0.25">
      <c r="A8" s="41" t="s">
        <v>124</v>
      </c>
      <c r="B8" s="48">
        <v>2015</v>
      </c>
      <c r="C8" s="48"/>
      <c r="D8" s="48"/>
      <c r="E8" s="48"/>
    </row>
    <row r="9" spans="1:5" x14ac:dyDescent="0.25">
      <c r="A9" s="41" t="s">
        <v>125</v>
      </c>
      <c r="B9" s="48" t="s">
        <v>298</v>
      </c>
      <c r="C9" s="48"/>
      <c r="D9" s="48"/>
      <c r="E9" s="48"/>
    </row>
    <row r="10" spans="1:5" x14ac:dyDescent="0.25">
      <c r="A10" s="41" t="s">
        <v>6</v>
      </c>
      <c r="B10" s="48" t="s">
        <v>311</v>
      </c>
      <c r="C10" s="48"/>
      <c r="D10" s="48"/>
      <c r="E10" s="48"/>
    </row>
    <row r="11" spans="1:5" x14ac:dyDescent="0.25">
      <c r="A11" s="41" t="s">
        <v>126</v>
      </c>
      <c r="B11" s="48" t="s">
        <v>146</v>
      </c>
      <c r="C11" s="48"/>
      <c r="D11" s="48"/>
      <c r="E11" s="48"/>
    </row>
    <row r="12" spans="1:5" x14ac:dyDescent="0.25">
      <c r="A12" s="41" t="s">
        <v>127</v>
      </c>
      <c r="B12" s="48" t="s">
        <v>301</v>
      </c>
      <c r="C12" s="48"/>
      <c r="D12" s="48"/>
      <c r="E12" s="48"/>
    </row>
    <row r="13" spans="1:5" x14ac:dyDescent="0.25">
      <c r="A13" s="41" t="s">
        <v>388</v>
      </c>
      <c r="B13" s="48">
        <v>0</v>
      </c>
      <c r="C13" s="48"/>
      <c r="D13" s="48"/>
      <c r="E13" s="48"/>
    </row>
    <row r="14" spans="1:5" x14ac:dyDescent="0.25">
      <c r="A14" s="41" t="s">
        <v>129</v>
      </c>
      <c r="B14" s="48">
        <v>608</v>
      </c>
      <c r="C14" s="48"/>
      <c r="D14" s="48"/>
      <c r="E14" s="48"/>
    </row>
    <row r="15" spans="1:5" x14ac:dyDescent="0.25">
      <c r="A15" s="41" t="s">
        <v>389</v>
      </c>
      <c r="B15" s="48" t="s">
        <v>313</v>
      </c>
      <c r="C15" s="48"/>
      <c r="D15" s="48"/>
      <c r="E15" s="48"/>
    </row>
    <row r="16" spans="1:5" x14ac:dyDescent="0.25">
      <c r="A16" s="41" t="s">
        <v>131</v>
      </c>
      <c r="B16" s="48" t="s">
        <v>306</v>
      </c>
      <c r="C16" s="48"/>
      <c r="D16" s="48"/>
      <c r="E16" s="48"/>
    </row>
    <row r="17" spans="1:5" x14ac:dyDescent="0.25">
      <c r="A17" s="42" t="s">
        <v>390</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145</v>
      </c>
      <c r="C20" s="48"/>
      <c r="D20" s="48"/>
      <c r="E20" s="48"/>
    </row>
    <row r="21" spans="1:5" x14ac:dyDescent="0.25">
      <c r="A21" s="41" t="s">
        <v>391</v>
      </c>
      <c r="B21" s="48" t="s">
        <v>64</v>
      </c>
      <c r="C21" s="48"/>
      <c r="D21" s="48"/>
      <c r="E21" s="48"/>
    </row>
    <row r="23" spans="1:5" x14ac:dyDescent="0.25">
      <c r="A23" s="23" t="str">
        <f>HYPERLINK("#'Factor List'!A1", "Back to Factor List")</f>
        <v>Back to Factor List</v>
      </c>
      <c r="B23" s="23" t="str">
        <f>HYPERLINK("#'Assumptions'!A1", "Assumptions")</f>
        <v>Assumptions</v>
      </c>
    </row>
    <row r="26" spans="1:5" s="61" customFormat="1" ht="13" x14ac:dyDescent="0.25">
      <c r="A26" s="60" t="s">
        <v>392</v>
      </c>
      <c r="B26" s="60" t="s">
        <v>407</v>
      </c>
      <c r="C26" s="60" t="s">
        <v>408</v>
      </c>
      <c r="D26" s="60" t="s">
        <v>409</v>
      </c>
      <c r="E26" s="60" t="s">
        <v>410</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pswNwmALRuQfozT3ubJKans+Le1JDU2Dl6SD+jYy4raw53jtNS+XrNP69gfUXp8Nbz2fcC5XcLBrlOE2fPLvAw==" saltValue="5m7bIK+LkIu5DZMXpWq+Hg==" spinCount="100000" sheet="1" objects="1" scenarios="1"/>
  <conditionalFormatting sqref="A6:A21">
    <cfRule type="expression" dxfId="235" priority="1" stopIfTrue="1">
      <formula>MOD(ROW(),2)=0</formula>
    </cfRule>
    <cfRule type="expression" dxfId="234" priority="2" stopIfTrue="1">
      <formula>MOD(ROW(),2)&lt;&gt;0</formula>
    </cfRule>
  </conditionalFormatting>
  <conditionalFormatting sqref="B6:E21">
    <cfRule type="expression" dxfId="233" priority="3" stopIfTrue="1">
      <formula>MOD(ROW(),2)=0</formula>
    </cfRule>
    <cfRule type="expression" dxfId="232" priority="4" stopIfTrue="1">
      <formula>MOD(ROW(),2)&lt;&gt;0</formula>
    </cfRule>
  </conditionalFormatting>
  <conditionalFormatting sqref="A26:A76">
    <cfRule type="expression" dxfId="231" priority="5" stopIfTrue="1">
      <formula>MOD(ROW(),2)=0</formula>
    </cfRule>
    <cfRule type="expression" dxfId="230" priority="6" stopIfTrue="1">
      <formula>MOD(ROW(),2)&lt;&gt;0</formula>
    </cfRule>
  </conditionalFormatting>
  <conditionalFormatting sqref="B26:E76">
    <cfRule type="expression" dxfId="229" priority="7" stopIfTrue="1">
      <formula>MOD(ROW(),2)=0</formula>
    </cfRule>
    <cfRule type="expression" dxfId="228"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09ACB-2920-4B29-ABC6-73F1C34DADFD}">
  <sheetPr codeName="Sheet71"/>
  <dimension ref="A1:C47"/>
  <sheetViews>
    <sheetView showGridLines="0" workbookViewId="0">
      <selection activeCell="A6" sqref="A6"/>
    </sheetView>
  </sheetViews>
  <sheetFormatPr defaultRowHeight="12.5" x14ac:dyDescent="0.25"/>
  <cols>
    <col min="1" max="1" width="31.6328125" customWidth="1"/>
    <col min="2" max="2" width="22.6328125" customWidth="1"/>
    <col min="3" max="3" width="29.5429687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Scheme pays AA - x-609</v>
      </c>
    </row>
    <row r="6" spans="1:3" x14ac:dyDescent="0.25">
      <c r="A6" s="41" t="s">
        <v>385</v>
      </c>
      <c r="B6" s="48" t="s">
        <v>386</v>
      </c>
      <c r="C6" s="48"/>
    </row>
    <row r="7" spans="1:3" x14ac:dyDescent="0.25">
      <c r="A7" s="41" t="s">
        <v>387</v>
      </c>
      <c r="B7" s="48" t="s">
        <v>31</v>
      </c>
      <c r="C7" s="48"/>
    </row>
    <row r="8" spans="1:3" x14ac:dyDescent="0.25">
      <c r="A8" s="41" t="s">
        <v>124</v>
      </c>
      <c r="B8" s="48">
        <v>2015</v>
      </c>
      <c r="C8" s="48"/>
    </row>
    <row r="9" spans="1:3" x14ac:dyDescent="0.25">
      <c r="A9" s="41" t="s">
        <v>125</v>
      </c>
      <c r="B9" s="48" t="s">
        <v>298</v>
      </c>
      <c r="C9" s="48"/>
    </row>
    <row r="10" spans="1:3" x14ac:dyDescent="0.25">
      <c r="A10" s="41" t="s">
        <v>6</v>
      </c>
      <c r="B10" s="48" t="s">
        <v>314</v>
      </c>
      <c r="C10" s="48"/>
    </row>
    <row r="11" spans="1:3" x14ac:dyDescent="0.25">
      <c r="A11" s="41" t="s">
        <v>126</v>
      </c>
      <c r="B11" s="48" t="s">
        <v>300</v>
      </c>
      <c r="C11" s="48"/>
    </row>
    <row r="12" spans="1:3" x14ac:dyDescent="0.25">
      <c r="A12" s="41" t="s">
        <v>127</v>
      </c>
      <c r="B12" s="48" t="s">
        <v>141</v>
      </c>
      <c r="C12" s="48"/>
    </row>
    <row r="13" spans="1:3" x14ac:dyDescent="0.25">
      <c r="A13" s="41" t="s">
        <v>388</v>
      </c>
      <c r="B13" s="48">
        <v>0</v>
      </c>
      <c r="C13" s="48"/>
    </row>
    <row r="14" spans="1:3" x14ac:dyDescent="0.25">
      <c r="A14" s="41" t="s">
        <v>129</v>
      </c>
      <c r="B14" s="48">
        <v>609</v>
      </c>
      <c r="C14" s="48"/>
    </row>
    <row r="15" spans="1:3" x14ac:dyDescent="0.25">
      <c r="A15" s="41" t="s">
        <v>389</v>
      </c>
      <c r="B15" s="48" t="s">
        <v>315</v>
      </c>
      <c r="C15" s="48"/>
    </row>
    <row r="16" spans="1:3" x14ac:dyDescent="0.25">
      <c r="A16" s="41" t="s">
        <v>131</v>
      </c>
      <c r="B16" s="48" t="s">
        <v>316</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13" x14ac:dyDescent="0.25">
      <c r="A26" s="60" t="s">
        <v>392</v>
      </c>
      <c r="B26" s="60" t="s">
        <v>437</v>
      </c>
      <c r="C26" s="60" t="s">
        <v>438</v>
      </c>
    </row>
    <row r="27" spans="1:3" x14ac:dyDescent="0.25">
      <c r="A27" s="44">
        <v>55</v>
      </c>
      <c r="B27" s="45">
        <v>23.37</v>
      </c>
      <c r="C27" s="45">
        <v>23.37</v>
      </c>
    </row>
    <row r="28" spans="1:3" x14ac:dyDescent="0.25">
      <c r="A28" s="44">
        <v>56</v>
      </c>
      <c r="B28" s="45">
        <v>22.78</v>
      </c>
      <c r="C28" s="45">
        <v>22.78</v>
      </c>
    </row>
    <row r="29" spans="1:3" x14ac:dyDescent="0.25">
      <c r="A29" s="44">
        <v>57</v>
      </c>
      <c r="B29" s="45">
        <v>22.19</v>
      </c>
      <c r="C29" s="45">
        <v>22.19</v>
      </c>
    </row>
    <row r="30" spans="1:3" x14ac:dyDescent="0.25">
      <c r="A30" s="44">
        <v>58</v>
      </c>
      <c r="B30" s="45">
        <v>21.6</v>
      </c>
      <c r="C30" s="45">
        <v>21.6</v>
      </c>
    </row>
    <row r="31" spans="1:3" x14ac:dyDescent="0.25">
      <c r="A31" s="44">
        <v>59</v>
      </c>
      <c r="B31" s="45">
        <v>20.99</v>
      </c>
      <c r="C31" s="45">
        <v>20.99</v>
      </c>
    </row>
    <row r="32" spans="1:3" x14ac:dyDescent="0.25">
      <c r="A32" s="44">
        <v>60</v>
      </c>
      <c r="B32" s="45">
        <v>20.37</v>
      </c>
      <c r="C32" s="45">
        <v>20.37</v>
      </c>
    </row>
    <row r="33" spans="1:3" x14ac:dyDescent="0.25">
      <c r="A33" s="44">
        <v>61</v>
      </c>
      <c r="B33" s="45">
        <v>19.739999999999998</v>
      </c>
      <c r="C33" s="45">
        <v>19.739999999999998</v>
      </c>
    </row>
    <row r="34" spans="1:3" x14ac:dyDescent="0.25">
      <c r="A34" s="44">
        <v>62</v>
      </c>
      <c r="B34" s="45">
        <v>19.100000000000001</v>
      </c>
      <c r="C34" s="45">
        <v>19.100000000000001</v>
      </c>
    </row>
    <row r="35" spans="1:3" x14ac:dyDescent="0.25">
      <c r="A35" s="44">
        <v>63</v>
      </c>
      <c r="B35" s="45">
        <v>18.46</v>
      </c>
      <c r="C35" s="45">
        <v>18.46</v>
      </c>
    </row>
    <row r="36" spans="1:3" x14ac:dyDescent="0.25">
      <c r="A36" s="44">
        <v>64</v>
      </c>
      <c r="B36" s="45">
        <v>17.829999999999998</v>
      </c>
      <c r="C36" s="45">
        <v>17.829999999999998</v>
      </c>
    </row>
    <row r="37" spans="1:3" x14ac:dyDescent="0.25">
      <c r="A37" s="44">
        <v>65</v>
      </c>
      <c r="B37" s="45">
        <v>17.2</v>
      </c>
      <c r="C37" s="45">
        <v>17.2</v>
      </c>
    </row>
    <row r="38" spans="1:3" x14ac:dyDescent="0.25">
      <c r="A38" s="44">
        <v>66</v>
      </c>
      <c r="B38" s="45">
        <v>16.57</v>
      </c>
      <c r="C38" s="45">
        <v>16.57</v>
      </c>
    </row>
    <row r="39" spans="1:3" x14ac:dyDescent="0.25">
      <c r="A39" s="44">
        <v>67</v>
      </c>
      <c r="B39" s="45">
        <v>15.94</v>
      </c>
      <c r="C39" s="45">
        <v>15.94</v>
      </c>
    </row>
    <row r="40" spans="1:3" x14ac:dyDescent="0.25">
      <c r="A40" s="44">
        <v>68</v>
      </c>
      <c r="B40" s="45">
        <v>15.31</v>
      </c>
      <c r="C40" s="45">
        <v>15.31</v>
      </c>
    </row>
    <row r="41" spans="1:3" x14ac:dyDescent="0.25">
      <c r="A41" s="44">
        <v>69</v>
      </c>
      <c r="B41" s="45">
        <v>14.67</v>
      </c>
      <c r="C41" s="45">
        <v>14.67</v>
      </c>
    </row>
    <row r="42" spans="1:3" x14ac:dyDescent="0.25">
      <c r="A42" s="44">
        <v>70</v>
      </c>
      <c r="B42" s="45">
        <v>14.04</v>
      </c>
      <c r="C42" s="45">
        <v>14.04</v>
      </c>
    </row>
    <row r="43" spans="1:3" x14ac:dyDescent="0.25">
      <c r="A43" s="44">
        <v>71</v>
      </c>
      <c r="B43" s="45">
        <v>13.42</v>
      </c>
      <c r="C43" s="45">
        <v>13.42</v>
      </c>
    </row>
    <row r="44" spans="1:3" x14ac:dyDescent="0.25">
      <c r="A44" s="44">
        <v>72</v>
      </c>
      <c r="B44" s="45">
        <v>12.79</v>
      </c>
      <c r="C44" s="45">
        <v>12.79</v>
      </c>
    </row>
    <row r="45" spans="1:3" x14ac:dyDescent="0.25">
      <c r="A45" s="44">
        <v>73</v>
      </c>
      <c r="B45" s="45">
        <v>12.17</v>
      </c>
      <c r="C45" s="45">
        <v>12.17</v>
      </c>
    </row>
    <row r="46" spans="1:3" x14ac:dyDescent="0.25">
      <c r="A46" s="44">
        <v>74</v>
      </c>
      <c r="B46" s="45">
        <v>11.56</v>
      </c>
      <c r="C46" s="45">
        <v>11.56</v>
      </c>
    </row>
    <row r="47" spans="1:3" x14ac:dyDescent="0.25">
      <c r="A47" s="44">
        <v>75</v>
      </c>
      <c r="B47" s="45">
        <v>10.95</v>
      </c>
      <c r="C47" s="45">
        <v>10.95</v>
      </c>
    </row>
  </sheetData>
  <sheetProtection algorithmName="SHA-512" hashValue="x6Btz+bJm1eLMvQBwPYLp2yLfUcflPGqlyIyY3FSmEIKWmJ7DmOTN++JN8cTphgFTks4+h8WUxzgTp4ScpX/sw==" saltValue="0GkTwfgdtSVBlF+EzjouJA==" spinCount="100000" sheet="1" objects="1" scenarios="1"/>
  <conditionalFormatting sqref="A6:A21">
    <cfRule type="expression" dxfId="225" priority="1" stopIfTrue="1">
      <formula>MOD(ROW(),2)=0</formula>
    </cfRule>
    <cfRule type="expression" dxfId="224" priority="2" stopIfTrue="1">
      <formula>MOD(ROW(),2)&lt;&gt;0</formula>
    </cfRule>
  </conditionalFormatting>
  <conditionalFormatting sqref="B6:C21">
    <cfRule type="expression" dxfId="223" priority="3" stopIfTrue="1">
      <formula>MOD(ROW(),2)=0</formula>
    </cfRule>
    <cfRule type="expression" dxfId="222" priority="4" stopIfTrue="1">
      <formula>MOD(ROW(),2)&lt;&gt;0</formula>
    </cfRule>
  </conditionalFormatting>
  <conditionalFormatting sqref="A26:A47">
    <cfRule type="expression" dxfId="221" priority="5" stopIfTrue="1">
      <formula>MOD(ROW(),2)=0</formula>
    </cfRule>
    <cfRule type="expression" dxfId="220" priority="6" stopIfTrue="1">
      <formula>MOD(ROW(),2)&lt;&gt;0</formula>
    </cfRule>
  </conditionalFormatting>
  <conditionalFormatting sqref="B26:C47">
    <cfRule type="expression" dxfId="219" priority="7" stopIfTrue="1">
      <formula>MOD(ROW(),2)=0</formula>
    </cfRule>
    <cfRule type="expression" dxfId="218"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A354-26E0-4ED6-8A30-B70FF0FD4B65}">
  <sheetPr codeName="Sheet9"/>
  <dimension ref="A1:D68"/>
  <sheetViews>
    <sheetView showGridLines="0" workbookViewId="0">
      <selection activeCell="A6" sqref="A6"/>
    </sheetView>
  </sheetViews>
  <sheetFormatPr defaultRowHeight="12.5" x14ac:dyDescent="0.25"/>
  <cols>
    <col min="1" max="1" width="31.6328125" customWidth="1"/>
    <col min="2" max="4" width="22.6328125" customWidth="1"/>
  </cols>
  <sheetData>
    <row r="1" spans="1:4" s="1" customFormat="1" ht="20" x14ac:dyDescent="0.4">
      <c r="A1" s="2" t="s">
        <v>0</v>
      </c>
    </row>
    <row r="2" spans="1:4" s="1" customFormat="1" ht="15.5" x14ac:dyDescent="0.35">
      <c r="A2" s="30" t="s">
        <v>1</v>
      </c>
      <c r="B2" s="3" t="str">
        <f>wb_title</f>
        <v>Fire_NI - Consolidated Factor Spreadsheet</v>
      </c>
    </row>
    <row r="3" spans="1:4" s="1" customFormat="1" ht="15.5" x14ac:dyDescent="0.35">
      <c r="A3" s="30" t="s">
        <v>2</v>
      </c>
      <c r="B3" s="3" t="str">
        <f>TABLE_FACTOR_TYPE_1 &amp; " - x-" &amp; TABLE_SERIES_NUMBER_1</f>
        <v>CETV - x-202</v>
      </c>
    </row>
    <row r="6" spans="1:4" x14ac:dyDescent="0.25">
      <c r="A6" s="41" t="s">
        <v>385</v>
      </c>
      <c r="B6" s="48" t="s">
        <v>386</v>
      </c>
      <c r="C6" s="48"/>
      <c r="D6" s="48"/>
    </row>
    <row r="7" spans="1:4" x14ac:dyDescent="0.25">
      <c r="A7" s="41" t="s">
        <v>387</v>
      </c>
      <c r="B7" s="48" t="s">
        <v>31</v>
      </c>
      <c r="C7" s="48"/>
      <c r="D7" s="48"/>
    </row>
    <row r="8" spans="1:4" x14ac:dyDescent="0.25">
      <c r="A8" s="41" t="s">
        <v>124</v>
      </c>
      <c r="B8" s="48" t="s">
        <v>137</v>
      </c>
      <c r="C8" s="48"/>
      <c r="D8" s="48"/>
    </row>
    <row r="9" spans="1:4" x14ac:dyDescent="0.25">
      <c r="A9" s="41" t="s">
        <v>125</v>
      </c>
      <c r="B9" s="48" t="s">
        <v>138</v>
      </c>
      <c r="C9" s="48"/>
      <c r="D9" s="48"/>
    </row>
    <row r="10" spans="1:4" x14ac:dyDescent="0.25">
      <c r="A10" s="41" t="s">
        <v>6</v>
      </c>
      <c r="B10" s="48" t="s">
        <v>139</v>
      </c>
      <c r="C10" s="48"/>
      <c r="D10" s="48"/>
    </row>
    <row r="11" spans="1:4" x14ac:dyDescent="0.25">
      <c r="A11" s="41" t="s">
        <v>126</v>
      </c>
      <c r="B11" s="48" t="s">
        <v>146</v>
      </c>
      <c r="C11" s="48"/>
      <c r="D11" s="48"/>
    </row>
    <row r="12" spans="1:4" x14ac:dyDescent="0.25">
      <c r="A12" s="41" t="s">
        <v>127</v>
      </c>
      <c r="B12" s="48" t="s">
        <v>141</v>
      </c>
      <c r="C12" s="48"/>
      <c r="D12" s="48"/>
    </row>
    <row r="13" spans="1:4" x14ac:dyDescent="0.25">
      <c r="A13" s="41" t="s">
        <v>388</v>
      </c>
      <c r="B13" s="48" t="s">
        <v>142</v>
      </c>
      <c r="C13" s="48"/>
      <c r="D13" s="48"/>
    </row>
    <row r="14" spans="1:4" x14ac:dyDescent="0.25">
      <c r="A14" s="41" t="s">
        <v>129</v>
      </c>
      <c r="B14" s="48">
        <v>202</v>
      </c>
      <c r="C14" s="48"/>
      <c r="D14" s="48"/>
    </row>
    <row r="15" spans="1:4" x14ac:dyDescent="0.25">
      <c r="A15" s="41" t="s">
        <v>389</v>
      </c>
      <c r="B15" s="48" t="s">
        <v>147</v>
      </c>
      <c r="C15" s="48"/>
      <c r="D15" s="48"/>
    </row>
    <row r="16" spans="1:4" x14ac:dyDescent="0.25">
      <c r="A16" s="41" t="s">
        <v>131</v>
      </c>
      <c r="B16" s="48" t="s">
        <v>148</v>
      </c>
      <c r="C16" s="48"/>
      <c r="D16" s="48"/>
    </row>
    <row r="17" spans="1:4" x14ac:dyDescent="0.25">
      <c r="A17" s="42" t="s">
        <v>390</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145</v>
      </c>
      <c r="C20" s="48"/>
      <c r="D20" s="48"/>
    </row>
    <row r="21" spans="1:4" x14ac:dyDescent="0.25">
      <c r="A21" s="41" t="s">
        <v>391</v>
      </c>
      <c r="B21" s="48" t="s">
        <v>63</v>
      </c>
      <c r="C21" s="48"/>
      <c r="D21" s="48"/>
    </row>
    <row r="23" spans="1:4" x14ac:dyDescent="0.25">
      <c r="A23" s="23" t="str">
        <f>HYPERLINK("#'Factor List'!A1", "Back to Factor List")</f>
        <v>Back to Factor List</v>
      </c>
      <c r="B23" s="23" t="str">
        <f>HYPERLINK("#'Assumptions'!A1", "Assumptions")</f>
        <v>Assumptions</v>
      </c>
    </row>
    <row r="26" spans="1:4" s="61" customFormat="1" ht="39" x14ac:dyDescent="0.25">
      <c r="A26" s="60" t="s">
        <v>392</v>
      </c>
      <c r="B26" s="60" t="s">
        <v>393</v>
      </c>
      <c r="C26" s="60" t="s">
        <v>394</v>
      </c>
      <c r="D26" s="60" t="s">
        <v>395</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n6wCNqjGvbeLoSY7hlnSa2Kr5zSX0bUglBCrRNj9I29pddef+9C4+PWZiHGnYVpCYoclZKRdAAsvKD7R0bT8Yg==" saltValue="31ey1Fa6lU7Ry4YyOEJyWQ==" spinCount="100000" sheet="1" objects="1" scenarios="1"/>
  <conditionalFormatting sqref="A6:A21">
    <cfRule type="expression" dxfId="857" priority="9" stopIfTrue="1">
      <formula>MOD(ROW(),2)=0</formula>
    </cfRule>
    <cfRule type="expression" dxfId="856" priority="10" stopIfTrue="1">
      <formula>MOD(ROW(),2)&lt;&gt;0</formula>
    </cfRule>
  </conditionalFormatting>
  <conditionalFormatting sqref="B6:D21">
    <cfRule type="expression" dxfId="855" priority="11" stopIfTrue="1">
      <formula>MOD(ROW(),2)=0</formula>
    </cfRule>
    <cfRule type="expression" dxfId="854" priority="12" stopIfTrue="1">
      <formula>MOD(ROW(),2)&lt;&gt;0</formula>
    </cfRule>
  </conditionalFormatting>
  <conditionalFormatting sqref="A26:A68">
    <cfRule type="expression" dxfId="853" priority="13" stopIfTrue="1">
      <formula>MOD(ROW(),2)=0</formula>
    </cfRule>
    <cfRule type="expression" dxfId="852" priority="14" stopIfTrue="1">
      <formula>MOD(ROW(),2)&lt;&gt;0</formula>
    </cfRule>
  </conditionalFormatting>
  <conditionalFormatting sqref="B26:D68">
    <cfRule type="expression" dxfId="851" priority="15" stopIfTrue="1">
      <formula>MOD(ROW(),2)=0</formula>
    </cfRule>
    <cfRule type="expression" dxfId="850"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3273-D00B-4200-ACC3-E0771DB87CFF}">
  <sheetPr codeName="Sheet72"/>
  <dimension ref="A1:C82"/>
  <sheetViews>
    <sheetView showGridLines="0" workbookViewId="0">
      <selection activeCell="A6" sqref="A6"/>
    </sheetView>
  </sheetViews>
  <sheetFormatPr defaultRowHeight="12.5" x14ac:dyDescent="0.25"/>
  <cols>
    <col min="1" max="1" width="31.6328125" customWidth="1"/>
    <col min="2" max="2" width="22.6328125" customWidth="1"/>
    <col min="3" max="3" width="26.5429687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Scheme pays AA - x-610</v>
      </c>
    </row>
    <row r="6" spans="1:3" x14ac:dyDescent="0.25">
      <c r="A6" s="41" t="s">
        <v>385</v>
      </c>
      <c r="B6" s="48" t="s">
        <v>386</v>
      </c>
      <c r="C6" s="48"/>
    </row>
    <row r="7" spans="1:3" x14ac:dyDescent="0.25">
      <c r="A7" s="41" t="s">
        <v>387</v>
      </c>
      <c r="B7" s="48" t="s">
        <v>31</v>
      </c>
      <c r="C7" s="48"/>
    </row>
    <row r="8" spans="1:3" x14ac:dyDescent="0.25">
      <c r="A8" s="41" t="s">
        <v>124</v>
      </c>
      <c r="B8" s="48">
        <v>2015</v>
      </c>
      <c r="C8" s="48"/>
    </row>
    <row r="9" spans="1:3" x14ac:dyDescent="0.25">
      <c r="A9" s="41" t="s">
        <v>125</v>
      </c>
      <c r="B9" s="48" t="s">
        <v>298</v>
      </c>
      <c r="C9" s="48"/>
    </row>
    <row r="10" spans="1:3" ht="25" x14ac:dyDescent="0.25">
      <c r="A10" s="41" t="s">
        <v>6</v>
      </c>
      <c r="B10" s="48" t="s">
        <v>317</v>
      </c>
      <c r="C10" s="48"/>
    </row>
    <row r="11" spans="1:3" x14ac:dyDescent="0.25">
      <c r="A11" s="41" t="s">
        <v>126</v>
      </c>
      <c r="B11" s="48" t="s">
        <v>300</v>
      </c>
      <c r="C11" s="48"/>
    </row>
    <row r="12" spans="1:3" x14ac:dyDescent="0.25">
      <c r="A12" s="41" t="s">
        <v>127</v>
      </c>
      <c r="B12" s="48" t="s">
        <v>141</v>
      </c>
      <c r="C12" s="48"/>
    </row>
    <row r="13" spans="1:3" x14ac:dyDescent="0.25">
      <c r="A13" s="41" t="s">
        <v>388</v>
      </c>
      <c r="B13" s="48">
        <v>0</v>
      </c>
      <c r="C13" s="48"/>
    </row>
    <row r="14" spans="1:3" x14ac:dyDescent="0.25">
      <c r="A14" s="41" t="s">
        <v>129</v>
      </c>
      <c r="B14" s="48">
        <v>610</v>
      </c>
      <c r="C14" s="48"/>
    </row>
    <row r="15" spans="1:3" x14ac:dyDescent="0.25">
      <c r="A15" s="41" t="s">
        <v>389</v>
      </c>
      <c r="B15" s="48" t="s">
        <v>318</v>
      </c>
      <c r="C15" s="48"/>
    </row>
    <row r="16" spans="1:3" x14ac:dyDescent="0.25">
      <c r="A16" s="41" t="s">
        <v>131</v>
      </c>
      <c r="B16" s="48" t="s">
        <v>319</v>
      </c>
      <c r="C16" s="48"/>
    </row>
    <row r="17" spans="1:3" x14ac:dyDescent="0.25">
      <c r="A17" s="42" t="s">
        <v>390</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145</v>
      </c>
      <c r="C20" s="48"/>
    </row>
    <row r="21" spans="1:3" x14ac:dyDescent="0.25">
      <c r="A21" s="41" t="s">
        <v>391</v>
      </c>
      <c r="B21" s="48" t="s">
        <v>64</v>
      </c>
      <c r="C21" s="48"/>
    </row>
    <row r="23" spans="1:3" x14ac:dyDescent="0.25">
      <c r="A23" s="23" t="str">
        <f>HYPERLINK("#'Factor List'!A1", "Back to Factor List")</f>
        <v>Back to Factor List</v>
      </c>
      <c r="B23" s="23" t="str">
        <f>HYPERLINK("#'Assumptions'!A1", "Assumptions")</f>
        <v>Assumptions</v>
      </c>
    </row>
    <row r="26" spans="1:3" s="61" customFormat="1" ht="13" x14ac:dyDescent="0.25">
      <c r="A26" s="60" t="s">
        <v>392</v>
      </c>
      <c r="B26" s="60" t="s">
        <v>437</v>
      </c>
      <c r="C26" s="60" t="s">
        <v>438</v>
      </c>
    </row>
    <row r="27" spans="1:3" x14ac:dyDescent="0.25">
      <c r="A27" s="44">
        <v>20</v>
      </c>
      <c r="B27" s="45">
        <v>39.64</v>
      </c>
      <c r="C27" s="45">
        <v>39.64</v>
      </c>
    </row>
    <row r="28" spans="1:3" x14ac:dyDescent="0.25">
      <c r="A28" s="44">
        <v>21</v>
      </c>
      <c r="B28" s="45">
        <v>39.28</v>
      </c>
      <c r="C28" s="45">
        <v>39.28</v>
      </c>
    </row>
    <row r="29" spans="1:3" x14ac:dyDescent="0.25">
      <c r="A29" s="44">
        <v>22</v>
      </c>
      <c r="B29" s="45">
        <v>38.92</v>
      </c>
      <c r="C29" s="45">
        <v>38.92</v>
      </c>
    </row>
    <row r="30" spans="1:3" x14ac:dyDescent="0.25">
      <c r="A30" s="44">
        <v>23</v>
      </c>
      <c r="B30" s="45">
        <v>38.549999999999997</v>
      </c>
      <c r="C30" s="45">
        <v>38.549999999999997</v>
      </c>
    </row>
    <row r="31" spans="1:3" x14ac:dyDescent="0.25">
      <c r="A31" s="44">
        <v>24</v>
      </c>
      <c r="B31" s="45">
        <v>38.17</v>
      </c>
      <c r="C31" s="45">
        <v>38.17</v>
      </c>
    </row>
    <row r="32" spans="1:3" x14ac:dyDescent="0.25">
      <c r="A32" s="44">
        <v>25</v>
      </c>
      <c r="B32" s="45">
        <v>37.79</v>
      </c>
      <c r="C32" s="45">
        <v>37.79</v>
      </c>
    </row>
    <row r="33" spans="1:3" x14ac:dyDescent="0.25">
      <c r="A33" s="44">
        <v>26</v>
      </c>
      <c r="B33" s="45">
        <v>37.4</v>
      </c>
      <c r="C33" s="45">
        <v>37.4</v>
      </c>
    </row>
    <row r="34" spans="1:3" x14ac:dyDescent="0.25">
      <c r="A34" s="44">
        <v>27</v>
      </c>
      <c r="B34" s="45">
        <v>37.01</v>
      </c>
      <c r="C34" s="45">
        <v>37.01</v>
      </c>
    </row>
    <row r="35" spans="1:3" x14ac:dyDescent="0.25">
      <c r="A35" s="44">
        <v>28</v>
      </c>
      <c r="B35" s="45">
        <v>36.61</v>
      </c>
      <c r="C35" s="45">
        <v>36.61</v>
      </c>
    </row>
    <row r="36" spans="1:3" x14ac:dyDescent="0.25">
      <c r="A36" s="44">
        <v>29</v>
      </c>
      <c r="B36" s="45">
        <v>36.200000000000003</v>
      </c>
      <c r="C36" s="45">
        <v>36.200000000000003</v>
      </c>
    </row>
    <row r="37" spans="1:3" x14ac:dyDescent="0.25">
      <c r="A37" s="44">
        <v>30</v>
      </c>
      <c r="B37" s="45">
        <v>35.79</v>
      </c>
      <c r="C37" s="45">
        <v>35.79</v>
      </c>
    </row>
    <row r="38" spans="1:3" x14ac:dyDescent="0.25">
      <c r="A38" s="44">
        <v>31</v>
      </c>
      <c r="B38" s="45">
        <v>35.369999999999997</v>
      </c>
      <c r="C38" s="45">
        <v>35.369999999999997</v>
      </c>
    </row>
    <row r="39" spans="1:3" x14ac:dyDescent="0.25">
      <c r="A39" s="44">
        <v>32</v>
      </c>
      <c r="B39" s="45">
        <v>34.950000000000003</v>
      </c>
      <c r="C39" s="45">
        <v>34.950000000000003</v>
      </c>
    </row>
    <row r="40" spans="1:3" x14ac:dyDescent="0.25">
      <c r="A40" s="44">
        <v>33</v>
      </c>
      <c r="B40" s="45">
        <v>34.51</v>
      </c>
      <c r="C40" s="45">
        <v>34.51</v>
      </c>
    </row>
    <row r="41" spans="1:3" x14ac:dyDescent="0.25">
      <c r="A41" s="44">
        <v>34</v>
      </c>
      <c r="B41" s="45">
        <v>34.08</v>
      </c>
      <c r="C41" s="45">
        <v>34.08</v>
      </c>
    </row>
    <row r="42" spans="1:3" x14ac:dyDescent="0.25">
      <c r="A42" s="44">
        <v>35</v>
      </c>
      <c r="B42" s="45">
        <v>33.630000000000003</v>
      </c>
      <c r="C42" s="45">
        <v>33.630000000000003</v>
      </c>
    </row>
    <row r="43" spans="1:3" x14ac:dyDescent="0.25">
      <c r="A43" s="44">
        <v>36</v>
      </c>
      <c r="B43" s="45">
        <v>33.18</v>
      </c>
      <c r="C43" s="45">
        <v>33.18</v>
      </c>
    </row>
    <row r="44" spans="1:3" x14ac:dyDescent="0.25">
      <c r="A44" s="44">
        <v>37</v>
      </c>
      <c r="B44" s="45">
        <v>32.72</v>
      </c>
      <c r="C44" s="45">
        <v>32.72</v>
      </c>
    </row>
    <row r="45" spans="1:3" x14ac:dyDescent="0.25">
      <c r="A45" s="44">
        <v>38</v>
      </c>
      <c r="B45" s="45">
        <v>32.26</v>
      </c>
      <c r="C45" s="45">
        <v>32.26</v>
      </c>
    </row>
    <row r="46" spans="1:3" x14ac:dyDescent="0.25">
      <c r="A46" s="44">
        <v>39</v>
      </c>
      <c r="B46" s="45">
        <v>31.79</v>
      </c>
      <c r="C46" s="45">
        <v>31.79</v>
      </c>
    </row>
    <row r="47" spans="1:3" x14ac:dyDescent="0.25">
      <c r="A47" s="44">
        <v>40</v>
      </c>
      <c r="B47" s="45">
        <v>31.31</v>
      </c>
      <c r="C47" s="45">
        <v>31.31</v>
      </c>
    </row>
    <row r="48" spans="1:3" x14ac:dyDescent="0.25">
      <c r="A48" s="44">
        <v>41</v>
      </c>
      <c r="B48" s="45">
        <v>30.82</v>
      </c>
      <c r="C48" s="45">
        <v>30.82</v>
      </c>
    </row>
    <row r="49" spans="1:3" x14ac:dyDescent="0.25">
      <c r="A49" s="44">
        <v>42</v>
      </c>
      <c r="B49" s="45">
        <v>30.33</v>
      </c>
      <c r="C49" s="45">
        <v>30.33</v>
      </c>
    </row>
    <row r="50" spans="1:3" x14ac:dyDescent="0.25">
      <c r="A50" s="44">
        <v>43</v>
      </c>
      <c r="B50" s="45">
        <v>29.83</v>
      </c>
      <c r="C50" s="45">
        <v>29.83</v>
      </c>
    </row>
    <row r="51" spans="1:3" x14ac:dyDescent="0.25">
      <c r="A51" s="44">
        <v>44</v>
      </c>
      <c r="B51" s="45">
        <v>29.33</v>
      </c>
      <c r="C51" s="45">
        <v>29.33</v>
      </c>
    </row>
    <row r="52" spans="1:3" x14ac:dyDescent="0.25">
      <c r="A52" s="44">
        <v>45</v>
      </c>
      <c r="B52" s="45">
        <v>28.82</v>
      </c>
      <c r="C52" s="45">
        <v>28.82</v>
      </c>
    </row>
    <row r="53" spans="1:3" x14ac:dyDescent="0.25">
      <c r="A53" s="44">
        <v>46</v>
      </c>
      <c r="B53" s="45">
        <v>28.3</v>
      </c>
      <c r="C53" s="45">
        <v>28.3</v>
      </c>
    </row>
    <row r="54" spans="1:3" x14ac:dyDescent="0.25">
      <c r="A54" s="44">
        <v>47</v>
      </c>
      <c r="B54" s="45">
        <v>27.78</v>
      </c>
      <c r="C54" s="45">
        <v>27.78</v>
      </c>
    </row>
    <row r="55" spans="1:3" x14ac:dyDescent="0.25">
      <c r="A55" s="44">
        <v>48</v>
      </c>
      <c r="B55" s="45">
        <v>27.25</v>
      </c>
      <c r="C55" s="45">
        <v>27.25</v>
      </c>
    </row>
    <row r="56" spans="1:3" x14ac:dyDescent="0.25">
      <c r="A56" s="44">
        <v>49</v>
      </c>
      <c r="B56" s="45">
        <v>26.71</v>
      </c>
      <c r="C56" s="45">
        <v>26.71</v>
      </c>
    </row>
    <row r="57" spans="1:3" x14ac:dyDescent="0.25">
      <c r="A57" s="44">
        <v>50</v>
      </c>
      <c r="B57" s="45">
        <v>26.16</v>
      </c>
      <c r="C57" s="45">
        <v>26.16</v>
      </c>
    </row>
    <row r="58" spans="1:3" x14ac:dyDescent="0.25">
      <c r="A58" s="44">
        <v>51</v>
      </c>
      <c r="B58" s="45">
        <v>25.61</v>
      </c>
      <c r="C58" s="45">
        <v>25.61</v>
      </c>
    </row>
    <row r="59" spans="1:3" x14ac:dyDescent="0.25">
      <c r="A59" s="44">
        <v>52</v>
      </c>
      <c r="B59" s="45">
        <v>25.05</v>
      </c>
      <c r="C59" s="45">
        <v>25.05</v>
      </c>
    </row>
    <row r="60" spans="1:3" x14ac:dyDescent="0.25">
      <c r="A60" s="44">
        <v>53</v>
      </c>
      <c r="B60" s="45">
        <v>24.48</v>
      </c>
      <c r="C60" s="45">
        <v>24.48</v>
      </c>
    </row>
    <row r="61" spans="1:3" x14ac:dyDescent="0.25">
      <c r="A61" s="44">
        <v>54</v>
      </c>
      <c r="B61" s="45">
        <v>23.91</v>
      </c>
      <c r="C61" s="45">
        <v>23.91</v>
      </c>
    </row>
    <row r="62" spans="1:3" x14ac:dyDescent="0.25">
      <c r="A62" s="44">
        <v>55</v>
      </c>
      <c r="B62" s="45">
        <v>23.33</v>
      </c>
      <c r="C62" s="45">
        <v>23.33</v>
      </c>
    </row>
    <row r="63" spans="1:3" x14ac:dyDescent="0.25">
      <c r="A63" s="44">
        <v>56</v>
      </c>
      <c r="B63" s="45">
        <v>22.74</v>
      </c>
      <c r="C63" s="45">
        <v>22.74</v>
      </c>
    </row>
    <row r="64" spans="1:3" x14ac:dyDescent="0.25">
      <c r="A64" s="44">
        <v>57</v>
      </c>
      <c r="B64" s="45">
        <v>22.14</v>
      </c>
      <c r="C64" s="45">
        <v>22.14</v>
      </c>
    </row>
    <row r="65" spans="1:3" x14ac:dyDescent="0.25">
      <c r="A65" s="44">
        <v>58</v>
      </c>
      <c r="B65" s="45">
        <v>21.54</v>
      </c>
      <c r="C65" s="45">
        <v>21.54</v>
      </c>
    </row>
    <row r="66" spans="1:3" x14ac:dyDescent="0.25">
      <c r="A66" s="44">
        <v>59</v>
      </c>
      <c r="B66" s="45">
        <v>20.93</v>
      </c>
      <c r="C66" s="45">
        <v>20.93</v>
      </c>
    </row>
    <row r="67" spans="1:3" x14ac:dyDescent="0.25">
      <c r="A67" s="44">
        <v>60</v>
      </c>
      <c r="B67" s="45">
        <v>20.32</v>
      </c>
      <c r="C67" s="45">
        <v>20.32</v>
      </c>
    </row>
    <row r="68" spans="1:3" x14ac:dyDescent="0.25">
      <c r="A68" s="44">
        <v>61</v>
      </c>
      <c r="B68" s="45">
        <v>19.7</v>
      </c>
      <c r="C68" s="45">
        <v>19.7</v>
      </c>
    </row>
    <row r="69" spans="1:3" x14ac:dyDescent="0.25">
      <c r="A69" s="44">
        <v>62</v>
      </c>
      <c r="B69" s="45">
        <v>19.079999999999998</v>
      </c>
      <c r="C69" s="45">
        <v>19.079999999999998</v>
      </c>
    </row>
    <row r="70" spans="1:3" x14ac:dyDescent="0.25">
      <c r="A70" s="44">
        <v>63</v>
      </c>
      <c r="B70" s="45">
        <v>18.46</v>
      </c>
      <c r="C70" s="45">
        <v>18.46</v>
      </c>
    </row>
    <row r="71" spans="1:3" x14ac:dyDescent="0.25">
      <c r="A71" s="44">
        <v>64</v>
      </c>
      <c r="B71" s="45">
        <v>17.829999999999998</v>
      </c>
      <c r="C71" s="45">
        <v>17.829999999999998</v>
      </c>
    </row>
    <row r="72" spans="1:3" x14ac:dyDescent="0.25">
      <c r="A72" s="44">
        <v>65</v>
      </c>
      <c r="B72" s="45">
        <v>17.2</v>
      </c>
      <c r="C72" s="45">
        <v>17.2</v>
      </c>
    </row>
    <row r="73" spans="1:3" x14ac:dyDescent="0.25">
      <c r="A73" s="44">
        <v>66</v>
      </c>
      <c r="B73" s="45">
        <v>16.57</v>
      </c>
      <c r="C73" s="45">
        <v>16.57</v>
      </c>
    </row>
    <row r="74" spans="1:3" x14ac:dyDescent="0.25">
      <c r="A74" s="44">
        <v>67</v>
      </c>
      <c r="B74" s="45">
        <v>15.94</v>
      </c>
      <c r="C74" s="45">
        <v>15.94</v>
      </c>
    </row>
    <row r="75" spans="1:3" x14ac:dyDescent="0.25">
      <c r="A75" s="44">
        <v>68</v>
      </c>
      <c r="B75" s="45">
        <v>15.31</v>
      </c>
      <c r="C75" s="45">
        <v>15.31</v>
      </c>
    </row>
    <row r="76" spans="1:3" x14ac:dyDescent="0.25">
      <c r="A76" s="44">
        <v>69</v>
      </c>
      <c r="B76" s="45">
        <v>14.67</v>
      </c>
      <c r="C76" s="45">
        <v>14.67</v>
      </c>
    </row>
    <row r="77" spans="1:3" x14ac:dyDescent="0.25">
      <c r="A77" s="44">
        <v>70</v>
      </c>
      <c r="B77" s="45">
        <v>14.04</v>
      </c>
      <c r="C77" s="45">
        <v>14.04</v>
      </c>
    </row>
    <row r="78" spans="1:3" x14ac:dyDescent="0.25">
      <c r="A78" s="44">
        <v>71</v>
      </c>
      <c r="B78" s="45">
        <v>13.42</v>
      </c>
      <c r="C78" s="45">
        <v>13.42</v>
      </c>
    </row>
    <row r="79" spans="1:3" x14ac:dyDescent="0.25">
      <c r="A79" s="44">
        <v>72</v>
      </c>
      <c r="B79" s="45">
        <v>12.79</v>
      </c>
      <c r="C79" s="45">
        <v>12.79</v>
      </c>
    </row>
    <row r="80" spans="1:3" x14ac:dyDescent="0.25">
      <c r="A80" s="44">
        <v>73</v>
      </c>
      <c r="B80" s="45">
        <v>12.17</v>
      </c>
      <c r="C80" s="45">
        <v>12.17</v>
      </c>
    </row>
    <row r="81" spans="1:3" x14ac:dyDescent="0.25">
      <c r="A81" s="44">
        <v>74</v>
      </c>
      <c r="B81" s="45">
        <v>11.56</v>
      </c>
      <c r="C81" s="45">
        <v>11.56</v>
      </c>
    </row>
    <row r="82" spans="1:3" x14ac:dyDescent="0.25">
      <c r="A82" s="44">
        <v>75</v>
      </c>
      <c r="B82" s="45">
        <v>10.95</v>
      </c>
      <c r="C82" s="45">
        <v>10.95</v>
      </c>
    </row>
  </sheetData>
  <sheetProtection algorithmName="SHA-512" hashValue="+LzsmMLC7DNCm2LovIznbX/iv0zHgXEvw+QJQUrpN6Bcdvq7cnl7fpGytnV2palGOjjKUaa1/mZCVP+x56dRvQ==" saltValue="6S8DrknKbQXJrLOZZH6Ubg=="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B6:C21">
    <cfRule type="expression" dxfId="213" priority="3" stopIfTrue="1">
      <formula>MOD(ROW(),2)=0</formula>
    </cfRule>
    <cfRule type="expression" dxfId="212" priority="4" stopIfTrue="1">
      <formula>MOD(ROW(),2)&lt;&gt;0</formula>
    </cfRule>
  </conditionalFormatting>
  <conditionalFormatting sqref="A26:A82">
    <cfRule type="expression" dxfId="211" priority="5" stopIfTrue="1">
      <formula>MOD(ROW(),2)=0</formula>
    </cfRule>
    <cfRule type="expression" dxfId="210" priority="6" stopIfTrue="1">
      <formula>MOD(ROW(),2)&lt;&gt;0</formula>
    </cfRule>
  </conditionalFormatting>
  <conditionalFormatting sqref="B26:C82">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4D75-5C97-4A35-9923-C366BA61B887}">
  <sheetPr codeName="Sheet73"/>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Scheme pays AA - x-611</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137</v>
      </c>
      <c r="C8" s="48"/>
      <c r="D8" s="48"/>
      <c r="E8" s="48"/>
      <c r="F8" s="48"/>
      <c r="G8" s="48"/>
      <c r="H8" s="48"/>
      <c r="I8" s="48"/>
      <c r="J8" s="48"/>
      <c r="K8" s="48"/>
    </row>
    <row r="9" spans="1:11" x14ac:dyDescent="0.25">
      <c r="A9" s="41" t="s">
        <v>125</v>
      </c>
      <c r="B9" s="48" t="s">
        <v>298</v>
      </c>
      <c r="C9" s="48"/>
      <c r="D9" s="48"/>
      <c r="E9" s="48"/>
      <c r="F9" s="48"/>
      <c r="G9" s="48"/>
      <c r="H9" s="48"/>
      <c r="I9" s="48"/>
      <c r="J9" s="48"/>
      <c r="K9" s="48"/>
    </row>
    <row r="10" spans="1:11" x14ac:dyDescent="0.25">
      <c r="A10" s="41" t="s">
        <v>6</v>
      </c>
      <c r="B10" s="48" t="s">
        <v>320</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223</v>
      </c>
      <c r="C12" s="48"/>
      <c r="D12" s="48"/>
      <c r="E12" s="48"/>
      <c r="F12" s="48"/>
      <c r="G12" s="48"/>
      <c r="H12" s="48"/>
      <c r="I12" s="48"/>
      <c r="J12" s="48"/>
      <c r="K12" s="48"/>
    </row>
    <row r="13" spans="1:11" x14ac:dyDescent="0.25">
      <c r="A13" s="41" t="s">
        <v>388</v>
      </c>
      <c r="B13" s="48">
        <v>2</v>
      </c>
      <c r="C13" s="48"/>
      <c r="D13" s="48"/>
      <c r="E13" s="48"/>
      <c r="F13" s="48"/>
      <c r="G13" s="48"/>
      <c r="H13" s="48"/>
      <c r="I13" s="48"/>
      <c r="J13" s="48"/>
      <c r="K13" s="48"/>
    </row>
    <row r="14" spans="1:11" x14ac:dyDescent="0.25">
      <c r="A14" s="41" t="s">
        <v>129</v>
      </c>
      <c r="B14" s="48">
        <v>611</v>
      </c>
      <c r="C14" s="48"/>
      <c r="D14" s="48"/>
      <c r="E14" s="48"/>
      <c r="F14" s="48"/>
      <c r="G14" s="48"/>
      <c r="H14" s="48"/>
      <c r="I14" s="48"/>
      <c r="J14" s="48"/>
      <c r="K14" s="48"/>
    </row>
    <row r="15" spans="1:11" x14ac:dyDescent="0.25">
      <c r="A15" s="41" t="s">
        <v>389</v>
      </c>
      <c r="B15" s="48" t="s">
        <v>321</v>
      </c>
      <c r="C15" s="48"/>
      <c r="D15" s="48"/>
      <c r="E15" s="48"/>
      <c r="F15" s="48"/>
      <c r="G15" s="48"/>
      <c r="H15" s="48"/>
      <c r="I15" s="48"/>
      <c r="J15" s="48"/>
      <c r="K15" s="48"/>
    </row>
    <row r="16" spans="1:11" x14ac:dyDescent="0.25">
      <c r="A16" s="41" t="s">
        <v>131</v>
      </c>
      <c r="B16" s="48" t="s">
        <v>322</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50</v>
      </c>
      <c r="C26" s="60">
        <v>51</v>
      </c>
      <c r="D26" s="60">
        <v>52</v>
      </c>
      <c r="E26" s="60">
        <v>53</v>
      </c>
      <c r="F26" s="60">
        <v>54</v>
      </c>
      <c r="G26" s="60">
        <v>55</v>
      </c>
      <c r="H26" s="60">
        <v>56</v>
      </c>
      <c r="I26" s="60">
        <v>57</v>
      </c>
      <c r="J26" s="60">
        <v>58</v>
      </c>
      <c r="K26" s="60">
        <v>59</v>
      </c>
    </row>
    <row r="27" spans="1:11" x14ac:dyDescent="0.25">
      <c r="A27" s="44">
        <v>0</v>
      </c>
      <c r="B27" s="46">
        <v>0.66300000000000003</v>
      </c>
      <c r="C27" s="46">
        <v>0.68600000000000005</v>
      </c>
      <c r="D27" s="46">
        <v>0.71099999999999997</v>
      </c>
      <c r="E27" s="46">
        <v>0.73799999999999999</v>
      </c>
      <c r="F27" s="46">
        <v>0.76800000000000002</v>
      </c>
      <c r="G27" s="46">
        <v>0.8</v>
      </c>
      <c r="H27" s="46">
        <v>0.83399999999999996</v>
      </c>
      <c r="I27" s="46">
        <v>0.871</v>
      </c>
      <c r="J27" s="46">
        <v>0.91100000000000003</v>
      </c>
      <c r="K27" s="46">
        <v>0.95399999999999996</v>
      </c>
    </row>
    <row r="28" spans="1:11" x14ac:dyDescent="0.25">
      <c r="A28" s="44">
        <v>1</v>
      </c>
      <c r="B28" s="46">
        <v>0.66500000000000004</v>
      </c>
      <c r="C28" s="46">
        <v>0.68799999999999994</v>
      </c>
      <c r="D28" s="46">
        <v>0.71399999999999997</v>
      </c>
      <c r="E28" s="46">
        <v>0.74099999999999999</v>
      </c>
      <c r="F28" s="46">
        <v>0.77</v>
      </c>
      <c r="G28" s="46">
        <v>0.80200000000000005</v>
      </c>
      <c r="H28" s="46">
        <v>0.83699999999999997</v>
      </c>
      <c r="I28" s="46">
        <v>0.874</v>
      </c>
      <c r="J28" s="46">
        <v>0.91400000000000003</v>
      </c>
      <c r="K28" s="46">
        <v>0.95799999999999996</v>
      </c>
    </row>
    <row r="29" spans="1:11" x14ac:dyDescent="0.25">
      <c r="A29" s="44">
        <v>2</v>
      </c>
      <c r="B29" s="46">
        <v>0.66700000000000004</v>
      </c>
      <c r="C29" s="46">
        <v>0.69</v>
      </c>
      <c r="D29" s="46">
        <v>0.71599999999999997</v>
      </c>
      <c r="E29" s="46">
        <v>0.74299999999999999</v>
      </c>
      <c r="F29" s="46">
        <v>0.77300000000000002</v>
      </c>
      <c r="G29" s="46">
        <v>0.80500000000000005</v>
      </c>
      <c r="H29" s="46">
        <v>0.84</v>
      </c>
      <c r="I29" s="46">
        <v>0.878</v>
      </c>
      <c r="J29" s="46">
        <v>0.91800000000000004</v>
      </c>
      <c r="K29" s="46">
        <v>0.96099999999999997</v>
      </c>
    </row>
    <row r="30" spans="1:11" x14ac:dyDescent="0.25">
      <c r="A30" s="44">
        <v>3</v>
      </c>
      <c r="B30" s="46">
        <v>0.66900000000000004</v>
      </c>
      <c r="C30" s="46">
        <v>0.69299999999999995</v>
      </c>
      <c r="D30" s="46">
        <v>0.71799999999999997</v>
      </c>
      <c r="E30" s="46">
        <v>0.746</v>
      </c>
      <c r="F30" s="46">
        <v>0.77600000000000002</v>
      </c>
      <c r="G30" s="46">
        <v>0.80800000000000005</v>
      </c>
      <c r="H30" s="46">
        <v>0.84299999999999997</v>
      </c>
      <c r="I30" s="46">
        <v>0.88100000000000001</v>
      </c>
      <c r="J30" s="46">
        <v>0.92200000000000004</v>
      </c>
      <c r="K30" s="46">
        <v>0.96499999999999997</v>
      </c>
    </row>
    <row r="31" spans="1:11" x14ac:dyDescent="0.25">
      <c r="A31" s="44">
        <v>4</v>
      </c>
      <c r="B31" s="46">
        <v>0.67100000000000004</v>
      </c>
      <c r="C31" s="46">
        <v>0.69499999999999995</v>
      </c>
      <c r="D31" s="46">
        <v>0.72</v>
      </c>
      <c r="E31" s="46">
        <v>0.748</v>
      </c>
      <c r="F31" s="46">
        <v>0.77800000000000002</v>
      </c>
      <c r="G31" s="46">
        <v>0.81100000000000005</v>
      </c>
      <c r="H31" s="46">
        <v>0.84599999999999997</v>
      </c>
      <c r="I31" s="46">
        <v>0.88400000000000001</v>
      </c>
      <c r="J31" s="46">
        <v>0.92500000000000004</v>
      </c>
      <c r="K31" s="46">
        <v>0.96899999999999997</v>
      </c>
    </row>
    <row r="32" spans="1:11" x14ac:dyDescent="0.25">
      <c r="A32" s="44">
        <v>5</v>
      </c>
      <c r="B32" s="46">
        <v>0.67300000000000004</v>
      </c>
      <c r="C32" s="46">
        <v>0.69699999999999995</v>
      </c>
      <c r="D32" s="46">
        <v>0.72299999999999998</v>
      </c>
      <c r="E32" s="46">
        <v>0.751</v>
      </c>
      <c r="F32" s="46">
        <v>0.78100000000000003</v>
      </c>
      <c r="G32" s="46">
        <v>0.81399999999999995</v>
      </c>
      <c r="H32" s="46">
        <v>0.84899999999999998</v>
      </c>
      <c r="I32" s="46">
        <v>0.88800000000000001</v>
      </c>
      <c r="J32" s="46">
        <v>0.92900000000000005</v>
      </c>
      <c r="K32" s="46">
        <v>0.97299999999999998</v>
      </c>
    </row>
    <row r="33" spans="1:11" x14ac:dyDescent="0.25">
      <c r="A33" s="44">
        <v>6</v>
      </c>
      <c r="B33" s="46">
        <v>0.67500000000000004</v>
      </c>
      <c r="C33" s="46">
        <v>0.69899999999999995</v>
      </c>
      <c r="D33" s="46">
        <v>0.72499999999999998</v>
      </c>
      <c r="E33" s="46">
        <v>0.753</v>
      </c>
      <c r="F33" s="46">
        <v>0.78400000000000003</v>
      </c>
      <c r="G33" s="46">
        <v>0.81699999999999995</v>
      </c>
      <c r="H33" s="46">
        <v>0.85299999999999998</v>
      </c>
      <c r="I33" s="46">
        <v>0.89100000000000001</v>
      </c>
      <c r="J33" s="46">
        <v>0.93200000000000005</v>
      </c>
      <c r="K33" s="46">
        <v>0.97699999999999998</v>
      </c>
    </row>
    <row r="34" spans="1:11" x14ac:dyDescent="0.25">
      <c r="A34" s="44">
        <v>7</v>
      </c>
      <c r="B34" s="46">
        <v>0.67700000000000005</v>
      </c>
      <c r="C34" s="46">
        <v>0.70099999999999996</v>
      </c>
      <c r="D34" s="46">
        <v>0.72699999999999998</v>
      </c>
      <c r="E34" s="46">
        <v>0.755</v>
      </c>
      <c r="F34" s="46">
        <v>0.78600000000000003</v>
      </c>
      <c r="G34" s="46">
        <v>0.82</v>
      </c>
      <c r="H34" s="46">
        <v>0.85599999999999998</v>
      </c>
      <c r="I34" s="46">
        <v>0.89400000000000002</v>
      </c>
      <c r="J34" s="46">
        <v>0.93600000000000005</v>
      </c>
      <c r="K34" s="46">
        <v>0.98099999999999998</v>
      </c>
    </row>
    <row r="35" spans="1:11" x14ac:dyDescent="0.25">
      <c r="A35" s="44">
        <v>8</v>
      </c>
      <c r="B35" s="46">
        <v>0.67900000000000005</v>
      </c>
      <c r="C35" s="46">
        <v>0.70299999999999996</v>
      </c>
      <c r="D35" s="46">
        <v>0.72899999999999998</v>
      </c>
      <c r="E35" s="46">
        <v>0.75800000000000001</v>
      </c>
      <c r="F35" s="46">
        <v>0.78900000000000003</v>
      </c>
      <c r="G35" s="46">
        <v>0.82299999999999995</v>
      </c>
      <c r="H35" s="46">
        <v>0.85899999999999999</v>
      </c>
      <c r="I35" s="46">
        <v>0.89800000000000002</v>
      </c>
      <c r="J35" s="46">
        <v>0.93899999999999995</v>
      </c>
      <c r="K35" s="46">
        <v>0.98499999999999999</v>
      </c>
    </row>
    <row r="36" spans="1:11" x14ac:dyDescent="0.25">
      <c r="A36" s="44">
        <v>9</v>
      </c>
      <c r="B36" s="46">
        <v>0.68100000000000005</v>
      </c>
      <c r="C36" s="46">
        <v>0.70499999999999996</v>
      </c>
      <c r="D36" s="46">
        <v>0.73199999999999998</v>
      </c>
      <c r="E36" s="46">
        <v>0.76</v>
      </c>
      <c r="F36" s="46">
        <v>0.79200000000000004</v>
      </c>
      <c r="G36" s="46">
        <v>0.82499999999999996</v>
      </c>
      <c r="H36" s="46">
        <v>0.86199999999999999</v>
      </c>
      <c r="I36" s="46">
        <v>0.90100000000000002</v>
      </c>
      <c r="J36" s="46">
        <v>0.94299999999999995</v>
      </c>
      <c r="K36" s="46">
        <v>0.98799999999999999</v>
      </c>
    </row>
    <row r="37" spans="1:11" x14ac:dyDescent="0.25">
      <c r="A37" s="44">
        <v>10</v>
      </c>
      <c r="B37" s="46">
        <v>0.68200000000000005</v>
      </c>
      <c r="C37" s="46">
        <v>0.70699999999999996</v>
      </c>
      <c r="D37" s="46">
        <v>0.73399999999999999</v>
      </c>
      <c r="E37" s="46">
        <v>0.76300000000000001</v>
      </c>
      <c r="F37" s="46">
        <v>0.79400000000000004</v>
      </c>
      <c r="G37" s="46">
        <v>0.82799999999999996</v>
      </c>
      <c r="H37" s="46">
        <v>0.86499999999999999</v>
      </c>
      <c r="I37" s="46">
        <v>0.90400000000000003</v>
      </c>
      <c r="J37" s="46">
        <v>0.94699999999999995</v>
      </c>
      <c r="K37" s="46">
        <v>0.99199999999999999</v>
      </c>
    </row>
    <row r="38" spans="1:11" x14ac:dyDescent="0.25">
      <c r="A38" s="44">
        <v>11</v>
      </c>
      <c r="B38" s="46">
        <v>0.68400000000000005</v>
      </c>
      <c r="C38" s="46">
        <v>0.70899999999999996</v>
      </c>
      <c r="D38" s="46">
        <v>0.73599999999999999</v>
      </c>
      <c r="E38" s="46">
        <v>0.76500000000000001</v>
      </c>
      <c r="F38" s="46">
        <v>0.79700000000000004</v>
      </c>
      <c r="G38" s="46">
        <v>0.83099999999999996</v>
      </c>
      <c r="H38" s="46">
        <v>0.86799999999999999</v>
      </c>
      <c r="I38" s="46">
        <v>0.90800000000000003</v>
      </c>
      <c r="J38" s="46">
        <v>0.95</v>
      </c>
      <c r="K38" s="46">
        <v>0.996</v>
      </c>
    </row>
  </sheetData>
  <sheetProtection algorithmName="SHA-512" hashValue="cD1PedG4dPOy8Wz1665f4vQC8iuubeYEtJe3/fmJag1Q6sNtsiDvKBWXUeu5xVFDS+JEB/tegTWkHeQGVfMbuA==" saltValue="z9nxdOGo9Oi4WxoWlJ7WEQ==" spinCount="100000" sheet="1" objects="1" scenarios="1"/>
  <conditionalFormatting sqref="A6:A21">
    <cfRule type="expression" dxfId="205" priority="1" stopIfTrue="1">
      <formula>MOD(ROW(),2)=0</formula>
    </cfRule>
    <cfRule type="expression" dxfId="204" priority="2" stopIfTrue="1">
      <formula>MOD(ROW(),2)&lt;&gt;0</formula>
    </cfRule>
  </conditionalFormatting>
  <conditionalFormatting sqref="B6:K21">
    <cfRule type="expression" dxfId="203" priority="3" stopIfTrue="1">
      <formula>MOD(ROW(),2)=0</formula>
    </cfRule>
    <cfRule type="expression" dxfId="202" priority="4" stopIfTrue="1">
      <formula>MOD(ROW(),2)&lt;&gt;0</formula>
    </cfRule>
  </conditionalFormatting>
  <conditionalFormatting sqref="A26:A38">
    <cfRule type="expression" dxfId="201" priority="5" stopIfTrue="1">
      <formula>MOD(ROW(),2)=0</formula>
    </cfRule>
    <cfRule type="expression" dxfId="200" priority="6" stopIfTrue="1">
      <formula>MOD(ROW(),2)&lt;&gt;0</formula>
    </cfRule>
  </conditionalFormatting>
  <conditionalFormatting sqref="B26:K38">
    <cfRule type="expression" dxfId="199" priority="7" stopIfTrue="1">
      <formula>MOD(ROW(),2)=0</formula>
    </cfRule>
    <cfRule type="expression" dxfId="198"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4EF4-6918-4695-B12A-72B372A95C57}">
  <sheetPr codeName="Sheet74"/>
  <dimension ref="A1:G38"/>
  <sheetViews>
    <sheetView showGridLines="0" workbookViewId="0">
      <selection activeCell="A6" sqref="A6"/>
    </sheetView>
  </sheetViews>
  <sheetFormatPr defaultRowHeight="12.5" x14ac:dyDescent="0.25"/>
  <cols>
    <col min="1" max="1" width="31.6328125" customWidth="1"/>
    <col min="2" max="7" width="22.6328125" customWidth="1"/>
  </cols>
  <sheetData>
    <row r="1" spans="1:7" s="1" customFormat="1" ht="20" x14ac:dyDescent="0.4">
      <c r="A1" s="2" t="s">
        <v>0</v>
      </c>
    </row>
    <row r="2" spans="1:7" s="1" customFormat="1" ht="15.5" x14ac:dyDescent="0.35">
      <c r="A2" s="30" t="s">
        <v>1</v>
      </c>
      <c r="B2" s="3" t="str">
        <f>wb_title</f>
        <v>Fire_NI - Consolidated Factor Spreadsheet</v>
      </c>
    </row>
    <row r="3" spans="1:7" s="1" customFormat="1" ht="15.5" x14ac:dyDescent="0.35">
      <c r="A3" s="30" t="s">
        <v>2</v>
      </c>
      <c r="B3" s="3" t="str">
        <f>TABLE_FACTOR_TYPE_1 &amp; " - x-" &amp; TABLE_SERIES_NUMBER_1</f>
        <v>Scheme pays AA - x-612</v>
      </c>
    </row>
    <row r="6" spans="1:7" x14ac:dyDescent="0.25">
      <c r="A6" s="41" t="s">
        <v>385</v>
      </c>
      <c r="B6" s="48" t="s">
        <v>386</v>
      </c>
      <c r="C6" s="48"/>
      <c r="D6" s="48"/>
      <c r="E6" s="48"/>
      <c r="F6" s="48"/>
      <c r="G6" s="48"/>
    </row>
    <row r="7" spans="1:7" x14ac:dyDescent="0.25">
      <c r="A7" s="41" t="s">
        <v>387</v>
      </c>
      <c r="B7" s="48" t="s">
        <v>31</v>
      </c>
      <c r="C7" s="48"/>
      <c r="D7" s="48"/>
      <c r="E7" s="48"/>
      <c r="F7" s="48"/>
      <c r="G7" s="48"/>
    </row>
    <row r="8" spans="1:7" x14ac:dyDescent="0.25">
      <c r="A8" s="41" t="s">
        <v>124</v>
      </c>
      <c r="B8" s="48" t="s">
        <v>137</v>
      </c>
      <c r="C8" s="48"/>
      <c r="D8" s="48"/>
      <c r="E8" s="48"/>
      <c r="F8" s="48"/>
      <c r="G8" s="48"/>
    </row>
    <row r="9" spans="1:7" x14ac:dyDescent="0.25">
      <c r="A9" s="41" t="s">
        <v>125</v>
      </c>
      <c r="B9" s="48" t="s">
        <v>298</v>
      </c>
      <c r="C9" s="48"/>
      <c r="D9" s="48"/>
      <c r="E9" s="48"/>
      <c r="F9" s="48"/>
      <c r="G9" s="48"/>
    </row>
    <row r="10" spans="1:7" x14ac:dyDescent="0.25">
      <c r="A10" s="41" t="s">
        <v>6</v>
      </c>
      <c r="B10" s="48" t="s">
        <v>323</v>
      </c>
      <c r="C10" s="48"/>
      <c r="D10" s="48"/>
      <c r="E10" s="48"/>
      <c r="F10" s="48"/>
      <c r="G10" s="48"/>
    </row>
    <row r="11" spans="1:7" x14ac:dyDescent="0.25">
      <c r="A11" s="41" t="s">
        <v>126</v>
      </c>
      <c r="B11" s="48" t="s">
        <v>222</v>
      </c>
      <c r="C11" s="48"/>
      <c r="D11" s="48"/>
      <c r="E11" s="48"/>
      <c r="F11" s="48"/>
      <c r="G11" s="48"/>
    </row>
    <row r="12" spans="1:7" x14ac:dyDescent="0.25">
      <c r="A12" s="41" t="s">
        <v>127</v>
      </c>
      <c r="B12" s="48" t="s">
        <v>223</v>
      </c>
      <c r="C12" s="48"/>
      <c r="D12" s="48"/>
      <c r="E12" s="48"/>
      <c r="F12" s="48"/>
      <c r="G12" s="48"/>
    </row>
    <row r="13" spans="1:7" x14ac:dyDescent="0.25">
      <c r="A13" s="41" t="s">
        <v>388</v>
      </c>
      <c r="B13" s="48">
        <v>2</v>
      </c>
      <c r="C13" s="48"/>
      <c r="D13" s="48"/>
      <c r="E13" s="48"/>
      <c r="F13" s="48"/>
      <c r="G13" s="48"/>
    </row>
    <row r="14" spans="1:7" x14ac:dyDescent="0.25">
      <c r="A14" s="41" t="s">
        <v>129</v>
      </c>
      <c r="B14" s="48">
        <v>612</v>
      </c>
      <c r="C14" s="48"/>
      <c r="D14" s="48"/>
      <c r="E14" s="48"/>
      <c r="F14" s="48"/>
      <c r="G14" s="48"/>
    </row>
    <row r="15" spans="1:7" x14ac:dyDescent="0.25">
      <c r="A15" s="41" t="s">
        <v>389</v>
      </c>
      <c r="B15" s="48" t="s">
        <v>324</v>
      </c>
      <c r="C15" s="48"/>
      <c r="D15" s="48"/>
      <c r="E15" s="48"/>
      <c r="F15" s="48"/>
      <c r="G15" s="48"/>
    </row>
    <row r="16" spans="1:7" x14ac:dyDescent="0.25">
      <c r="A16" s="41" t="s">
        <v>131</v>
      </c>
      <c r="B16" s="48" t="s">
        <v>325</v>
      </c>
      <c r="C16" s="48"/>
      <c r="D16" s="48"/>
      <c r="E16" s="48"/>
      <c r="F16" s="48"/>
      <c r="G16" s="48"/>
    </row>
    <row r="17" spans="1:7" x14ac:dyDescent="0.25">
      <c r="A17" s="42" t="s">
        <v>390</v>
      </c>
      <c r="B17" s="48"/>
      <c r="C17" s="48"/>
      <c r="D17" s="48"/>
      <c r="E17" s="48"/>
      <c r="F17" s="48"/>
      <c r="G17" s="48"/>
    </row>
    <row r="18" spans="1:7" x14ac:dyDescent="0.25">
      <c r="A18" s="41" t="s">
        <v>133</v>
      </c>
      <c r="B18" s="49">
        <v>45135</v>
      </c>
      <c r="C18" s="49"/>
      <c r="D18" s="49"/>
      <c r="E18" s="49"/>
      <c r="F18" s="49"/>
      <c r="G18" s="49"/>
    </row>
    <row r="19" spans="1:7" x14ac:dyDescent="0.25">
      <c r="A19" s="41" t="s">
        <v>134</v>
      </c>
      <c r="B19" s="49">
        <v>45135</v>
      </c>
      <c r="C19" s="49"/>
      <c r="D19" s="49"/>
      <c r="E19" s="49"/>
      <c r="F19" s="49"/>
      <c r="G19" s="49"/>
    </row>
    <row r="20" spans="1:7" x14ac:dyDescent="0.25">
      <c r="A20" s="41" t="s">
        <v>135</v>
      </c>
      <c r="B20" s="48" t="s">
        <v>145</v>
      </c>
      <c r="C20" s="48"/>
      <c r="D20" s="48"/>
      <c r="E20" s="48"/>
      <c r="F20" s="48"/>
      <c r="G20" s="48"/>
    </row>
    <row r="21" spans="1:7" x14ac:dyDescent="0.25">
      <c r="A21" s="41" t="s">
        <v>391</v>
      </c>
      <c r="B21" s="48" t="s">
        <v>64</v>
      </c>
      <c r="C21" s="48"/>
      <c r="D21" s="48"/>
      <c r="E21" s="48"/>
      <c r="F21" s="48"/>
      <c r="G21" s="48"/>
    </row>
    <row r="23" spans="1:7" x14ac:dyDescent="0.25">
      <c r="A23" s="23" t="str">
        <f>HYPERLINK("#'Factor List'!A1", "Back to Factor List")</f>
        <v>Back to Factor List</v>
      </c>
      <c r="B23" s="23" t="str">
        <f>HYPERLINK("#'Assumptions'!A1", "Assumptions")</f>
        <v>Assumptions</v>
      </c>
    </row>
    <row r="26" spans="1:7" s="61" customFormat="1" ht="13" x14ac:dyDescent="0.25">
      <c r="A26" s="60" t="s">
        <v>411</v>
      </c>
      <c r="B26" s="60">
        <v>60</v>
      </c>
      <c r="C26" s="60">
        <v>61</v>
      </c>
      <c r="D26" s="60">
        <v>62</v>
      </c>
      <c r="E26" s="60">
        <v>63</v>
      </c>
      <c r="F26" s="60">
        <v>64</v>
      </c>
      <c r="G26" s="60">
        <v>65</v>
      </c>
    </row>
    <row r="27" spans="1:7" x14ac:dyDescent="0.25">
      <c r="A27" s="44">
        <v>0</v>
      </c>
      <c r="B27" s="46">
        <v>1</v>
      </c>
      <c r="C27" s="46">
        <v>1.05</v>
      </c>
      <c r="D27" s="46">
        <v>1.105</v>
      </c>
      <c r="E27" s="46">
        <v>1.1639999999999999</v>
      </c>
      <c r="F27" s="46">
        <v>1.228</v>
      </c>
      <c r="G27" s="46">
        <v>1.298</v>
      </c>
    </row>
    <row r="28" spans="1:7" x14ac:dyDescent="0.25">
      <c r="A28" s="44">
        <v>1</v>
      </c>
      <c r="B28" s="46">
        <v>1.004</v>
      </c>
      <c r="C28" s="46">
        <v>1.0549999999999999</v>
      </c>
      <c r="D28" s="46">
        <v>1.1100000000000001</v>
      </c>
      <c r="E28" s="46">
        <v>1.169</v>
      </c>
      <c r="F28" s="46">
        <v>1.234</v>
      </c>
      <c r="G28" s="46">
        <v>1.304</v>
      </c>
    </row>
    <row r="29" spans="1:7" x14ac:dyDescent="0.25">
      <c r="A29" s="44">
        <v>2</v>
      </c>
      <c r="B29" s="46">
        <v>1.008</v>
      </c>
      <c r="C29" s="46">
        <v>1.0589999999999999</v>
      </c>
      <c r="D29" s="46">
        <v>1.115</v>
      </c>
      <c r="E29" s="46">
        <v>1.175</v>
      </c>
      <c r="F29" s="46">
        <v>1.24</v>
      </c>
      <c r="G29" s="46">
        <v>1.3109999999999999</v>
      </c>
    </row>
    <row r="30" spans="1:7" x14ac:dyDescent="0.25">
      <c r="A30" s="44">
        <v>3</v>
      </c>
      <c r="B30" s="46">
        <v>1.0129999999999999</v>
      </c>
      <c r="C30" s="46">
        <v>1.0640000000000001</v>
      </c>
      <c r="D30" s="46">
        <v>1.1200000000000001</v>
      </c>
      <c r="E30" s="46">
        <v>1.18</v>
      </c>
      <c r="F30" s="46">
        <v>1.2450000000000001</v>
      </c>
      <c r="G30" s="46">
        <v>1.3169999999999999</v>
      </c>
    </row>
    <row r="31" spans="1:7" x14ac:dyDescent="0.25">
      <c r="A31" s="44">
        <v>4</v>
      </c>
      <c r="B31" s="46">
        <v>1.0169999999999999</v>
      </c>
      <c r="C31" s="46">
        <v>1.0680000000000001</v>
      </c>
      <c r="D31" s="46">
        <v>1.1240000000000001</v>
      </c>
      <c r="E31" s="46">
        <v>1.1850000000000001</v>
      </c>
      <c r="F31" s="46">
        <v>1.2509999999999999</v>
      </c>
      <c r="G31" s="46">
        <v>1.323</v>
      </c>
    </row>
    <row r="32" spans="1:7" x14ac:dyDescent="0.25">
      <c r="A32" s="44">
        <v>5</v>
      </c>
      <c r="B32" s="46">
        <v>1.0209999999999999</v>
      </c>
      <c r="C32" s="46">
        <v>1.073</v>
      </c>
      <c r="D32" s="46">
        <v>1.129</v>
      </c>
      <c r="E32" s="46">
        <v>1.1910000000000001</v>
      </c>
      <c r="F32" s="46">
        <v>1.2569999999999999</v>
      </c>
      <c r="G32" s="46">
        <v>1.33</v>
      </c>
    </row>
    <row r="33" spans="1:7" x14ac:dyDescent="0.25">
      <c r="A33" s="44">
        <v>6</v>
      </c>
      <c r="B33" s="46">
        <v>1.0249999999999999</v>
      </c>
      <c r="C33" s="46">
        <v>1.0780000000000001</v>
      </c>
      <c r="D33" s="46">
        <v>1.1339999999999999</v>
      </c>
      <c r="E33" s="46">
        <v>1.196</v>
      </c>
      <c r="F33" s="46">
        <v>1.2629999999999999</v>
      </c>
      <c r="G33" s="46">
        <v>1.3360000000000001</v>
      </c>
    </row>
    <row r="34" spans="1:7" x14ac:dyDescent="0.25">
      <c r="A34" s="44">
        <v>7</v>
      </c>
      <c r="B34" s="46">
        <v>1.0289999999999999</v>
      </c>
      <c r="C34" s="46">
        <v>1.0820000000000001</v>
      </c>
      <c r="D34" s="46">
        <v>1.139</v>
      </c>
      <c r="E34" s="46">
        <v>1.2010000000000001</v>
      </c>
      <c r="F34" s="46">
        <v>1.2689999999999999</v>
      </c>
      <c r="G34" s="46">
        <v>1.3420000000000001</v>
      </c>
    </row>
    <row r="35" spans="1:7" x14ac:dyDescent="0.25">
      <c r="A35" s="44">
        <v>8</v>
      </c>
      <c r="B35" s="46">
        <v>1.034</v>
      </c>
      <c r="C35" s="46">
        <v>1.087</v>
      </c>
      <c r="D35" s="46">
        <v>1.1439999999999999</v>
      </c>
      <c r="E35" s="46">
        <v>1.2070000000000001</v>
      </c>
      <c r="F35" s="46">
        <v>1.2749999999999999</v>
      </c>
      <c r="G35" s="46">
        <v>1.349</v>
      </c>
    </row>
    <row r="36" spans="1:7" x14ac:dyDescent="0.25">
      <c r="A36" s="44">
        <v>9</v>
      </c>
      <c r="B36" s="46">
        <v>1.038</v>
      </c>
      <c r="C36" s="46">
        <v>1.091</v>
      </c>
      <c r="D36" s="46">
        <v>1.149</v>
      </c>
      <c r="E36" s="46">
        <v>1.212</v>
      </c>
      <c r="F36" s="46">
        <v>1.28</v>
      </c>
      <c r="G36" s="46">
        <v>1.355</v>
      </c>
    </row>
    <row r="37" spans="1:7" x14ac:dyDescent="0.25">
      <c r="A37" s="44">
        <v>10</v>
      </c>
      <c r="B37" s="46">
        <v>1.042</v>
      </c>
      <c r="C37" s="46">
        <v>1.0960000000000001</v>
      </c>
      <c r="D37" s="46">
        <v>1.1539999999999999</v>
      </c>
      <c r="E37" s="46">
        <v>1.2170000000000001</v>
      </c>
      <c r="F37" s="46">
        <v>1.286</v>
      </c>
      <c r="G37" s="46">
        <v>1.361</v>
      </c>
    </row>
    <row r="38" spans="1:7" x14ac:dyDescent="0.25">
      <c r="A38" s="44">
        <v>11</v>
      </c>
      <c r="B38" s="46">
        <v>1.046</v>
      </c>
      <c r="C38" s="46">
        <v>1.1000000000000001</v>
      </c>
      <c r="D38" s="46">
        <v>1.159</v>
      </c>
      <c r="E38" s="46">
        <v>1.2230000000000001</v>
      </c>
      <c r="F38" s="46">
        <v>1.292</v>
      </c>
      <c r="G38" s="46">
        <v>1.3680000000000001</v>
      </c>
    </row>
  </sheetData>
  <sheetProtection algorithmName="SHA-512" hashValue="auJsnUqOaBE263juCCtwSoW8LO1jtgJ/0qkB1VOoUNuJc2W2n74s3ypmsnHhvFbGr0WHC8HtjWN3hDYXV/DqLg==" saltValue="iwGdmmhbTbemfvI+wnAH/A=="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G21">
    <cfRule type="expression" dxfId="193" priority="3" stopIfTrue="1">
      <formula>MOD(ROW(),2)=0</formula>
    </cfRule>
    <cfRule type="expression" dxfId="192" priority="4" stopIfTrue="1">
      <formula>MOD(ROW(),2)&lt;&gt;0</formula>
    </cfRule>
  </conditionalFormatting>
  <conditionalFormatting sqref="A26:A38">
    <cfRule type="expression" dxfId="191" priority="5" stopIfTrue="1">
      <formula>MOD(ROW(),2)=0</formula>
    </cfRule>
    <cfRule type="expression" dxfId="190" priority="6" stopIfTrue="1">
      <formula>MOD(ROW(),2)&lt;&gt;0</formula>
    </cfRule>
  </conditionalFormatting>
  <conditionalFormatting sqref="B26:G38">
    <cfRule type="expression" dxfId="189" priority="7" stopIfTrue="1">
      <formula>MOD(ROW(),2)=0</formula>
    </cfRule>
    <cfRule type="expression" dxfId="188"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7E12-F1D8-4EC4-A90E-347CC0FDB0FB}">
  <sheetPr codeName="Sheet75"/>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Scheme pays AA - x-613</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t="s">
        <v>137</v>
      </c>
      <c r="C8" s="48"/>
      <c r="D8" s="48"/>
      <c r="E8" s="48"/>
      <c r="F8" s="48"/>
      <c r="G8" s="48"/>
      <c r="H8" s="48"/>
      <c r="I8" s="48"/>
      <c r="J8" s="48"/>
      <c r="K8" s="48"/>
      <c r="L8" s="48"/>
      <c r="M8" s="48"/>
    </row>
    <row r="9" spans="1:13" x14ac:dyDescent="0.25">
      <c r="A9" s="41" t="s">
        <v>125</v>
      </c>
      <c r="B9" s="48" t="s">
        <v>298</v>
      </c>
      <c r="C9" s="48"/>
      <c r="D9" s="48"/>
      <c r="E9" s="48"/>
      <c r="F9" s="48"/>
      <c r="G9" s="48"/>
      <c r="H9" s="48"/>
      <c r="I9" s="48"/>
      <c r="J9" s="48"/>
      <c r="K9" s="48"/>
      <c r="L9" s="48"/>
      <c r="M9" s="48"/>
    </row>
    <row r="10" spans="1:13" x14ac:dyDescent="0.25">
      <c r="A10" s="41" t="s">
        <v>6</v>
      </c>
      <c r="B10" s="48" t="s">
        <v>326</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223</v>
      </c>
      <c r="C12" s="48"/>
      <c r="D12" s="48"/>
      <c r="E12" s="48"/>
      <c r="F12" s="48"/>
      <c r="G12" s="48"/>
      <c r="H12" s="48"/>
      <c r="I12" s="48"/>
      <c r="J12" s="48"/>
      <c r="K12" s="48"/>
      <c r="L12" s="48"/>
      <c r="M12" s="48"/>
    </row>
    <row r="13" spans="1:13" x14ac:dyDescent="0.25">
      <c r="A13" s="41" t="s">
        <v>388</v>
      </c>
      <c r="B13" s="48">
        <v>2</v>
      </c>
      <c r="C13" s="48"/>
      <c r="D13" s="48"/>
      <c r="E13" s="48"/>
      <c r="F13" s="48"/>
      <c r="G13" s="48"/>
      <c r="H13" s="48"/>
      <c r="I13" s="48"/>
      <c r="J13" s="48"/>
      <c r="K13" s="48"/>
      <c r="L13" s="48"/>
      <c r="M13" s="48"/>
    </row>
    <row r="14" spans="1:13" x14ac:dyDescent="0.25">
      <c r="A14" s="41" t="s">
        <v>129</v>
      </c>
      <c r="B14" s="48">
        <v>613</v>
      </c>
      <c r="C14" s="48"/>
      <c r="D14" s="48"/>
      <c r="E14" s="48"/>
      <c r="F14" s="48"/>
      <c r="G14" s="48"/>
      <c r="H14" s="48"/>
      <c r="I14" s="48"/>
      <c r="J14" s="48"/>
      <c r="K14" s="48"/>
      <c r="L14" s="48"/>
      <c r="M14" s="48"/>
    </row>
    <row r="15" spans="1:13" x14ac:dyDescent="0.25">
      <c r="A15" s="41" t="s">
        <v>389</v>
      </c>
      <c r="B15" s="48" t="s">
        <v>327</v>
      </c>
      <c r="C15" s="48"/>
      <c r="D15" s="48"/>
      <c r="E15" s="48"/>
      <c r="F15" s="48"/>
      <c r="G15" s="48"/>
      <c r="H15" s="48"/>
      <c r="I15" s="48"/>
      <c r="J15" s="48"/>
      <c r="K15" s="48"/>
      <c r="L15" s="48"/>
      <c r="M15" s="48"/>
    </row>
    <row r="16" spans="1:13" x14ac:dyDescent="0.25">
      <c r="A16" s="41" t="s">
        <v>131</v>
      </c>
      <c r="B16" s="48" t="s">
        <v>328</v>
      </c>
      <c r="C16" s="48"/>
      <c r="D16" s="48"/>
      <c r="E16" s="48"/>
      <c r="F16" s="48"/>
      <c r="G16" s="48"/>
      <c r="H16" s="48"/>
      <c r="I16" s="48"/>
      <c r="J16" s="48"/>
      <c r="K16" s="48"/>
      <c r="L16" s="48"/>
      <c r="M16" s="48"/>
    </row>
    <row r="17" spans="1:43" x14ac:dyDescent="0.25">
      <c r="A17" s="42" t="s">
        <v>390</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145</v>
      </c>
      <c r="C20" s="48"/>
      <c r="D20" s="48"/>
      <c r="E20" s="48"/>
      <c r="F20" s="48"/>
      <c r="G20" s="48"/>
      <c r="H20" s="48"/>
      <c r="I20" s="48"/>
      <c r="J20" s="48"/>
      <c r="K20" s="48"/>
      <c r="L20" s="48"/>
      <c r="M20" s="48"/>
    </row>
    <row r="21" spans="1:43" x14ac:dyDescent="0.25">
      <c r="A21" s="41" t="s">
        <v>391</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vAaipU5ECnEEQ66445WUtrV+Bc2VmYS7Up/oLmKkZ1BPlHVFfkpfubbqZXjEgkMtFs55drr7C/o4Qoqh1RMJzw==" saltValue="Jy20LntEC4lt3i+H4WMEpQ==" spinCount="100000" sheet="1" objects="1" scenarios="1"/>
  <conditionalFormatting sqref="A6:A21">
    <cfRule type="expression" dxfId="185" priority="1" stopIfTrue="1">
      <formula>MOD(ROW(),2)=0</formula>
    </cfRule>
    <cfRule type="expression" dxfId="184" priority="2" stopIfTrue="1">
      <formula>MOD(ROW(),2)&lt;&gt;0</formula>
    </cfRule>
  </conditionalFormatting>
  <conditionalFormatting sqref="B6:M21">
    <cfRule type="expression" dxfId="183" priority="3" stopIfTrue="1">
      <formula>MOD(ROW(),2)=0</formula>
    </cfRule>
    <cfRule type="expression" dxfId="182" priority="4" stopIfTrue="1">
      <formula>MOD(ROW(),2)&lt;&gt;0</formula>
    </cfRule>
  </conditionalFormatting>
  <conditionalFormatting sqref="A26:A38">
    <cfRule type="expression" dxfId="181" priority="5" stopIfTrue="1">
      <formula>MOD(ROW(),2)=0</formula>
    </cfRule>
    <cfRule type="expression" dxfId="180" priority="6" stopIfTrue="1">
      <formula>MOD(ROW(),2)&lt;&gt;0</formula>
    </cfRule>
  </conditionalFormatting>
  <conditionalFormatting sqref="B26:AQ38">
    <cfRule type="expression" dxfId="179" priority="7" stopIfTrue="1">
      <formula>MOD(ROW(),2)=0</formula>
    </cfRule>
    <cfRule type="expression" dxfId="178"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A4D-8636-4739-B136-F5DD73410420}">
  <sheetPr codeName="Sheet76"/>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Scheme pays AA - x-614</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298</v>
      </c>
      <c r="C9" s="48"/>
      <c r="D9" s="48"/>
      <c r="E9" s="48"/>
      <c r="F9" s="48"/>
      <c r="G9" s="48"/>
      <c r="H9" s="48"/>
      <c r="I9" s="48"/>
      <c r="J9" s="48"/>
      <c r="K9" s="48"/>
    </row>
    <row r="10" spans="1:11" x14ac:dyDescent="0.25">
      <c r="A10" s="41" t="s">
        <v>6</v>
      </c>
      <c r="B10" s="48" t="s">
        <v>329</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330</v>
      </c>
      <c r="C12" s="48"/>
      <c r="D12" s="48"/>
      <c r="E12" s="48"/>
      <c r="F12" s="48"/>
      <c r="G12" s="48"/>
      <c r="H12" s="48"/>
      <c r="I12" s="48"/>
      <c r="J12" s="48"/>
      <c r="K12" s="48"/>
    </row>
    <row r="13" spans="1:11" x14ac:dyDescent="0.25">
      <c r="A13" s="41" t="s">
        <v>388</v>
      </c>
      <c r="B13" s="48">
        <v>1</v>
      </c>
      <c r="C13" s="48"/>
      <c r="D13" s="48"/>
      <c r="E13" s="48"/>
      <c r="F13" s="48"/>
      <c r="G13" s="48"/>
      <c r="H13" s="48"/>
      <c r="I13" s="48"/>
      <c r="J13" s="48"/>
      <c r="K13" s="48"/>
    </row>
    <row r="14" spans="1:11" x14ac:dyDescent="0.25">
      <c r="A14" s="41" t="s">
        <v>129</v>
      </c>
      <c r="B14" s="48">
        <v>614</v>
      </c>
      <c r="C14" s="48"/>
      <c r="D14" s="48"/>
      <c r="E14" s="48"/>
      <c r="F14" s="48"/>
      <c r="G14" s="48"/>
      <c r="H14" s="48"/>
      <c r="I14" s="48"/>
      <c r="J14" s="48"/>
      <c r="K14" s="48"/>
    </row>
    <row r="15" spans="1:11" x14ac:dyDescent="0.25">
      <c r="A15" s="41" t="s">
        <v>389</v>
      </c>
      <c r="B15" s="48" t="s">
        <v>331</v>
      </c>
      <c r="C15" s="48"/>
      <c r="D15" s="48"/>
      <c r="E15" s="48"/>
      <c r="F15" s="48"/>
      <c r="G15" s="48"/>
      <c r="H15" s="48"/>
      <c r="I15" s="48"/>
      <c r="J15" s="48"/>
      <c r="K15" s="48"/>
    </row>
    <row r="16" spans="1:11" x14ac:dyDescent="0.25">
      <c r="A16" s="41" t="s">
        <v>131</v>
      </c>
      <c r="B16" s="48" t="s">
        <v>322</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55</v>
      </c>
      <c r="C26" s="60">
        <v>56</v>
      </c>
      <c r="D26" s="60">
        <v>57</v>
      </c>
      <c r="E26" s="60">
        <v>58</v>
      </c>
      <c r="F26" s="60">
        <v>59</v>
      </c>
      <c r="G26" s="60">
        <v>60</v>
      </c>
      <c r="H26" s="60">
        <v>61</v>
      </c>
      <c r="I26" s="60">
        <v>62</v>
      </c>
      <c r="J26" s="60">
        <v>63</v>
      </c>
      <c r="K26" s="60">
        <v>64</v>
      </c>
    </row>
    <row r="27" spans="1:11" x14ac:dyDescent="0.25">
      <c r="A27" s="44">
        <v>0</v>
      </c>
      <c r="B27" s="46">
        <v>0.62</v>
      </c>
      <c r="C27" s="46">
        <v>0.64600000000000002</v>
      </c>
      <c r="D27" s="46">
        <v>0.67400000000000004</v>
      </c>
      <c r="E27" s="46">
        <v>0.70499999999999996</v>
      </c>
      <c r="F27" s="46">
        <v>0.73699999999999999</v>
      </c>
      <c r="G27" s="46">
        <v>0.77200000000000002</v>
      </c>
      <c r="H27" s="46">
        <v>0.81100000000000005</v>
      </c>
      <c r="I27" s="46">
        <v>0.85199999999999998</v>
      </c>
      <c r="J27" s="46">
        <v>0.89700000000000002</v>
      </c>
      <c r="K27" s="46">
        <v>0.94599999999999995</v>
      </c>
    </row>
    <row r="28" spans="1:11" x14ac:dyDescent="0.25">
      <c r="A28" s="44">
        <v>1</v>
      </c>
      <c r="B28" s="46">
        <v>0.622</v>
      </c>
      <c r="C28" s="46">
        <v>0.64800000000000002</v>
      </c>
      <c r="D28" s="46">
        <v>0.67700000000000005</v>
      </c>
      <c r="E28" s="46">
        <v>0.70699999999999996</v>
      </c>
      <c r="F28" s="46">
        <v>0.74</v>
      </c>
      <c r="G28" s="46">
        <v>0.77600000000000002</v>
      </c>
      <c r="H28" s="46">
        <v>0.81399999999999995</v>
      </c>
      <c r="I28" s="46">
        <v>0.85599999999999998</v>
      </c>
      <c r="J28" s="46">
        <v>0.90100000000000002</v>
      </c>
      <c r="K28" s="46">
        <v>0.95099999999999996</v>
      </c>
    </row>
    <row r="29" spans="1:11" x14ac:dyDescent="0.25">
      <c r="A29" s="44">
        <v>2</v>
      </c>
      <c r="B29" s="46">
        <v>0.624</v>
      </c>
      <c r="C29" s="46">
        <v>0.65100000000000002</v>
      </c>
      <c r="D29" s="46">
        <v>0.67900000000000005</v>
      </c>
      <c r="E29" s="46">
        <v>0.71</v>
      </c>
      <c r="F29" s="46">
        <v>0.74299999999999999</v>
      </c>
      <c r="G29" s="46">
        <v>0.77900000000000003</v>
      </c>
      <c r="H29" s="46">
        <v>0.81699999999999995</v>
      </c>
      <c r="I29" s="46">
        <v>0.85899999999999999</v>
      </c>
      <c r="J29" s="46">
        <v>0.90500000000000003</v>
      </c>
      <c r="K29" s="46">
        <v>0.95499999999999996</v>
      </c>
    </row>
    <row r="30" spans="1:11" x14ac:dyDescent="0.25">
      <c r="A30" s="44">
        <v>3</v>
      </c>
      <c r="B30" s="46">
        <v>0.626</v>
      </c>
      <c r="C30" s="46">
        <v>0.65300000000000002</v>
      </c>
      <c r="D30" s="46">
        <v>0.68200000000000005</v>
      </c>
      <c r="E30" s="46">
        <v>0.71299999999999997</v>
      </c>
      <c r="F30" s="46">
        <v>0.746</v>
      </c>
      <c r="G30" s="46">
        <v>0.78200000000000003</v>
      </c>
      <c r="H30" s="46">
        <v>0.82099999999999995</v>
      </c>
      <c r="I30" s="46">
        <v>0.86299999999999999</v>
      </c>
      <c r="J30" s="46">
        <v>0.90900000000000003</v>
      </c>
      <c r="K30" s="46">
        <v>0.96</v>
      </c>
    </row>
    <row r="31" spans="1:11" x14ac:dyDescent="0.25">
      <c r="A31" s="44">
        <v>4</v>
      </c>
      <c r="B31" s="46">
        <v>0.629</v>
      </c>
      <c r="C31" s="46">
        <v>0.65600000000000003</v>
      </c>
      <c r="D31" s="46">
        <v>0.68400000000000005</v>
      </c>
      <c r="E31" s="46">
        <v>0.71499999999999997</v>
      </c>
      <c r="F31" s="46">
        <v>0.749</v>
      </c>
      <c r="G31" s="46">
        <v>0.78500000000000003</v>
      </c>
      <c r="H31" s="46">
        <v>0.82399999999999995</v>
      </c>
      <c r="I31" s="46">
        <v>0.86699999999999999</v>
      </c>
      <c r="J31" s="46">
        <v>0.91300000000000003</v>
      </c>
      <c r="K31" s="46">
        <v>0.96399999999999997</v>
      </c>
    </row>
    <row r="32" spans="1:11" x14ac:dyDescent="0.25">
      <c r="A32" s="44">
        <v>5</v>
      </c>
      <c r="B32" s="46">
        <v>0.63100000000000001</v>
      </c>
      <c r="C32" s="46">
        <v>0.65800000000000003</v>
      </c>
      <c r="D32" s="46">
        <v>0.68700000000000006</v>
      </c>
      <c r="E32" s="46">
        <v>0.71799999999999997</v>
      </c>
      <c r="F32" s="46">
        <v>0.752</v>
      </c>
      <c r="G32" s="46">
        <v>0.78800000000000003</v>
      </c>
      <c r="H32" s="46">
        <v>0.82799999999999996</v>
      </c>
      <c r="I32" s="46">
        <v>0.871</v>
      </c>
      <c r="J32" s="46">
        <v>0.91700000000000004</v>
      </c>
      <c r="K32" s="46">
        <v>0.96899999999999997</v>
      </c>
    </row>
    <row r="33" spans="1:11" x14ac:dyDescent="0.25">
      <c r="A33" s="44">
        <v>6</v>
      </c>
      <c r="B33" s="46">
        <v>0.63300000000000001</v>
      </c>
      <c r="C33" s="46">
        <v>0.66</v>
      </c>
      <c r="D33" s="46">
        <v>0.68899999999999995</v>
      </c>
      <c r="E33" s="46">
        <v>0.72099999999999997</v>
      </c>
      <c r="F33" s="46">
        <v>0.755</v>
      </c>
      <c r="G33" s="46">
        <v>0.79100000000000004</v>
      </c>
      <c r="H33" s="46">
        <v>0.83099999999999996</v>
      </c>
      <c r="I33" s="46">
        <v>0.874</v>
      </c>
      <c r="J33" s="46">
        <v>0.92200000000000004</v>
      </c>
      <c r="K33" s="46">
        <v>0.97299999999999998</v>
      </c>
    </row>
    <row r="34" spans="1:11" x14ac:dyDescent="0.25">
      <c r="A34" s="44">
        <v>7</v>
      </c>
      <c r="B34" s="46">
        <v>0.63500000000000001</v>
      </c>
      <c r="C34" s="46">
        <v>0.66300000000000003</v>
      </c>
      <c r="D34" s="46">
        <v>0.69199999999999995</v>
      </c>
      <c r="E34" s="46">
        <v>0.72399999999999998</v>
      </c>
      <c r="F34" s="46">
        <v>0.75800000000000001</v>
      </c>
      <c r="G34" s="46">
        <v>0.79500000000000004</v>
      </c>
      <c r="H34" s="46">
        <v>0.83499999999999996</v>
      </c>
      <c r="I34" s="46">
        <v>0.878</v>
      </c>
      <c r="J34" s="46">
        <v>0.92600000000000005</v>
      </c>
      <c r="K34" s="46">
        <v>0.97799999999999998</v>
      </c>
    </row>
    <row r="35" spans="1:11" x14ac:dyDescent="0.25">
      <c r="A35" s="44">
        <v>8</v>
      </c>
      <c r="B35" s="46">
        <v>0.63700000000000001</v>
      </c>
      <c r="C35" s="46">
        <v>0.66500000000000004</v>
      </c>
      <c r="D35" s="46">
        <v>0.69399999999999995</v>
      </c>
      <c r="E35" s="46">
        <v>0.72599999999999998</v>
      </c>
      <c r="F35" s="46">
        <v>0.76100000000000001</v>
      </c>
      <c r="G35" s="46">
        <v>0.79800000000000004</v>
      </c>
      <c r="H35" s="46">
        <v>0.83799999999999997</v>
      </c>
      <c r="I35" s="46">
        <v>0.88200000000000001</v>
      </c>
      <c r="J35" s="46">
        <v>0.93</v>
      </c>
      <c r="K35" s="46">
        <v>0.98199999999999998</v>
      </c>
    </row>
    <row r="36" spans="1:11" x14ac:dyDescent="0.25">
      <c r="A36" s="44">
        <v>9</v>
      </c>
      <c r="B36" s="46">
        <v>0.64</v>
      </c>
      <c r="C36" s="46">
        <v>0.66700000000000004</v>
      </c>
      <c r="D36" s="46">
        <v>0.69699999999999995</v>
      </c>
      <c r="E36" s="46">
        <v>0.72899999999999998</v>
      </c>
      <c r="F36" s="46">
        <v>0.76400000000000001</v>
      </c>
      <c r="G36" s="46">
        <v>0.80100000000000005</v>
      </c>
      <c r="H36" s="46">
        <v>0.84199999999999997</v>
      </c>
      <c r="I36" s="46">
        <v>0.88600000000000001</v>
      </c>
      <c r="J36" s="46">
        <v>0.93400000000000005</v>
      </c>
      <c r="K36" s="46">
        <v>0.98699999999999999</v>
      </c>
    </row>
    <row r="37" spans="1:11" x14ac:dyDescent="0.25">
      <c r="A37" s="44">
        <v>10</v>
      </c>
      <c r="B37" s="46">
        <v>0.64200000000000002</v>
      </c>
      <c r="C37" s="46">
        <v>0.67</v>
      </c>
      <c r="D37" s="46">
        <v>0.7</v>
      </c>
      <c r="E37" s="46">
        <v>0.73199999999999998</v>
      </c>
      <c r="F37" s="46">
        <v>0.76700000000000002</v>
      </c>
      <c r="G37" s="46">
        <v>0.80400000000000005</v>
      </c>
      <c r="H37" s="46">
        <v>0.84499999999999997</v>
      </c>
      <c r="I37" s="46">
        <v>0.88900000000000001</v>
      </c>
      <c r="J37" s="46">
        <v>0.93799999999999994</v>
      </c>
      <c r="K37" s="46">
        <v>0.99099999999999999</v>
      </c>
    </row>
    <row r="38" spans="1:11" x14ac:dyDescent="0.25">
      <c r="A38" s="44">
        <v>11</v>
      </c>
      <c r="B38" s="46">
        <v>0.64400000000000002</v>
      </c>
      <c r="C38" s="46">
        <v>0.67200000000000004</v>
      </c>
      <c r="D38" s="46">
        <v>0.70199999999999996</v>
      </c>
      <c r="E38" s="46">
        <v>0.73399999999999999</v>
      </c>
      <c r="F38" s="46">
        <v>0.76900000000000002</v>
      </c>
      <c r="G38" s="46">
        <v>0.80700000000000005</v>
      </c>
      <c r="H38" s="46">
        <v>0.84799999999999998</v>
      </c>
      <c r="I38" s="46">
        <v>0.89300000000000002</v>
      </c>
      <c r="J38" s="46">
        <v>0.94199999999999995</v>
      </c>
      <c r="K38" s="46">
        <v>0.996</v>
      </c>
    </row>
  </sheetData>
  <sheetProtection algorithmName="SHA-512" hashValue="OS1XW5Pgt/uosJfPFTWUepmCkR7cdbqW2uGP6Ht62COqGFW17O/Bj+XWTBQCqWvogNaUrG7hs7Bt4eHY6YEpEw==" saltValue="zCuzemybTLxA9j9ugdoM4g=="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B6:K21">
    <cfRule type="expression" dxfId="173" priority="3" stopIfTrue="1">
      <formula>MOD(ROW(),2)=0</formula>
    </cfRule>
    <cfRule type="expression" dxfId="172" priority="4" stopIfTrue="1">
      <formula>MOD(ROW(),2)&lt;&gt;0</formula>
    </cfRule>
  </conditionalFormatting>
  <conditionalFormatting sqref="A26:A38">
    <cfRule type="expression" dxfId="171" priority="5" stopIfTrue="1">
      <formula>MOD(ROW(),2)=0</formula>
    </cfRule>
    <cfRule type="expression" dxfId="170" priority="6" stopIfTrue="1">
      <formula>MOD(ROW(),2)&lt;&gt;0</formula>
    </cfRule>
  </conditionalFormatting>
  <conditionalFormatting sqref="B26:K38">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F88E-FAB5-482B-A91B-0904C4BB2E2D}">
  <sheetPr codeName="Sheet77"/>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Scheme pays AA - x-615</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298</v>
      </c>
      <c r="C9" s="48"/>
      <c r="D9" s="48"/>
      <c r="E9" s="48"/>
      <c r="F9" s="48"/>
      <c r="G9" s="48"/>
      <c r="H9" s="48"/>
      <c r="I9" s="48"/>
      <c r="J9" s="48"/>
      <c r="K9" s="48"/>
    </row>
    <row r="10" spans="1:11" x14ac:dyDescent="0.25">
      <c r="A10" s="41" t="s">
        <v>6</v>
      </c>
      <c r="B10" s="48" t="s">
        <v>332</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330</v>
      </c>
      <c r="C12" s="48"/>
      <c r="D12" s="48"/>
      <c r="E12" s="48"/>
      <c r="F12" s="48"/>
      <c r="G12" s="48"/>
      <c r="H12" s="48"/>
      <c r="I12" s="48"/>
      <c r="J12" s="48"/>
      <c r="K12" s="48"/>
    </row>
    <row r="13" spans="1:11" x14ac:dyDescent="0.25">
      <c r="A13" s="41" t="s">
        <v>388</v>
      </c>
      <c r="B13" s="48">
        <v>1</v>
      </c>
      <c r="C13" s="48"/>
      <c r="D13" s="48"/>
      <c r="E13" s="48"/>
      <c r="F13" s="48"/>
      <c r="G13" s="48"/>
      <c r="H13" s="48"/>
      <c r="I13" s="48"/>
      <c r="J13" s="48"/>
      <c r="K13" s="48"/>
    </row>
    <row r="14" spans="1:11" x14ac:dyDescent="0.25">
      <c r="A14" s="41" t="s">
        <v>129</v>
      </c>
      <c r="B14" s="48">
        <v>615</v>
      </c>
      <c r="C14" s="48"/>
      <c r="D14" s="48"/>
      <c r="E14" s="48"/>
      <c r="F14" s="48"/>
      <c r="G14" s="48"/>
      <c r="H14" s="48"/>
      <c r="I14" s="48"/>
      <c r="J14" s="48"/>
      <c r="K14" s="48"/>
    </row>
    <row r="15" spans="1:11" x14ac:dyDescent="0.25">
      <c r="A15" s="41" t="s">
        <v>389</v>
      </c>
      <c r="B15" s="48" t="s">
        <v>333</v>
      </c>
      <c r="C15" s="48"/>
      <c r="D15" s="48"/>
      <c r="E15" s="48"/>
      <c r="F15" s="48"/>
      <c r="G15" s="48"/>
      <c r="H15" s="48"/>
      <c r="I15" s="48"/>
      <c r="J15" s="48"/>
      <c r="K15" s="48"/>
    </row>
    <row r="16" spans="1:11" x14ac:dyDescent="0.25">
      <c r="A16" s="41" t="s">
        <v>131</v>
      </c>
      <c r="B16" s="48" t="s">
        <v>325</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65</v>
      </c>
      <c r="C26" s="60">
        <v>66</v>
      </c>
      <c r="D26" s="60">
        <v>67</v>
      </c>
      <c r="E26" s="60">
        <v>68</v>
      </c>
      <c r="F26" s="60">
        <v>69</v>
      </c>
      <c r="G26" s="60">
        <v>70</v>
      </c>
      <c r="H26" s="60">
        <v>71</v>
      </c>
      <c r="I26" s="60">
        <v>72</v>
      </c>
      <c r="J26" s="60">
        <v>73</v>
      </c>
      <c r="K26" s="60">
        <v>74</v>
      </c>
    </row>
    <row r="27" spans="1:11" x14ac:dyDescent="0.25">
      <c r="A27" s="44">
        <v>0</v>
      </c>
      <c r="B27" s="46">
        <v>1</v>
      </c>
      <c r="C27" s="46">
        <v>1.0589999999999999</v>
      </c>
      <c r="D27" s="46">
        <v>1.125</v>
      </c>
      <c r="E27" s="46">
        <v>1.1970000000000001</v>
      </c>
      <c r="F27" s="46">
        <v>1.276</v>
      </c>
      <c r="G27" s="46">
        <v>1.363</v>
      </c>
      <c r="H27" s="46">
        <v>1.46</v>
      </c>
      <c r="I27" s="46">
        <v>1.5669999999999999</v>
      </c>
      <c r="J27" s="46">
        <v>1.6859999999999999</v>
      </c>
      <c r="K27" s="46">
        <v>1.819</v>
      </c>
    </row>
    <row r="28" spans="1:11" x14ac:dyDescent="0.25">
      <c r="A28" s="44">
        <v>1</v>
      </c>
      <c r="B28" s="46">
        <v>1.0049999999999999</v>
      </c>
      <c r="C28" s="46">
        <v>1.0649999999999999</v>
      </c>
      <c r="D28" s="46">
        <v>1.131</v>
      </c>
      <c r="E28" s="46">
        <v>1.2030000000000001</v>
      </c>
      <c r="F28" s="46">
        <v>1.2829999999999999</v>
      </c>
      <c r="G28" s="46">
        <v>1.371</v>
      </c>
      <c r="H28" s="46">
        <v>1.4690000000000001</v>
      </c>
      <c r="I28" s="46">
        <v>1.577</v>
      </c>
      <c r="J28" s="46">
        <v>1.6970000000000001</v>
      </c>
      <c r="K28" s="46">
        <v>1.831</v>
      </c>
    </row>
    <row r="29" spans="1:11" x14ac:dyDescent="0.25">
      <c r="A29" s="44">
        <v>2</v>
      </c>
      <c r="B29" s="46">
        <v>1.01</v>
      </c>
      <c r="C29" s="46">
        <v>1.07</v>
      </c>
      <c r="D29" s="46">
        <v>1.137</v>
      </c>
      <c r="E29" s="46">
        <v>1.21</v>
      </c>
      <c r="F29" s="46">
        <v>1.29</v>
      </c>
      <c r="G29" s="46">
        <v>1.379</v>
      </c>
      <c r="H29" s="46">
        <v>1.478</v>
      </c>
      <c r="I29" s="46">
        <v>1.587</v>
      </c>
      <c r="J29" s="46">
        <v>1.708</v>
      </c>
      <c r="K29" s="46">
        <v>1.8440000000000001</v>
      </c>
    </row>
    <row r="30" spans="1:11" x14ac:dyDescent="0.25">
      <c r="A30" s="44">
        <v>3</v>
      </c>
      <c r="B30" s="46">
        <v>1.0149999999999999</v>
      </c>
      <c r="C30" s="46">
        <v>1.0760000000000001</v>
      </c>
      <c r="D30" s="46">
        <v>1.143</v>
      </c>
      <c r="E30" s="46">
        <v>1.2170000000000001</v>
      </c>
      <c r="F30" s="46">
        <v>1.298</v>
      </c>
      <c r="G30" s="46">
        <v>1.387</v>
      </c>
      <c r="H30" s="46">
        <v>1.4870000000000001</v>
      </c>
      <c r="I30" s="46">
        <v>1.597</v>
      </c>
      <c r="J30" s="46">
        <v>1.7190000000000001</v>
      </c>
      <c r="K30" s="46">
        <v>1.8560000000000001</v>
      </c>
    </row>
    <row r="31" spans="1:11" x14ac:dyDescent="0.25">
      <c r="A31" s="44">
        <v>4</v>
      </c>
      <c r="B31" s="46">
        <v>1.02</v>
      </c>
      <c r="C31" s="46">
        <v>1.081</v>
      </c>
      <c r="D31" s="46">
        <v>1.149</v>
      </c>
      <c r="E31" s="46">
        <v>1.2230000000000001</v>
      </c>
      <c r="F31" s="46">
        <v>1.3049999999999999</v>
      </c>
      <c r="G31" s="46">
        <v>1.3959999999999999</v>
      </c>
      <c r="H31" s="46">
        <v>1.496</v>
      </c>
      <c r="I31" s="46">
        <v>1.607</v>
      </c>
      <c r="J31" s="46">
        <v>1.73</v>
      </c>
      <c r="K31" s="46">
        <v>1.869</v>
      </c>
    </row>
    <row r="32" spans="1:11" x14ac:dyDescent="0.25">
      <c r="A32" s="44">
        <v>5</v>
      </c>
      <c r="B32" s="46">
        <v>1.0249999999999999</v>
      </c>
      <c r="C32" s="46">
        <v>1.087</v>
      </c>
      <c r="D32" s="46">
        <v>1.155</v>
      </c>
      <c r="E32" s="46">
        <v>1.23</v>
      </c>
      <c r="F32" s="46">
        <v>1.3120000000000001</v>
      </c>
      <c r="G32" s="46">
        <v>1.4039999999999999</v>
      </c>
      <c r="H32" s="46">
        <v>1.5049999999999999</v>
      </c>
      <c r="I32" s="46">
        <v>1.617</v>
      </c>
      <c r="J32" s="46">
        <v>1.742</v>
      </c>
      <c r="K32" s="46">
        <v>1.881</v>
      </c>
    </row>
    <row r="33" spans="1:11" x14ac:dyDescent="0.25">
      <c r="A33" s="44">
        <v>6</v>
      </c>
      <c r="B33" s="46">
        <v>1.03</v>
      </c>
      <c r="C33" s="46">
        <v>1.0920000000000001</v>
      </c>
      <c r="D33" s="46">
        <v>1.161</v>
      </c>
      <c r="E33" s="46">
        <v>1.236</v>
      </c>
      <c r="F33" s="46">
        <v>1.32</v>
      </c>
      <c r="G33" s="46">
        <v>1.4119999999999999</v>
      </c>
      <c r="H33" s="46">
        <v>1.5129999999999999</v>
      </c>
      <c r="I33" s="46">
        <v>1.627</v>
      </c>
      <c r="J33" s="46">
        <v>1.7529999999999999</v>
      </c>
      <c r="K33" s="46">
        <v>1.893</v>
      </c>
    </row>
    <row r="34" spans="1:11" x14ac:dyDescent="0.25">
      <c r="A34" s="44">
        <v>7</v>
      </c>
      <c r="B34" s="46">
        <v>1.0349999999999999</v>
      </c>
      <c r="C34" s="46">
        <v>1.0980000000000001</v>
      </c>
      <c r="D34" s="46">
        <v>1.167</v>
      </c>
      <c r="E34" s="46">
        <v>1.2430000000000001</v>
      </c>
      <c r="F34" s="46">
        <v>1.327</v>
      </c>
      <c r="G34" s="46">
        <v>1.42</v>
      </c>
      <c r="H34" s="46">
        <v>1.522</v>
      </c>
      <c r="I34" s="46">
        <v>1.637</v>
      </c>
      <c r="J34" s="46">
        <v>1.764</v>
      </c>
      <c r="K34" s="46">
        <v>1.9059999999999999</v>
      </c>
    </row>
    <row r="35" spans="1:11" x14ac:dyDescent="0.25">
      <c r="A35" s="44">
        <v>8</v>
      </c>
      <c r="B35" s="46">
        <v>1.04</v>
      </c>
      <c r="C35" s="46">
        <v>1.103</v>
      </c>
      <c r="D35" s="46">
        <v>1.173</v>
      </c>
      <c r="E35" s="46">
        <v>1.25</v>
      </c>
      <c r="F35" s="46">
        <v>1.3340000000000001</v>
      </c>
      <c r="G35" s="46">
        <v>1.4279999999999999</v>
      </c>
      <c r="H35" s="46">
        <v>1.5309999999999999</v>
      </c>
      <c r="I35" s="46">
        <v>1.6459999999999999</v>
      </c>
      <c r="J35" s="46">
        <v>1.7749999999999999</v>
      </c>
      <c r="K35" s="46">
        <v>1.9179999999999999</v>
      </c>
    </row>
    <row r="36" spans="1:11" x14ac:dyDescent="0.25">
      <c r="A36" s="44">
        <v>9</v>
      </c>
      <c r="B36" s="46">
        <v>1.0449999999999999</v>
      </c>
      <c r="C36" s="46">
        <v>1.1080000000000001</v>
      </c>
      <c r="D36" s="46">
        <v>1.179</v>
      </c>
      <c r="E36" s="46">
        <v>1.256</v>
      </c>
      <c r="F36" s="46">
        <v>1.341</v>
      </c>
      <c r="G36" s="46">
        <v>1.4359999999999999</v>
      </c>
      <c r="H36" s="46">
        <v>1.54</v>
      </c>
      <c r="I36" s="46">
        <v>1.6559999999999999</v>
      </c>
      <c r="J36" s="46">
        <v>1.786</v>
      </c>
      <c r="K36" s="46">
        <v>1.931</v>
      </c>
    </row>
    <row r="37" spans="1:11" x14ac:dyDescent="0.25">
      <c r="A37" s="44">
        <v>10</v>
      </c>
      <c r="B37" s="46">
        <v>1.05</v>
      </c>
      <c r="C37" s="46">
        <v>1.1140000000000001</v>
      </c>
      <c r="D37" s="46">
        <v>1.1850000000000001</v>
      </c>
      <c r="E37" s="46">
        <v>1.2629999999999999</v>
      </c>
      <c r="F37" s="46">
        <v>1.349</v>
      </c>
      <c r="G37" s="46">
        <v>1.444</v>
      </c>
      <c r="H37" s="46">
        <v>1.5489999999999999</v>
      </c>
      <c r="I37" s="46">
        <v>1.6659999999999999</v>
      </c>
      <c r="J37" s="46">
        <v>1.7969999999999999</v>
      </c>
      <c r="K37" s="46">
        <v>1.9430000000000001</v>
      </c>
    </row>
    <row r="38" spans="1:11" x14ac:dyDescent="0.25">
      <c r="A38" s="44">
        <v>11</v>
      </c>
      <c r="B38" s="46">
        <v>1.0549999999999999</v>
      </c>
      <c r="C38" s="46">
        <v>1.119</v>
      </c>
      <c r="D38" s="46">
        <v>1.1910000000000001</v>
      </c>
      <c r="E38" s="46">
        <v>1.2689999999999999</v>
      </c>
      <c r="F38" s="46">
        <v>1.3560000000000001</v>
      </c>
      <c r="G38" s="46">
        <v>1.452</v>
      </c>
      <c r="H38" s="46">
        <v>1.5580000000000001</v>
      </c>
      <c r="I38" s="46">
        <v>1.6759999999999999</v>
      </c>
      <c r="J38" s="46">
        <v>1.8080000000000001</v>
      </c>
      <c r="K38" s="46">
        <v>1.9550000000000001</v>
      </c>
    </row>
  </sheetData>
  <sheetProtection algorithmName="SHA-512" hashValue="JX+M6pmWIilz7hrGd4VbK7Egeg+V0WmoKFdYpR1GzvzLckMsi42ZtADqUCG45WjUhENZwPGF1KwHvur5Xd+69Q==" saltValue="1Z3ZYjsQBp8YjDjuVuFAfQ==" spinCount="100000" sheet="1" objects="1" scenarios="1"/>
  <conditionalFormatting sqref="A6:A21">
    <cfRule type="expression" dxfId="165" priority="1" stopIfTrue="1">
      <formula>MOD(ROW(),2)=0</formula>
    </cfRule>
    <cfRule type="expression" dxfId="164" priority="2" stopIfTrue="1">
      <formula>MOD(ROW(),2)&lt;&gt;0</formula>
    </cfRule>
  </conditionalFormatting>
  <conditionalFormatting sqref="B6:K21">
    <cfRule type="expression" dxfId="163" priority="3" stopIfTrue="1">
      <formula>MOD(ROW(),2)=0</formula>
    </cfRule>
    <cfRule type="expression" dxfId="162" priority="4" stopIfTrue="1">
      <formula>MOD(ROW(),2)&lt;&gt;0</formula>
    </cfRule>
  </conditionalFormatting>
  <conditionalFormatting sqref="A26:A38">
    <cfRule type="expression" dxfId="161" priority="5" stopIfTrue="1">
      <formula>MOD(ROW(),2)=0</formula>
    </cfRule>
    <cfRule type="expression" dxfId="160" priority="6" stopIfTrue="1">
      <formula>MOD(ROW(),2)&lt;&gt;0</formula>
    </cfRule>
  </conditionalFormatting>
  <conditionalFormatting sqref="B26:K38">
    <cfRule type="expression" dxfId="159" priority="7" stopIfTrue="1">
      <formula>MOD(ROW(),2)=0</formula>
    </cfRule>
    <cfRule type="expression" dxfId="158"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3229-D715-4396-B04B-104C2E4D9EA7}">
  <sheetPr codeName="Sheet78"/>
  <dimension ref="A1:F38"/>
  <sheetViews>
    <sheetView showGridLines="0" workbookViewId="0">
      <selection activeCell="A6" sqref="A6"/>
    </sheetView>
  </sheetViews>
  <sheetFormatPr defaultRowHeight="12.5" x14ac:dyDescent="0.25"/>
  <cols>
    <col min="1" max="1" width="31.6328125" customWidth="1"/>
    <col min="2" max="6" width="22.6328125" customWidth="1"/>
  </cols>
  <sheetData>
    <row r="1" spans="1:6" s="1" customFormat="1" ht="20" x14ac:dyDescent="0.4">
      <c r="A1" s="2" t="s">
        <v>0</v>
      </c>
    </row>
    <row r="2" spans="1:6" s="1" customFormat="1" ht="15.5" x14ac:dyDescent="0.35">
      <c r="A2" s="30" t="s">
        <v>1</v>
      </c>
      <c r="B2" s="3" t="str">
        <f>wb_title</f>
        <v>Fire_NI - Consolidated Factor Spreadsheet</v>
      </c>
    </row>
    <row r="3" spans="1:6" s="1" customFormat="1" ht="15.5" x14ac:dyDescent="0.35">
      <c r="A3" s="30" t="s">
        <v>2</v>
      </c>
      <c r="B3" s="3" t="str">
        <f>TABLE_FACTOR_TYPE_1 &amp; " - x-" &amp; TABLE_SERIES_NUMBER_1</f>
        <v>Scheme pays AA - x-616</v>
      </c>
    </row>
    <row r="6" spans="1:6" x14ac:dyDescent="0.25">
      <c r="A6" s="41" t="s">
        <v>385</v>
      </c>
      <c r="B6" s="48" t="s">
        <v>386</v>
      </c>
      <c r="C6" s="48"/>
      <c r="D6" s="48"/>
      <c r="E6" s="48"/>
      <c r="F6" s="48"/>
    </row>
    <row r="7" spans="1:6" x14ac:dyDescent="0.25">
      <c r="A7" s="41" t="s">
        <v>387</v>
      </c>
      <c r="B7" s="48" t="s">
        <v>31</v>
      </c>
      <c r="C7" s="48"/>
      <c r="D7" s="48"/>
      <c r="E7" s="48"/>
      <c r="F7" s="48"/>
    </row>
    <row r="8" spans="1:6" x14ac:dyDescent="0.25">
      <c r="A8" s="41" t="s">
        <v>124</v>
      </c>
      <c r="B8" s="48" t="s">
        <v>149</v>
      </c>
      <c r="C8" s="48"/>
      <c r="D8" s="48"/>
      <c r="E8" s="48"/>
      <c r="F8" s="48"/>
    </row>
    <row r="9" spans="1:6" x14ac:dyDescent="0.25">
      <c r="A9" s="41" t="s">
        <v>125</v>
      </c>
      <c r="B9" s="48" t="s">
        <v>298</v>
      </c>
      <c r="C9" s="48"/>
      <c r="D9" s="48"/>
      <c r="E9" s="48"/>
      <c r="F9" s="48"/>
    </row>
    <row r="10" spans="1:6" ht="25" x14ac:dyDescent="0.25">
      <c r="A10" s="41" t="s">
        <v>6</v>
      </c>
      <c r="B10" s="48" t="s">
        <v>334</v>
      </c>
      <c r="C10" s="48"/>
      <c r="D10" s="48"/>
      <c r="E10" s="48"/>
      <c r="F10" s="48"/>
    </row>
    <row r="11" spans="1:6" x14ac:dyDescent="0.25">
      <c r="A11" s="41" t="s">
        <v>126</v>
      </c>
      <c r="B11" s="48" t="s">
        <v>222</v>
      </c>
      <c r="C11" s="48"/>
      <c r="D11" s="48"/>
      <c r="E11" s="48"/>
      <c r="F11" s="48"/>
    </row>
    <row r="12" spans="1:6" x14ac:dyDescent="0.25">
      <c r="A12" s="41" t="s">
        <v>127</v>
      </c>
      <c r="B12" s="48" t="s">
        <v>330</v>
      </c>
      <c r="C12" s="48"/>
      <c r="D12" s="48"/>
      <c r="E12" s="48"/>
      <c r="F12" s="48"/>
    </row>
    <row r="13" spans="1:6" x14ac:dyDescent="0.25">
      <c r="A13" s="41" t="s">
        <v>388</v>
      </c>
      <c r="B13" s="48">
        <v>1</v>
      </c>
      <c r="C13" s="48"/>
      <c r="D13" s="48"/>
      <c r="E13" s="48"/>
      <c r="F13" s="48"/>
    </row>
    <row r="14" spans="1:6" x14ac:dyDescent="0.25">
      <c r="A14" s="41" t="s">
        <v>129</v>
      </c>
      <c r="B14" s="48">
        <v>616</v>
      </c>
      <c r="C14" s="48"/>
      <c r="D14" s="48"/>
      <c r="E14" s="48"/>
      <c r="F14" s="48"/>
    </row>
    <row r="15" spans="1:6" x14ac:dyDescent="0.25">
      <c r="A15" s="41" t="s">
        <v>389</v>
      </c>
      <c r="B15" s="48" t="s">
        <v>335</v>
      </c>
      <c r="C15" s="48"/>
      <c r="D15" s="48"/>
      <c r="E15" s="48"/>
      <c r="F15" s="48"/>
    </row>
    <row r="16" spans="1:6" x14ac:dyDescent="0.25">
      <c r="A16" s="41" t="s">
        <v>131</v>
      </c>
      <c r="B16" s="48" t="s">
        <v>336</v>
      </c>
      <c r="C16" s="48"/>
      <c r="D16" s="48"/>
      <c r="E16" s="48"/>
      <c r="F16" s="48"/>
    </row>
    <row r="17" spans="1:6" x14ac:dyDescent="0.25">
      <c r="A17" s="42" t="s">
        <v>390</v>
      </c>
      <c r="B17" s="48"/>
      <c r="C17" s="48"/>
      <c r="D17" s="48"/>
      <c r="E17" s="48"/>
      <c r="F17" s="48"/>
    </row>
    <row r="18" spans="1:6" x14ac:dyDescent="0.25">
      <c r="A18" s="41" t="s">
        <v>133</v>
      </c>
      <c r="B18" s="49">
        <v>45135</v>
      </c>
      <c r="C18" s="49"/>
      <c r="D18" s="49"/>
      <c r="E18" s="49"/>
      <c r="F18" s="49"/>
    </row>
    <row r="19" spans="1:6" x14ac:dyDescent="0.25">
      <c r="A19" s="41" t="s">
        <v>134</v>
      </c>
      <c r="B19" s="49">
        <v>45135</v>
      </c>
      <c r="C19" s="49"/>
      <c r="D19" s="49"/>
      <c r="E19" s="49"/>
      <c r="F19" s="49"/>
    </row>
    <row r="20" spans="1:6" x14ac:dyDescent="0.25">
      <c r="A20" s="41" t="s">
        <v>135</v>
      </c>
      <c r="B20" s="48" t="s">
        <v>145</v>
      </c>
      <c r="C20" s="48"/>
      <c r="D20" s="48"/>
      <c r="E20" s="48"/>
      <c r="F20" s="48"/>
    </row>
    <row r="21" spans="1:6" x14ac:dyDescent="0.25">
      <c r="A21" s="41" t="s">
        <v>391</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61" customFormat="1" ht="13" x14ac:dyDescent="0.25">
      <c r="A26" s="60" t="s">
        <v>411</v>
      </c>
      <c r="B26" s="60">
        <v>55</v>
      </c>
      <c r="C26" s="60">
        <v>56</v>
      </c>
      <c r="D26" s="60">
        <v>57</v>
      </c>
      <c r="E26" s="60">
        <v>58</v>
      </c>
      <c r="F26" s="60">
        <v>59</v>
      </c>
    </row>
    <row r="27" spans="1:6" x14ac:dyDescent="0.25">
      <c r="A27" s="44">
        <v>0</v>
      </c>
      <c r="B27" s="46">
        <v>0.8</v>
      </c>
      <c r="C27" s="46">
        <v>0.83399999999999996</v>
      </c>
      <c r="D27" s="46">
        <v>0.871</v>
      </c>
      <c r="E27" s="46">
        <v>0.91100000000000003</v>
      </c>
      <c r="F27" s="46">
        <v>0.95399999999999996</v>
      </c>
    </row>
    <row r="28" spans="1:6" x14ac:dyDescent="0.25">
      <c r="A28" s="44">
        <v>1</v>
      </c>
      <c r="B28" s="46">
        <v>0.80200000000000005</v>
      </c>
      <c r="C28" s="46">
        <v>0.83699999999999997</v>
      </c>
      <c r="D28" s="46">
        <v>0.874</v>
      </c>
      <c r="E28" s="46">
        <v>0.91400000000000003</v>
      </c>
      <c r="F28" s="46">
        <v>0.95799999999999996</v>
      </c>
    </row>
    <row r="29" spans="1:6" x14ac:dyDescent="0.25">
      <c r="A29" s="44">
        <v>2</v>
      </c>
      <c r="B29" s="46">
        <v>0.80500000000000005</v>
      </c>
      <c r="C29" s="46">
        <v>0.84</v>
      </c>
      <c r="D29" s="46">
        <v>0.878</v>
      </c>
      <c r="E29" s="46">
        <v>0.91800000000000004</v>
      </c>
      <c r="F29" s="46">
        <v>0.96099999999999997</v>
      </c>
    </row>
    <row r="30" spans="1:6" x14ac:dyDescent="0.25">
      <c r="A30" s="44">
        <v>3</v>
      </c>
      <c r="B30" s="46">
        <v>0.80800000000000005</v>
      </c>
      <c r="C30" s="46">
        <v>0.84299999999999997</v>
      </c>
      <c r="D30" s="46">
        <v>0.88100000000000001</v>
      </c>
      <c r="E30" s="46">
        <v>0.92200000000000004</v>
      </c>
      <c r="F30" s="46">
        <v>0.96499999999999997</v>
      </c>
    </row>
    <row r="31" spans="1:6" x14ac:dyDescent="0.25">
      <c r="A31" s="44">
        <v>4</v>
      </c>
      <c r="B31" s="46">
        <v>0.81100000000000005</v>
      </c>
      <c r="C31" s="46">
        <v>0.84599999999999997</v>
      </c>
      <c r="D31" s="46">
        <v>0.88400000000000001</v>
      </c>
      <c r="E31" s="46">
        <v>0.92500000000000004</v>
      </c>
      <c r="F31" s="46">
        <v>0.96899999999999997</v>
      </c>
    </row>
    <row r="32" spans="1:6" x14ac:dyDescent="0.25">
      <c r="A32" s="44">
        <v>5</v>
      </c>
      <c r="B32" s="46">
        <v>0.81399999999999995</v>
      </c>
      <c r="C32" s="46">
        <v>0.84899999999999998</v>
      </c>
      <c r="D32" s="46">
        <v>0.88800000000000001</v>
      </c>
      <c r="E32" s="46">
        <v>0.92900000000000005</v>
      </c>
      <c r="F32" s="46">
        <v>0.97299999999999998</v>
      </c>
    </row>
    <row r="33" spans="1:6" x14ac:dyDescent="0.25">
      <c r="A33" s="44">
        <v>6</v>
      </c>
      <c r="B33" s="46">
        <v>0.81699999999999995</v>
      </c>
      <c r="C33" s="46">
        <v>0.85299999999999998</v>
      </c>
      <c r="D33" s="46">
        <v>0.89100000000000001</v>
      </c>
      <c r="E33" s="46">
        <v>0.93200000000000005</v>
      </c>
      <c r="F33" s="46">
        <v>0.97699999999999998</v>
      </c>
    </row>
    <row r="34" spans="1:6" x14ac:dyDescent="0.25">
      <c r="A34" s="44">
        <v>7</v>
      </c>
      <c r="B34" s="46">
        <v>0.82</v>
      </c>
      <c r="C34" s="46">
        <v>0.85599999999999998</v>
      </c>
      <c r="D34" s="46">
        <v>0.89400000000000002</v>
      </c>
      <c r="E34" s="46">
        <v>0.93600000000000005</v>
      </c>
      <c r="F34" s="46">
        <v>0.98099999999999998</v>
      </c>
    </row>
    <row r="35" spans="1:6" x14ac:dyDescent="0.25">
      <c r="A35" s="44">
        <v>8</v>
      </c>
      <c r="B35" s="46">
        <v>0.82299999999999995</v>
      </c>
      <c r="C35" s="46">
        <v>0.85899999999999999</v>
      </c>
      <c r="D35" s="46">
        <v>0.89800000000000002</v>
      </c>
      <c r="E35" s="46">
        <v>0.93899999999999995</v>
      </c>
      <c r="F35" s="46">
        <v>0.98499999999999999</v>
      </c>
    </row>
    <row r="36" spans="1:6" x14ac:dyDescent="0.25">
      <c r="A36" s="44">
        <v>9</v>
      </c>
      <c r="B36" s="46">
        <v>0.82499999999999996</v>
      </c>
      <c r="C36" s="46">
        <v>0.86199999999999999</v>
      </c>
      <c r="D36" s="46">
        <v>0.90100000000000002</v>
      </c>
      <c r="E36" s="46">
        <v>0.94299999999999995</v>
      </c>
      <c r="F36" s="46">
        <v>0.98799999999999999</v>
      </c>
    </row>
    <row r="37" spans="1:6" x14ac:dyDescent="0.25">
      <c r="A37" s="44">
        <v>10</v>
      </c>
      <c r="B37" s="46">
        <v>0.82799999999999996</v>
      </c>
      <c r="C37" s="46">
        <v>0.86499999999999999</v>
      </c>
      <c r="D37" s="46">
        <v>0.90400000000000003</v>
      </c>
      <c r="E37" s="46">
        <v>0.94699999999999995</v>
      </c>
      <c r="F37" s="46">
        <v>0.99199999999999999</v>
      </c>
    </row>
    <row r="38" spans="1:6" x14ac:dyDescent="0.25">
      <c r="A38" s="44">
        <v>11</v>
      </c>
      <c r="B38" s="46">
        <v>0.83099999999999996</v>
      </c>
      <c r="C38" s="46">
        <v>0.86799999999999999</v>
      </c>
      <c r="D38" s="46">
        <v>0.90800000000000003</v>
      </c>
      <c r="E38" s="46">
        <v>0.95</v>
      </c>
      <c r="F38" s="46">
        <v>0.996</v>
      </c>
    </row>
  </sheetData>
  <sheetProtection algorithmName="SHA-512" hashValue="k06TO3cCbt9dJQ99ZTMlRaDlEEN2qTwFWv2Ecm5e7HnwkoPacXZUKvcAP+dO8U3khS9cZXOLubMPJUui8Rrmkw==" saltValue="8Rlr/xrea33002Kxe5av1Q==" spinCount="100000" sheet="1" objects="1" scenarios="1"/>
  <conditionalFormatting sqref="A6:A21">
    <cfRule type="expression" dxfId="155" priority="1" stopIfTrue="1">
      <formula>MOD(ROW(),2)=0</formula>
    </cfRule>
    <cfRule type="expression" dxfId="154" priority="2" stopIfTrue="1">
      <formula>MOD(ROW(),2)&lt;&gt;0</formula>
    </cfRule>
  </conditionalFormatting>
  <conditionalFormatting sqref="B6:F21">
    <cfRule type="expression" dxfId="153" priority="3" stopIfTrue="1">
      <formula>MOD(ROW(),2)=0</formula>
    </cfRule>
    <cfRule type="expression" dxfId="152" priority="4" stopIfTrue="1">
      <formula>MOD(ROW(),2)&lt;&gt;0</formula>
    </cfRule>
  </conditionalFormatting>
  <conditionalFormatting sqref="A26:A38">
    <cfRule type="expression" dxfId="151" priority="5" stopIfTrue="1">
      <formula>MOD(ROW(),2)=0</formula>
    </cfRule>
    <cfRule type="expression" dxfId="150" priority="6" stopIfTrue="1">
      <formula>MOD(ROW(),2)&lt;&gt;0</formula>
    </cfRule>
  </conditionalFormatting>
  <conditionalFormatting sqref="B26:F38">
    <cfRule type="expression" dxfId="149" priority="7" stopIfTrue="1">
      <formula>MOD(ROW(),2)=0</formula>
    </cfRule>
    <cfRule type="expression" dxfId="148"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DE0A-B537-4E97-AC50-82C2A0059670}">
  <sheetPr codeName="Sheet79"/>
  <dimension ref="A1:K38"/>
  <sheetViews>
    <sheetView showGridLines="0" workbookViewId="0">
      <selection activeCell="A6" sqref="A6"/>
    </sheetView>
  </sheetViews>
  <sheetFormatPr defaultRowHeight="12.5" x14ac:dyDescent="0.25"/>
  <cols>
    <col min="1" max="1" width="31.6328125" customWidth="1"/>
    <col min="2" max="11" width="22.6328125" customWidth="1"/>
  </cols>
  <sheetData>
    <row r="1" spans="1:11" s="1" customFormat="1" ht="20" x14ac:dyDescent="0.4">
      <c r="A1" s="2" t="s">
        <v>0</v>
      </c>
    </row>
    <row r="2" spans="1:11" s="1" customFormat="1" ht="15.5" x14ac:dyDescent="0.35">
      <c r="A2" s="30" t="s">
        <v>1</v>
      </c>
      <c r="B2" s="3" t="str">
        <f>wb_title</f>
        <v>Fire_NI - Consolidated Factor Spreadsheet</v>
      </c>
    </row>
    <row r="3" spans="1:11" s="1" customFormat="1" ht="15.5" x14ac:dyDescent="0.35">
      <c r="A3" s="30" t="s">
        <v>2</v>
      </c>
      <c r="B3" s="3" t="str">
        <f>TABLE_FACTOR_TYPE_1 &amp; " - x-" &amp; TABLE_SERIES_NUMBER_1</f>
        <v>Scheme pays AA - x-617</v>
      </c>
    </row>
    <row r="6" spans="1:11" x14ac:dyDescent="0.25">
      <c r="A6" s="41" t="s">
        <v>385</v>
      </c>
      <c r="B6" s="48" t="s">
        <v>386</v>
      </c>
      <c r="C6" s="48"/>
      <c r="D6" s="48"/>
      <c r="E6" s="48"/>
      <c r="F6" s="48"/>
      <c r="G6" s="48"/>
      <c r="H6" s="48"/>
      <c r="I6" s="48"/>
      <c r="J6" s="48"/>
      <c r="K6" s="48"/>
    </row>
    <row r="7" spans="1:11" x14ac:dyDescent="0.25">
      <c r="A7" s="41" t="s">
        <v>387</v>
      </c>
      <c r="B7" s="48" t="s">
        <v>31</v>
      </c>
      <c r="C7" s="48"/>
      <c r="D7" s="48"/>
      <c r="E7" s="48"/>
      <c r="F7" s="48"/>
      <c r="G7" s="48"/>
      <c r="H7" s="48"/>
      <c r="I7" s="48"/>
      <c r="J7" s="48"/>
      <c r="K7" s="48"/>
    </row>
    <row r="8" spans="1:11" x14ac:dyDescent="0.25">
      <c r="A8" s="41" t="s">
        <v>124</v>
      </c>
      <c r="B8" s="48" t="s">
        <v>149</v>
      </c>
      <c r="C8" s="48"/>
      <c r="D8" s="48"/>
      <c r="E8" s="48"/>
      <c r="F8" s="48"/>
      <c r="G8" s="48"/>
      <c r="H8" s="48"/>
      <c r="I8" s="48"/>
      <c r="J8" s="48"/>
      <c r="K8" s="48"/>
    </row>
    <row r="9" spans="1:11" x14ac:dyDescent="0.25">
      <c r="A9" s="41" t="s">
        <v>125</v>
      </c>
      <c r="B9" s="48" t="s">
        <v>298</v>
      </c>
      <c r="C9" s="48"/>
      <c r="D9" s="48"/>
      <c r="E9" s="48"/>
      <c r="F9" s="48"/>
      <c r="G9" s="48"/>
      <c r="H9" s="48"/>
      <c r="I9" s="48"/>
      <c r="J9" s="48"/>
      <c r="K9" s="48"/>
    </row>
    <row r="10" spans="1:11" x14ac:dyDescent="0.25">
      <c r="A10" s="41" t="s">
        <v>6</v>
      </c>
      <c r="B10" s="48" t="s">
        <v>337</v>
      </c>
      <c r="C10" s="48"/>
      <c r="D10" s="48"/>
      <c r="E10" s="48"/>
      <c r="F10" s="48"/>
      <c r="G10" s="48"/>
      <c r="H10" s="48"/>
      <c r="I10" s="48"/>
      <c r="J10" s="48"/>
      <c r="K10" s="48"/>
    </row>
    <row r="11" spans="1:11" x14ac:dyDescent="0.25">
      <c r="A11" s="41" t="s">
        <v>126</v>
      </c>
      <c r="B11" s="48" t="s">
        <v>222</v>
      </c>
      <c r="C11" s="48"/>
      <c r="D11" s="48"/>
      <c r="E11" s="48"/>
      <c r="F11" s="48"/>
      <c r="G11" s="48"/>
      <c r="H11" s="48"/>
      <c r="I11" s="48"/>
      <c r="J11" s="48"/>
      <c r="K11" s="48"/>
    </row>
    <row r="12" spans="1:11" x14ac:dyDescent="0.25">
      <c r="A12" s="41" t="s">
        <v>127</v>
      </c>
      <c r="B12" s="48" t="s">
        <v>330</v>
      </c>
      <c r="C12" s="48"/>
      <c r="D12" s="48"/>
      <c r="E12" s="48"/>
      <c r="F12" s="48"/>
      <c r="G12" s="48"/>
      <c r="H12" s="48"/>
      <c r="I12" s="48"/>
      <c r="J12" s="48"/>
      <c r="K12" s="48"/>
    </row>
    <row r="13" spans="1:11" x14ac:dyDescent="0.25">
      <c r="A13" s="41" t="s">
        <v>388</v>
      </c>
      <c r="B13" s="48">
        <v>1</v>
      </c>
      <c r="C13" s="48"/>
      <c r="D13" s="48"/>
      <c r="E13" s="48"/>
      <c r="F13" s="48"/>
      <c r="G13" s="48"/>
      <c r="H13" s="48"/>
      <c r="I13" s="48"/>
      <c r="J13" s="48"/>
      <c r="K13" s="48"/>
    </row>
    <row r="14" spans="1:11" x14ac:dyDescent="0.25">
      <c r="A14" s="41" t="s">
        <v>129</v>
      </c>
      <c r="B14" s="48">
        <v>617</v>
      </c>
      <c r="C14" s="48"/>
      <c r="D14" s="48"/>
      <c r="E14" s="48"/>
      <c r="F14" s="48"/>
      <c r="G14" s="48"/>
      <c r="H14" s="48"/>
      <c r="I14" s="48"/>
      <c r="J14" s="48"/>
      <c r="K14" s="48"/>
    </row>
    <row r="15" spans="1:11" x14ac:dyDescent="0.25">
      <c r="A15" s="41" t="s">
        <v>389</v>
      </c>
      <c r="B15" s="48" t="s">
        <v>338</v>
      </c>
      <c r="C15" s="48"/>
      <c r="D15" s="48"/>
      <c r="E15" s="48"/>
      <c r="F15" s="48"/>
      <c r="G15" s="48"/>
      <c r="H15" s="48"/>
      <c r="I15" s="48"/>
      <c r="J15" s="48"/>
      <c r="K15" s="48"/>
    </row>
    <row r="16" spans="1:11" x14ac:dyDescent="0.25">
      <c r="A16" s="41" t="s">
        <v>131</v>
      </c>
      <c r="B16" s="48" t="s">
        <v>339</v>
      </c>
      <c r="C16" s="48"/>
      <c r="D16" s="48"/>
      <c r="E16" s="48"/>
      <c r="F16" s="48"/>
      <c r="G16" s="48"/>
      <c r="H16" s="48"/>
      <c r="I16" s="48"/>
      <c r="J16" s="48"/>
      <c r="K16" s="48"/>
    </row>
    <row r="17" spans="1:11" x14ac:dyDescent="0.25">
      <c r="A17" s="42" t="s">
        <v>390</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145</v>
      </c>
      <c r="C20" s="48"/>
      <c r="D20" s="48"/>
      <c r="E20" s="48"/>
      <c r="F20" s="48"/>
      <c r="G20" s="48"/>
      <c r="H20" s="48"/>
      <c r="I20" s="48"/>
      <c r="J20" s="48"/>
      <c r="K20" s="48"/>
    </row>
    <row r="21" spans="1:11" x14ac:dyDescent="0.25">
      <c r="A21" s="41" t="s">
        <v>391</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61" customFormat="1" ht="13" x14ac:dyDescent="0.25">
      <c r="A26" s="60" t="s">
        <v>411</v>
      </c>
      <c r="B26" s="60">
        <v>60</v>
      </c>
      <c r="C26" s="60">
        <v>61</v>
      </c>
      <c r="D26" s="60">
        <v>62</v>
      </c>
      <c r="E26" s="60">
        <v>63</v>
      </c>
      <c r="F26" s="60">
        <v>64</v>
      </c>
      <c r="G26" s="60">
        <v>65</v>
      </c>
      <c r="H26" s="60">
        <v>66</v>
      </c>
      <c r="I26" s="60">
        <v>67</v>
      </c>
      <c r="J26" s="60">
        <v>68</v>
      </c>
      <c r="K26" s="60">
        <v>69</v>
      </c>
    </row>
    <row r="27" spans="1:11" x14ac:dyDescent="0.25">
      <c r="A27" s="44">
        <v>0</v>
      </c>
      <c r="B27" s="46">
        <v>1</v>
      </c>
      <c r="C27" s="46">
        <v>1.05</v>
      </c>
      <c r="D27" s="46">
        <v>1.105</v>
      </c>
      <c r="E27" s="46">
        <v>1.1639999999999999</v>
      </c>
      <c r="F27" s="46">
        <v>1.228</v>
      </c>
      <c r="G27" s="46">
        <v>1.298</v>
      </c>
      <c r="H27" s="46">
        <v>1.3740000000000001</v>
      </c>
      <c r="I27" s="46">
        <v>1.4570000000000001</v>
      </c>
      <c r="J27" s="46">
        <v>1.548</v>
      </c>
      <c r="K27" s="46">
        <v>1.6479999999999999</v>
      </c>
    </row>
    <row r="28" spans="1:11" x14ac:dyDescent="0.25">
      <c r="A28" s="44">
        <v>1</v>
      </c>
      <c r="B28" s="46">
        <v>1.004</v>
      </c>
      <c r="C28" s="46">
        <v>1.0549999999999999</v>
      </c>
      <c r="D28" s="46">
        <v>1.1100000000000001</v>
      </c>
      <c r="E28" s="46">
        <v>1.169</v>
      </c>
      <c r="F28" s="46">
        <v>1.234</v>
      </c>
      <c r="G28" s="46">
        <v>1.304</v>
      </c>
      <c r="H28" s="46">
        <v>1.381</v>
      </c>
      <c r="I28" s="46">
        <v>1.4650000000000001</v>
      </c>
      <c r="J28" s="46">
        <v>1.5569999999999999</v>
      </c>
      <c r="K28" s="46">
        <v>1.6579999999999999</v>
      </c>
    </row>
    <row r="29" spans="1:11" x14ac:dyDescent="0.25">
      <c r="A29" s="44">
        <v>2</v>
      </c>
      <c r="B29" s="46">
        <v>1.008</v>
      </c>
      <c r="C29" s="46">
        <v>1.0589999999999999</v>
      </c>
      <c r="D29" s="46">
        <v>1.115</v>
      </c>
      <c r="E29" s="46">
        <v>1.175</v>
      </c>
      <c r="F29" s="46">
        <v>1.24</v>
      </c>
      <c r="G29" s="46">
        <v>1.3109999999999999</v>
      </c>
      <c r="H29" s="46">
        <v>1.3879999999999999</v>
      </c>
      <c r="I29" s="46">
        <v>1.472</v>
      </c>
      <c r="J29" s="46">
        <v>1.5649999999999999</v>
      </c>
      <c r="K29" s="46">
        <v>1.667</v>
      </c>
    </row>
    <row r="30" spans="1:11" x14ac:dyDescent="0.25">
      <c r="A30" s="44">
        <v>3</v>
      </c>
      <c r="B30" s="46">
        <v>1.0129999999999999</v>
      </c>
      <c r="C30" s="46">
        <v>1.0640000000000001</v>
      </c>
      <c r="D30" s="46">
        <v>1.1200000000000001</v>
      </c>
      <c r="E30" s="46">
        <v>1.18</v>
      </c>
      <c r="F30" s="46">
        <v>1.2450000000000001</v>
      </c>
      <c r="G30" s="46">
        <v>1.3169999999999999</v>
      </c>
      <c r="H30" s="46">
        <v>1.395</v>
      </c>
      <c r="I30" s="46">
        <v>1.48</v>
      </c>
      <c r="J30" s="46">
        <v>1.573</v>
      </c>
      <c r="K30" s="46">
        <v>1.6759999999999999</v>
      </c>
    </row>
    <row r="31" spans="1:11" x14ac:dyDescent="0.25">
      <c r="A31" s="44">
        <v>4</v>
      </c>
      <c r="B31" s="46">
        <v>1.0169999999999999</v>
      </c>
      <c r="C31" s="46">
        <v>1.0680000000000001</v>
      </c>
      <c r="D31" s="46">
        <v>1.1240000000000001</v>
      </c>
      <c r="E31" s="46">
        <v>1.1850000000000001</v>
      </c>
      <c r="F31" s="46">
        <v>1.2509999999999999</v>
      </c>
      <c r="G31" s="46">
        <v>1.323</v>
      </c>
      <c r="H31" s="46">
        <v>1.4019999999999999</v>
      </c>
      <c r="I31" s="46">
        <v>1.4870000000000001</v>
      </c>
      <c r="J31" s="46">
        <v>1.5820000000000001</v>
      </c>
      <c r="K31" s="46">
        <v>1.6850000000000001</v>
      </c>
    </row>
    <row r="32" spans="1:11" x14ac:dyDescent="0.25">
      <c r="A32" s="44">
        <v>5</v>
      </c>
      <c r="B32" s="46">
        <v>1.0209999999999999</v>
      </c>
      <c r="C32" s="46">
        <v>1.073</v>
      </c>
      <c r="D32" s="46">
        <v>1.129</v>
      </c>
      <c r="E32" s="46">
        <v>1.1910000000000001</v>
      </c>
      <c r="F32" s="46">
        <v>1.2569999999999999</v>
      </c>
      <c r="G32" s="46">
        <v>1.33</v>
      </c>
      <c r="H32" s="46">
        <v>1.409</v>
      </c>
      <c r="I32" s="46">
        <v>1.4950000000000001</v>
      </c>
      <c r="J32" s="46">
        <v>1.59</v>
      </c>
      <c r="K32" s="46">
        <v>1.694</v>
      </c>
    </row>
    <row r="33" spans="1:11" x14ac:dyDescent="0.25">
      <c r="A33" s="44">
        <v>6</v>
      </c>
      <c r="B33" s="46">
        <v>1.0249999999999999</v>
      </c>
      <c r="C33" s="46">
        <v>1.0780000000000001</v>
      </c>
      <c r="D33" s="46">
        <v>1.1339999999999999</v>
      </c>
      <c r="E33" s="46">
        <v>1.196</v>
      </c>
      <c r="F33" s="46">
        <v>1.2629999999999999</v>
      </c>
      <c r="G33" s="46">
        <v>1.3360000000000001</v>
      </c>
      <c r="H33" s="46">
        <v>1.4159999999999999</v>
      </c>
      <c r="I33" s="46">
        <v>1.5029999999999999</v>
      </c>
      <c r="J33" s="46">
        <v>1.5980000000000001</v>
      </c>
      <c r="K33" s="46">
        <v>1.7030000000000001</v>
      </c>
    </row>
    <row r="34" spans="1:11" x14ac:dyDescent="0.25">
      <c r="A34" s="44">
        <v>7</v>
      </c>
      <c r="B34" s="46">
        <v>1.0289999999999999</v>
      </c>
      <c r="C34" s="46">
        <v>1.0820000000000001</v>
      </c>
      <c r="D34" s="46">
        <v>1.139</v>
      </c>
      <c r="E34" s="46">
        <v>1.2010000000000001</v>
      </c>
      <c r="F34" s="46">
        <v>1.2689999999999999</v>
      </c>
      <c r="G34" s="46">
        <v>1.3420000000000001</v>
      </c>
      <c r="H34" s="46">
        <v>1.4219999999999999</v>
      </c>
      <c r="I34" s="46">
        <v>1.51</v>
      </c>
      <c r="J34" s="46">
        <v>1.607</v>
      </c>
      <c r="K34" s="46">
        <v>1.7130000000000001</v>
      </c>
    </row>
    <row r="35" spans="1:11" x14ac:dyDescent="0.25">
      <c r="A35" s="44">
        <v>8</v>
      </c>
      <c r="B35" s="46">
        <v>1.034</v>
      </c>
      <c r="C35" s="46">
        <v>1.087</v>
      </c>
      <c r="D35" s="46">
        <v>1.1439999999999999</v>
      </c>
      <c r="E35" s="46">
        <v>1.2070000000000001</v>
      </c>
      <c r="F35" s="46">
        <v>1.2749999999999999</v>
      </c>
      <c r="G35" s="46">
        <v>1.349</v>
      </c>
      <c r="H35" s="46">
        <v>1.429</v>
      </c>
      <c r="I35" s="46">
        <v>1.518</v>
      </c>
      <c r="J35" s="46">
        <v>1.615</v>
      </c>
      <c r="K35" s="46">
        <v>1.722</v>
      </c>
    </row>
    <row r="36" spans="1:11" x14ac:dyDescent="0.25">
      <c r="A36" s="44">
        <v>9</v>
      </c>
      <c r="B36" s="46">
        <v>1.038</v>
      </c>
      <c r="C36" s="46">
        <v>1.091</v>
      </c>
      <c r="D36" s="46">
        <v>1.149</v>
      </c>
      <c r="E36" s="46">
        <v>1.212</v>
      </c>
      <c r="F36" s="46">
        <v>1.28</v>
      </c>
      <c r="G36" s="46">
        <v>1.355</v>
      </c>
      <c r="H36" s="46">
        <v>1.4359999999999999</v>
      </c>
      <c r="I36" s="46">
        <v>1.5249999999999999</v>
      </c>
      <c r="J36" s="46">
        <v>1.623</v>
      </c>
      <c r="K36" s="46">
        <v>1.7310000000000001</v>
      </c>
    </row>
    <row r="37" spans="1:11" x14ac:dyDescent="0.25">
      <c r="A37" s="44">
        <v>10</v>
      </c>
      <c r="B37" s="46">
        <v>1.042</v>
      </c>
      <c r="C37" s="46">
        <v>1.0960000000000001</v>
      </c>
      <c r="D37" s="46">
        <v>1.1539999999999999</v>
      </c>
      <c r="E37" s="46">
        <v>1.2170000000000001</v>
      </c>
      <c r="F37" s="46">
        <v>1.286</v>
      </c>
      <c r="G37" s="46">
        <v>1.361</v>
      </c>
      <c r="H37" s="46">
        <v>1.4430000000000001</v>
      </c>
      <c r="I37" s="46">
        <v>1.5329999999999999</v>
      </c>
      <c r="J37" s="46">
        <v>1.6319999999999999</v>
      </c>
      <c r="K37" s="46">
        <v>1.74</v>
      </c>
    </row>
    <row r="38" spans="1:11" x14ac:dyDescent="0.25">
      <c r="A38" s="44">
        <v>11</v>
      </c>
      <c r="B38" s="46">
        <v>1.046</v>
      </c>
      <c r="C38" s="46">
        <v>1.1000000000000001</v>
      </c>
      <c r="D38" s="46">
        <v>1.159</v>
      </c>
      <c r="E38" s="46">
        <v>1.2230000000000001</v>
      </c>
      <c r="F38" s="46">
        <v>1.292</v>
      </c>
      <c r="G38" s="46">
        <v>1.3680000000000001</v>
      </c>
      <c r="H38" s="46">
        <v>1.45</v>
      </c>
      <c r="I38" s="46">
        <v>1.5409999999999999</v>
      </c>
      <c r="J38" s="46">
        <v>1.64</v>
      </c>
      <c r="K38" s="46">
        <v>1.7490000000000001</v>
      </c>
    </row>
  </sheetData>
  <sheetProtection algorithmName="SHA-512" hashValue="HXhFbNtlcRVIhcXABpUaqt0u97svSLpaCuCUMECeEK/6JJbHWrcjqbyqbDQ85GvOkj8HE/BQzDOuaUf9ufZbYA==" saltValue="MYV6oDnxHaF71sThxPTC1A==" spinCount="100000" sheet="1" objects="1" scenarios="1"/>
  <conditionalFormatting sqref="A6:A21">
    <cfRule type="expression" dxfId="145" priority="1" stopIfTrue="1">
      <formula>MOD(ROW(),2)=0</formula>
    </cfRule>
    <cfRule type="expression" dxfId="144" priority="2" stopIfTrue="1">
      <formula>MOD(ROW(),2)&lt;&gt;0</formula>
    </cfRule>
  </conditionalFormatting>
  <conditionalFormatting sqref="B6:K21">
    <cfRule type="expression" dxfId="143" priority="3" stopIfTrue="1">
      <formula>MOD(ROW(),2)=0</formula>
    </cfRule>
    <cfRule type="expression" dxfId="142" priority="4" stopIfTrue="1">
      <formula>MOD(ROW(),2)&lt;&gt;0</formula>
    </cfRule>
  </conditionalFormatting>
  <conditionalFormatting sqref="A26:A38">
    <cfRule type="expression" dxfId="141" priority="5" stopIfTrue="1">
      <formula>MOD(ROW(),2)=0</formula>
    </cfRule>
    <cfRule type="expression" dxfId="140" priority="6" stopIfTrue="1">
      <formula>MOD(ROW(),2)&lt;&gt;0</formula>
    </cfRule>
  </conditionalFormatting>
  <conditionalFormatting sqref="B26:K38">
    <cfRule type="expression" dxfId="139" priority="7" stopIfTrue="1">
      <formula>MOD(ROW(),2)=0</formula>
    </cfRule>
    <cfRule type="expression" dxfId="138" priority="8"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C896-34DD-4445-8480-B5B327C0272C}">
  <sheetPr codeName="Sheet80"/>
  <dimension ref="A1:AV38"/>
  <sheetViews>
    <sheetView showGridLines="0" workbookViewId="0">
      <selection activeCell="A6" sqref="A6"/>
    </sheetView>
  </sheetViews>
  <sheetFormatPr defaultRowHeight="12.5" x14ac:dyDescent="0.25"/>
  <cols>
    <col min="1" max="1" width="31.6328125" customWidth="1"/>
    <col min="2" max="48"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Scheme pays AA - x-618</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t="s">
        <v>149</v>
      </c>
      <c r="C8" s="48"/>
      <c r="D8" s="48"/>
      <c r="E8" s="48"/>
      <c r="F8" s="48"/>
      <c r="G8" s="48"/>
      <c r="H8" s="48"/>
      <c r="I8" s="48"/>
      <c r="J8" s="48"/>
      <c r="K8" s="48"/>
      <c r="L8" s="48"/>
      <c r="M8" s="48"/>
    </row>
    <row r="9" spans="1:13" x14ac:dyDescent="0.25">
      <c r="A9" s="41" t="s">
        <v>125</v>
      </c>
      <c r="B9" s="48" t="s">
        <v>298</v>
      </c>
      <c r="C9" s="48"/>
      <c r="D9" s="48"/>
      <c r="E9" s="48"/>
      <c r="F9" s="48"/>
      <c r="G9" s="48"/>
      <c r="H9" s="48"/>
      <c r="I9" s="48"/>
      <c r="J9" s="48"/>
      <c r="K9" s="48"/>
      <c r="L9" s="48"/>
      <c r="M9" s="48"/>
    </row>
    <row r="10" spans="1:13" x14ac:dyDescent="0.25">
      <c r="A10" s="41" t="s">
        <v>6</v>
      </c>
      <c r="B10" s="48" t="s">
        <v>340</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330</v>
      </c>
      <c r="C12" s="48"/>
      <c r="D12" s="48"/>
      <c r="E12" s="48"/>
      <c r="F12" s="48"/>
      <c r="G12" s="48"/>
      <c r="H12" s="48"/>
      <c r="I12" s="48"/>
      <c r="J12" s="48"/>
      <c r="K12" s="48"/>
      <c r="L12" s="48"/>
      <c r="M12" s="48"/>
    </row>
    <row r="13" spans="1:13" x14ac:dyDescent="0.25">
      <c r="A13" s="41" t="s">
        <v>388</v>
      </c>
      <c r="B13" s="48">
        <v>1</v>
      </c>
      <c r="C13" s="48"/>
      <c r="D13" s="48"/>
      <c r="E13" s="48"/>
      <c r="F13" s="48"/>
      <c r="G13" s="48"/>
      <c r="H13" s="48"/>
      <c r="I13" s="48"/>
      <c r="J13" s="48"/>
      <c r="K13" s="48"/>
      <c r="L13" s="48"/>
      <c r="M13" s="48"/>
    </row>
    <row r="14" spans="1:13" x14ac:dyDescent="0.25">
      <c r="A14" s="41" t="s">
        <v>129</v>
      </c>
      <c r="B14" s="48">
        <v>618</v>
      </c>
      <c r="C14" s="48"/>
      <c r="D14" s="48"/>
      <c r="E14" s="48"/>
      <c r="F14" s="48"/>
      <c r="G14" s="48"/>
      <c r="H14" s="48"/>
      <c r="I14" s="48"/>
      <c r="J14" s="48"/>
      <c r="K14" s="48"/>
      <c r="L14" s="48"/>
      <c r="M14" s="48"/>
    </row>
    <row r="15" spans="1:13" x14ac:dyDescent="0.25">
      <c r="A15" s="41" t="s">
        <v>389</v>
      </c>
      <c r="B15" s="48" t="s">
        <v>341</v>
      </c>
      <c r="C15" s="48"/>
      <c r="D15" s="48"/>
      <c r="E15" s="48"/>
      <c r="F15" s="48"/>
      <c r="G15" s="48"/>
      <c r="H15" s="48"/>
      <c r="I15" s="48"/>
      <c r="J15" s="48"/>
      <c r="K15" s="48"/>
      <c r="L15" s="48"/>
      <c r="M15" s="48"/>
    </row>
    <row r="16" spans="1:13" x14ac:dyDescent="0.25">
      <c r="A16" s="41" t="s">
        <v>131</v>
      </c>
      <c r="B16" s="48" t="s">
        <v>328</v>
      </c>
      <c r="C16" s="48"/>
      <c r="D16" s="48"/>
      <c r="E16" s="48"/>
      <c r="F16" s="48"/>
      <c r="G16" s="48"/>
      <c r="H16" s="48"/>
      <c r="I16" s="48"/>
      <c r="J16" s="48"/>
      <c r="K16" s="48"/>
      <c r="L16" s="48"/>
      <c r="M16" s="48"/>
    </row>
    <row r="17" spans="1:48" x14ac:dyDescent="0.25">
      <c r="A17" s="42" t="s">
        <v>390</v>
      </c>
      <c r="B17" s="48"/>
      <c r="C17" s="48"/>
      <c r="D17" s="48"/>
      <c r="E17" s="48"/>
      <c r="F17" s="48"/>
      <c r="G17" s="48"/>
      <c r="H17" s="48"/>
      <c r="I17" s="48"/>
      <c r="J17" s="48"/>
      <c r="K17" s="48"/>
      <c r="L17" s="48"/>
      <c r="M17" s="48"/>
    </row>
    <row r="18" spans="1:48" x14ac:dyDescent="0.25">
      <c r="A18" s="41" t="s">
        <v>133</v>
      </c>
      <c r="B18" s="49">
        <v>45135</v>
      </c>
      <c r="C18" s="49"/>
      <c r="D18" s="49"/>
      <c r="E18" s="49"/>
      <c r="F18" s="49"/>
      <c r="G18" s="49"/>
      <c r="H18" s="49"/>
      <c r="I18" s="49"/>
      <c r="J18" s="49"/>
      <c r="K18" s="49"/>
      <c r="L18" s="49"/>
      <c r="M18" s="49"/>
    </row>
    <row r="19" spans="1:48" x14ac:dyDescent="0.25">
      <c r="A19" s="41" t="s">
        <v>134</v>
      </c>
      <c r="B19" s="49">
        <v>45135</v>
      </c>
      <c r="C19" s="49"/>
      <c r="D19" s="49"/>
      <c r="E19" s="49"/>
      <c r="F19" s="49"/>
      <c r="G19" s="49"/>
      <c r="H19" s="49"/>
      <c r="I19" s="49"/>
      <c r="J19" s="49"/>
      <c r="K19" s="49"/>
      <c r="L19" s="49"/>
      <c r="M19" s="49"/>
    </row>
    <row r="20" spans="1:48" x14ac:dyDescent="0.25">
      <c r="A20" s="41" t="s">
        <v>135</v>
      </c>
      <c r="B20" s="48" t="s">
        <v>145</v>
      </c>
      <c r="C20" s="48"/>
      <c r="D20" s="48"/>
      <c r="E20" s="48"/>
      <c r="F20" s="48"/>
      <c r="G20" s="48"/>
      <c r="H20" s="48"/>
      <c r="I20" s="48"/>
      <c r="J20" s="48"/>
      <c r="K20" s="48"/>
      <c r="L20" s="48"/>
      <c r="M20" s="48"/>
    </row>
    <row r="21" spans="1:48" x14ac:dyDescent="0.25">
      <c r="A21" s="41" t="s">
        <v>391</v>
      </c>
      <c r="B21" s="48" t="s">
        <v>64</v>
      </c>
      <c r="C21" s="48"/>
      <c r="D21" s="48"/>
      <c r="E21" s="48"/>
      <c r="F21" s="48"/>
      <c r="G21" s="48"/>
      <c r="H21" s="48"/>
      <c r="I21" s="48"/>
      <c r="J21" s="48"/>
      <c r="K21" s="48"/>
      <c r="L21" s="48"/>
      <c r="M21" s="48"/>
    </row>
    <row r="23" spans="1:48" x14ac:dyDescent="0.25">
      <c r="A23" s="23" t="str">
        <f>HYPERLINK("#'Factor List'!A1", "Back to Factor List")</f>
        <v>Back to Factor List</v>
      </c>
      <c r="B23" s="23" t="str">
        <f>HYPERLINK("#'Assumptions'!A1", "Assumptions")</f>
        <v>Assumptions</v>
      </c>
    </row>
    <row r="26" spans="1:48"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c r="AR26" s="60">
        <v>60</v>
      </c>
      <c r="AS26" s="60">
        <v>61</v>
      </c>
      <c r="AT26" s="60">
        <v>62</v>
      </c>
      <c r="AU26" s="60">
        <v>63</v>
      </c>
      <c r="AV26" s="60">
        <v>64</v>
      </c>
    </row>
    <row r="27" spans="1:48" x14ac:dyDescent="0.25">
      <c r="A27" s="44">
        <v>0</v>
      </c>
      <c r="B27" s="46">
        <v>0.21199999999999999</v>
      </c>
      <c r="C27" s="46">
        <v>0.216</v>
      </c>
      <c r="D27" s="46">
        <v>0.221</v>
      </c>
      <c r="E27" s="46">
        <v>0.22700000000000001</v>
      </c>
      <c r="F27" s="46">
        <v>0.23200000000000001</v>
      </c>
      <c r="G27" s="46">
        <v>0.23699999999999999</v>
      </c>
      <c r="H27" s="46">
        <v>0.24299999999999999</v>
      </c>
      <c r="I27" s="46">
        <v>0.249</v>
      </c>
      <c r="J27" s="46">
        <v>0.255</v>
      </c>
      <c r="K27" s="46">
        <v>0.26100000000000001</v>
      </c>
      <c r="L27" s="46">
        <v>0.26700000000000002</v>
      </c>
      <c r="M27" s="46">
        <v>0.27400000000000002</v>
      </c>
      <c r="N27" s="46">
        <v>0.28100000000000003</v>
      </c>
      <c r="O27" s="46">
        <v>0.28799999999999998</v>
      </c>
      <c r="P27" s="46">
        <v>0.29599999999999999</v>
      </c>
      <c r="Q27" s="46">
        <v>0.30399999999999999</v>
      </c>
      <c r="R27" s="46">
        <v>0.312</v>
      </c>
      <c r="S27" s="46">
        <v>0.32100000000000001</v>
      </c>
      <c r="T27" s="46">
        <v>0.33</v>
      </c>
      <c r="U27" s="46">
        <v>0.33900000000000002</v>
      </c>
      <c r="V27" s="46">
        <v>0.34899999999999998</v>
      </c>
      <c r="W27" s="46">
        <v>0.35899999999999999</v>
      </c>
      <c r="X27" s="46">
        <v>0.36899999999999999</v>
      </c>
      <c r="Y27" s="46">
        <v>0.38100000000000001</v>
      </c>
      <c r="Z27" s="46">
        <v>0.39200000000000002</v>
      </c>
      <c r="AA27" s="46">
        <v>0.40500000000000003</v>
      </c>
      <c r="AB27" s="46">
        <v>0.41799999999999998</v>
      </c>
      <c r="AC27" s="46">
        <v>0.43099999999999999</v>
      </c>
      <c r="AD27" s="46">
        <v>0.44600000000000001</v>
      </c>
      <c r="AE27" s="46">
        <v>0.46100000000000002</v>
      </c>
      <c r="AF27" s="46">
        <v>0.47699999999999998</v>
      </c>
      <c r="AG27" s="46">
        <v>0.49399999999999999</v>
      </c>
      <c r="AH27" s="46">
        <v>0.51200000000000001</v>
      </c>
      <c r="AI27" s="46">
        <v>0.53100000000000003</v>
      </c>
      <c r="AJ27" s="46">
        <v>0.55100000000000005</v>
      </c>
      <c r="AK27" s="46">
        <v>0.57199999999999995</v>
      </c>
      <c r="AL27" s="46">
        <v>0.59499999999999997</v>
      </c>
      <c r="AM27" s="46">
        <v>0.62</v>
      </c>
      <c r="AN27" s="46">
        <v>0.64600000000000002</v>
      </c>
      <c r="AO27" s="46">
        <v>0.67400000000000004</v>
      </c>
      <c r="AP27" s="46">
        <v>0.70499999999999996</v>
      </c>
      <c r="AQ27" s="46">
        <v>0.73699999999999999</v>
      </c>
      <c r="AR27" s="46">
        <v>0.77200000000000002</v>
      </c>
      <c r="AS27" s="46">
        <v>0.81100000000000005</v>
      </c>
      <c r="AT27" s="46">
        <v>0.85199999999999998</v>
      </c>
      <c r="AU27" s="46">
        <v>0.89700000000000002</v>
      </c>
      <c r="AV27" s="46">
        <v>0.94599999999999995</v>
      </c>
    </row>
    <row r="28" spans="1:48" x14ac:dyDescent="0.25">
      <c r="A28" s="44">
        <v>1</v>
      </c>
      <c r="B28" s="46">
        <v>0.21199999999999999</v>
      </c>
      <c r="C28" s="46">
        <v>0.217</v>
      </c>
      <c r="D28" s="46">
        <v>0.222</v>
      </c>
      <c r="E28" s="46">
        <v>0.22700000000000001</v>
      </c>
      <c r="F28" s="46">
        <v>0.23200000000000001</v>
      </c>
      <c r="G28" s="46">
        <v>0.23799999999999999</v>
      </c>
      <c r="H28" s="46">
        <v>0.24299999999999999</v>
      </c>
      <c r="I28" s="46">
        <v>0.249</v>
      </c>
      <c r="J28" s="46">
        <v>0.255</v>
      </c>
      <c r="K28" s="46">
        <v>0.26200000000000001</v>
      </c>
      <c r="L28" s="46">
        <v>0.26800000000000002</v>
      </c>
      <c r="M28" s="46">
        <v>0.27500000000000002</v>
      </c>
      <c r="N28" s="46">
        <v>0.28199999999999997</v>
      </c>
      <c r="O28" s="46">
        <v>0.28899999999999998</v>
      </c>
      <c r="P28" s="46">
        <v>0.29699999999999999</v>
      </c>
      <c r="Q28" s="46">
        <v>0.30499999999999999</v>
      </c>
      <c r="R28" s="46">
        <v>0.313</v>
      </c>
      <c r="S28" s="46">
        <v>0.32100000000000001</v>
      </c>
      <c r="T28" s="46">
        <v>0.33</v>
      </c>
      <c r="U28" s="46">
        <v>0.34</v>
      </c>
      <c r="V28" s="46">
        <v>0.35</v>
      </c>
      <c r="W28" s="46">
        <v>0.36</v>
      </c>
      <c r="X28" s="46">
        <v>0.37</v>
      </c>
      <c r="Y28" s="46">
        <v>0.38200000000000001</v>
      </c>
      <c r="Z28" s="46">
        <v>0.39300000000000002</v>
      </c>
      <c r="AA28" s="46">
        <v>0.40600000000000003</v>
      </c>
      <c r="AB28" s="46">
        <v>0.41899999999999998</v>
      </c>
      <c r="AC28" s="46">
        <v>0.432</v>
      </c>
      <c r="AD28" s="46">
        <v>0.44700000000000001</v>
      </c>
      <c r="AE28" s="46">
        <v>0.46200000000000002</v>
      </c>
      <c r="AF28" s="46">
        <v>0.47799999999999998</v>
      </c>
      <c r="AG28" s="46">
        <v>0.495</v>
      </c>
      <c r="AH28" s="46">
        <v>0.51300000000000001</v>
      </c>
      <c r="AI28" s="46">
        <v>0.53200000000000003</v>
      </c>
      <c r="AJ28" s="46">
        <v>0.55300000000000005</v>
      </c>
      <c r="AK28" s="46">
        <v>0.57399999999999995</v>
      </c>
      <c r="AL28" s="46">
        <v>0.59699999999999998</v>
      </c>
      <c r="AM28" s="46">
        <v>0.622</v>
      </c>
      <c r="AN28" s="46">
        <v>0.64800000000000002</v>
      </c>
      <c r="AO28" s="46">
        <v>0.67700000000000005</v>
      </c>
      <c r="AP28" s="46">
        <v>0.70699999999999996</v>
      </c>
      <c r="AQ28" s="46">
        <v>0.74</v>
      </c>
      <c r="AR28" s="46">
        <v>0.77600000000000002</v>
      </c>
      <c r="AS28" s="46">
        <v>0.81399999999999995</v>
      </c>
      <c r="AT28" s="46">
        <v>0.85599999999999998</v>
      </c>
      <c r="AU28" s="46">
        <v>0.90100000000000002</v>
      </c>
      <c r="AV28" s="46">
        <v>0.95099999999999996</v>
      </c>
    </row>
    <row r="29" spans="1:48" x14ac:dyDescent="0.25">
      <c r="A29" s="44">
        <v>2</v>
      </c>
      <c r="B29" s="46">
        <v>0.21299999999999999</v>
      </c>
      <c r="C29" s="46">
        <v>0.217</v>
      </c>
      <c r="D29" s="46">
        <v>0.222</v>
      </c>
      <c r="E29" s="46">
        <v>0.22700000000000001</v>
      </c>
      <c r="F29" s="46">
        <v>0.23300000000000001</v>
      </c>
      <c r="G29" s="46">
        <v>0.23799999999999999</v>
      </c>
      <c r="H29" s="46">
        <v>0.24399999999999999</v>
      </c>
      <c r="I29" s="46">
        <v>0.25</v>
      </c>
      <c r="J29" s="46">
        <v>0.25600000000000001</v>
      </c>
      <c r="K29" s="46">
        <v>0.26200000000000001</v>
      </c>
      <c r="L29" s="46">
        <v>0.26900000000000002</v>
      </c>
      <c r="M29" s="46">
        <v>0.27500000000000002</v>
      </c>
      <c r="N29" s="46">
        <v>0.28199999999999997</v>
      </c>
      <c r="O29" s="46">
        <v>0.28999999999999998</v>
      </c>
      <c r="P29" s="46">
        <v>0.29699999999999999</v>
      </c>
      <c r="Q29" s="46">
        <v>0.30499999999999999</v>
      </c>
      <c r="R29" s="46">
        <v>0.314</v>
      </c>
      <c r="S29" s="46">
        <v>0.32200000000000001</v>
      </c>
      <c r="T29" s="46">
        <v>0.33100000000000002</v>
      </c>
      <c r="U29" s="46">
        <v>0.34100000000000003</v>
      </c>
      <c r="V29" s="46">
        <v>0.35</v>
      </c>
      <c r="W29" s="46">
        <v>0.36099999999999999</v>
      </c>
      <c r="X29" s="46">
        <v>0.371</v>
      </c>
      <c r="Y29" s="46">
        <v>0.38300000000000001</v>
      </c>
      <c r="Z29" s="46">
        <v>0.39400000000000002</v>
      </c>
      <c r="AA29" s="46">
        <v>0.40699999999999997</v>
      </c>
      <c r="AB29" s="46">
        <v>0.42</v>
      </c>
      <c r="AC29" s="46">
        <v>0.434</v>
      </c>
      <c r="AD29" s="46">
        <v>0.44800000000000001</v>
      </c>
      <c r="AE29" s="46">
        <v>0.46300000000000002</v>
      </c>
      <c r="AF29" s="46">
        <v>0.48</v>
      </c>
      <c r="AG29" s="46">
        <v>0.497</v>
      </c>
      <c r="AH29" s="46">
        <v>0.51500000000000001</v>
      </c>
      <c r="AI29" s="46">
        <v>0.53400000000000003</v>
      </c>
      <c r="AJ29" s="46">
        <v>0.55400000000000005</v>
      </c>
      <c r="AK29" s="46">
        <v>0.57599999999999996</v>
      </c>
      <c r="AL29" s="46">
        <v>0.59899999999999998</v>
      </c>
      <c r="AM29" s="46">
        <v>0.624</v>
      </c>
      <c r="AN29" s="46">
        <v>0.65100000000000002</v>
      </c>
      <c r="AO29" s="46">
        <v>0.67900000000000005</v>
      </c>
      <c r="AP29" s="46">
        <v>0.71</v>
      </c>
      <c r="AQ29" s="46">
        <v>0.74299999999999999</v>
      </c>
      <c r="AR29" s="46">
        <v>0.77900000000000003</v>
      </c>
      <c r="AS29" s="46">
        <v>0.81699999999999995</v>
      </c>
      <c r="AT29" s="46">
        <v>0.85899999999999999</v>
      </c>
      <c r="AU29" s="46">
        <v>0.90500000000000003</v>
      </c>
      <c r="AV29" s="46">
        <v>0.95499999999999996</v>
      </c>
    </row>
    <row r="30" spans="1:48" x14ac:dyDescent="0.25">
      <c r="A30" s="44">
        <v>3</v>
      </c>
      <c r="B30" s="46">
        <v>0.21299999999999999</v>
      </c>
      <c r="C30" s="46">
        <v>0.218</v>
      </c>
      <c r="D30" s="46">
        <v>0.223</v>
      </c>
      <c r="E30" s="46">
        <v>0.22800000000000001</v>
      </c>
      <c r="F30" s="46">
        <v>0.23300000000000001</v>
      </c>
      <c r="G30" s="46">
        <v>0.23899999999999999</v>
      </c>
      <c r="H30" s="46">
        <v>0.24399999999999999</v>
      </c>
      <c r="I30" s="46">
        <v>0.25</v>
      </c>
      <c r="J30" s="46">
        <v>0.25600000000000001</v>
      </c>
      <c r="K30" s="46">
        <v>0.26300000000000001</v>
      </c>
      <c r="L30" s="46">
        <v>0.26900000000000002</v>
      </c>
      <c r="M30" s="46">
        <v>0.27600000000000002</v>
      </c>
      <c r="N30" s="46">
        <v>0.28299999999999997</v>
      </c>
      <c r="O30" s="46">
        <v>0.28999999999999998</v>
      </c>
      <c r="P30" s="46">
        <v>0.29799999999999999</v>
      </c>
      <c r="Q30" s="46">
        <v>0.30599999999999999</v>
      </c>
      <c r="R30" s="46">
        <v>0.314</v>
      </c>
      <c r="S30" s="46">
        <v>0.32300000000000001</v>
      </c>
      <c r="T30" s="46">
        <v>0.33200000000000002</v>
      </c>
      <c r="U30" s="46">
        <v>0.34100000000000003</v>
      </c>
      <c r="V30" s="46">
        <v>0.35099999999999998</v>
      </c>
      <c r="W30" s="46">
        <v>0.36199999999999999</v>
      </c>
      <c r="X30" s="46">
        <v>0.372</v>
      </c>
      <c r="Y30" s="46">
        <v>0.38400000000000001</v>
      </c>
      <c r="Z30" s="46">
        <v>0.39500000000000002</v>
      </c>
      <c r="AA30" s="46">
        <v>0.40799999999999997</v>
      </c>
      <c r="AB30" s="46">
        <v>0.42099999999999999</v>
      </c>
      <c r="AC30" s="46">
        <v>0.435</v>
      </c>
      <c r="AD30" s="46">
        <v>0.44900000000000001</v>
      </c>
      <c r="AE30" s="46">
        <v>0.46500000000000002</v>
      </c>
      <c r="AF30" s="46">
        <v>0.48099999999999998</v>
      </c>
      <c r="AG30" s="46">
        <v>0.498</v>
      </c>
      <c r="AH30" s="46">
        <v>0.51600000000000001</v>
      </c>
      <c r="AI30" s="46">
        <v>0.53600000000000003</v>
      </c>
      <c r="AJ30" s="46">
        <v>0.55600000000000005</v>
      </c>
      <c r="AK30" s="46">
        <v>0.57799999999999996</v>
      </c>
      <c r="AL30" s="46">
        <v>0.60099999999999998</v>
      </c>
      <c r="AM30" s="46">
        <v>0.626</v>
      </c>
      <c r="AN30" s="46">
        <v>0.65300000000000002</v>
      </c>
      <c r="AO30" s="46">
        <v>0.68200000000000005</v>
      </c>
      <c r="AP30" s="46">
        <v>0.71299999999999997</v>
      </c>
      <c r="AQ30" s="46">
        <v>0.746</v>
      </c>
      <c r="AR30" s="46">
        <v>0.78200000000000003</v>
      </c>
      <c r="AS30" s="46">
        <v>0.82099999999999995</v>
      </c>
      <c r="AT30" s="46">
        <v>0.86299999999999999</v>
      </c>
      <c r="AU30" s="46">
        <v>0.90900000000000003</v>
      </c>
      <c r="AV30" s="46">
        <v>0.96</v>
      </c>
    </row>
    <row r="31" spans="1:48" x14ac:dyDescent="0.25">
      <c r="A31" s="44">
        <v>4</v>
      </c>
      <c r="B31" s="46">
        <v>0.21299999999999999</v>
      </c>
      <c r="C31" s="46">
        <v>0.218</v>
      </c>
      <c r="D31" s="46">
        <v>0.223</v>
      </c>
      <c r="E31" s="46">
        <v>0.22800000000000001</v>
      </c>
      <c r="F31" s="46">
        <v>0.23400000000000001</v>
      </c>
      <c r="G31" s="46">
        <v>0.23899999999999999</v>
      </c>
      <c r="H31" s="46">
        <v>0.245</v>
      </c>
      <c r="I31" s="46">
        <v>0.251</v>
      </c>
      <c r="J31" s="46">
        <v>0.25700000000000001</v>
      </c>
      <c r="K31" s="46">
        <v>0.26300000000000001</v>
      </c>
      <c r="L31" s="46">
        <v>0.27</v>
      </c>
      <c r="M31" s="46">
        <v>0.27700000000000002</v>
      </c>
      <c r="N31" s="46">
        <v>0.28399999999999997</v>
      </c>
      <c r="O31" s="46">
        <v>0.29099999999999998</v>
      </c>
      <c r="P31" s="46">
        <v>0.29899999999999999</v>
      </c>
      <c r="Q31" s="46">
        <v>0.307</v>
      </c>
      <c r="R31" s="46">
        <v>0.315</v>
      </c>
      <c r="S31" s="46">
        <v>0.32400000000000001</v>
      </c>
      <c r="T31" s="46">
        <v>0.33300000000000002</v>
      </c>
      <c r="U31" s="46">
        <v>0.34200000000000003</v>
      </c>
      <c r="V31" s="46">
        <v>0.35199999999999998</v>
      </c>
      <c r="W31" s="46">
        <v>0.36199999999999999</v>
      </c>
      <c r="X31" s="46">
        <v>0.373</v>
      </c>
      <c r="Y31" s="46">
        <v>0.38500000000000001</v>
      </c>
      <c r="Z31" s="46">
        <v>0.39600000000000002</v>
      </c>
      <c r="AA31" s="46">
        <v>0.40899999999999997</v>
      </c>
      <c r="AB31" s="46">
        <v>0.42199999999999999</v>
      </c>
      <c r="AC31" s="46">
        <v>0.436</v>
      </c>
      <c r="AD31" s="46">
        <v>0.45100000000000001</v>
      </c>
      <c r="AE31" s="46">
        <v>0.46600000000000003</v>
      </c>
      <c r="AF31" s="46">
        <v>0.48199999999999998</v>
      </c>
      <c r="AG31" s="46">
        <v>0.5</v>
      </c>
      <c r="AH31" s="46">
        <v>0.51800000000000002</v>
      </c>
      <c r="AI31" s="46">
        <v>0.53700000000000003</v>
      </c>
      <c r="AJ31" s="46">
        <v>0.55800000000000005</v>
      </c>
      <c r="AK31" s="46">
        <v>0.57999999999999996</v>
      </c>
      <c r="AL31" s="46">
        <v>0.60299999999999998</v>
      </c>
      <c r="AM31" s="46">
        <v>0.629</v>
      </c>
      <c r="AN31" s="46">
        <v>0.65600000000000003</v>
      </c>
      <c r="AO31" s="46">
        <v>0.68400000000000005</v>
      </c>
      <c r="AP31" s="46">
        <v>0.71499999999999997</v>
      </c>
      <c r="AQ31" s="46">
        <v>0.749</v>
      </c>
      <c r="AR31" s="46">
        <v>0.78500000000000003</v>
      </c>
      <c r="AS31" s="46">
        <v>0.82399999999999995</v>
      </c>
      <c r="AT31" s="46">
        <v>0.86699999999999999</v>
      </c>
      <c r="AU31" s="46">
        <v>0.91300000000000003</v>
      </c>
      <c r="AV31" s="46">
        <v>0.96399999999999997</v>
      </c>
    </row>
    <row r="32" spans="1:48" x14ac:dyDescent="0.25">
      <c r="A32" s="44">
        <v>5</v>
      </c>
      <c r="B32" s="46">
        <v>0.214</v>
      </c>
      <c r="C32" s="46">
        <v>0.219</v>
      </c>
      <c r="D32" s="46">
        <v>0.224</v>
      </c>
      <c r="E32" s="46">
        <v>0.22900000000000001</v>
      </c>
      <c r="F32" s="46">
        <v>0.23400000000000001</v>
      </c>
      <c r="G32" s="46">
        <v>0.24</v>
      </c>
      <c r="H32" s="46">
        <v>0.245</v>
      </c>
      <c r="I32" s="46">
        <v>0.251</v>
      </c>
      <c r="J32" s="46">
        <v>0.25700000000000001</v>
      </c>
      <c r="K32" s="46">
        <v>0.26400000000000001</v>
      </c>
      <c r="L32" s="46">
        <v>0.27</v>
      </c>
      <c r="M32" s="46">
        <v>0.27700000000000002</v>
      </c>
      <c r="N32" s="46">
        <v>0.28399999999999997</v>
      </c>
      <c r="O32" s="46">
        <v>0.29199999999999998</v>
      </c>
      <c r="P32" s="46">
        <v>0.29899999999999999</v>
      </c>
      <c r="Q32" s="46">
        <v>0.307</v>
      </c>
      <c r="R32" s="46">
        <v>0.316</v>
      </c>
      <c r="S32" s="46">
        <v>0.32400000000000001</v>
      </c>
      <c r="T32" s="46">
        <v>0.33300000000000002</v>
      </c>
      <c r="U32" s="46">
        <v>0.34300000000000003</v>
      </c>
      <c r="V32" s="46">
        <v>0.35299999999999998</v>
      </c>
      <c r="W32" s="46">
        <v>0.36299999999999999</v>
      </c>
      <c r="X32" s="46">
        <v>0.374</v>
      </c>
      <c r="Y32" s="46">
        <v>0.38600000000000001</v>
      </c>
      <c r="Z32" s="46">
        <v>0.39800000000000002</v>
      </c>
      <c r="AA32" s="46">
        <v>0.41</v>
      </c>
      <c r="AB32" s="46">
        <v>0.42299999999999999</v>
      </c>
      <c r="AC32" s="46">
        <v>0.437</v>
      </c>
      <c r="AD32" s="46">
        <v>0.45200000000000001</v>
      </c>
      <c r="AE32" s="46">
        <v>0.46700000000000003</v>
      </c>
      <c r="AF32" s="46">
        <v>0.48399999999999999</v>
      </c>
      <c r="AG32" s="46">
        <v>0.501</v>
      </c>
      <c r="AH32" s="46">
        <v>0.52</v>
      </c>
      <c r="AI32" s="46">
        <v>0.53900000000000003</v>
      </c>
      <c r="AJ32" s="46">
        <v>0.56000000000000005</v>
      </c>
      <c r="AK32" s="46">
        <v>0.58199999999999996</v>
      </c>
      <c r="AL32" s="46">
        <v>0.60599999999999998</v>
      </c>
      <c r="AM32" s="46">
        <v>0.63100000000000001</v>
      </c>
      <c r="AN32" s="46">
        <v>0.65800000000000003</v>
      </c>
      <c r="AO32" s="46">
        <v>0.68700000000000006</v>
      </c>
      <c r="AP32" s="46">
        <v>0.71799999999999997</v>
      </c>
      <c r="AQ32" s="46">
        <v>0.752</v>
      </c>
      <c r="AR32" s="46">
        <v>0.78800000000000003</v>
      </c>
      <c r="AS32" s="46">
        <v>0.82799999999999996</v>
      </c>
      <c r="AT32" s="46">
        <v>0.871</v>
      </c>
      <c r="AU32" s="46">
        <v>0.91700000000000004</v>
      </c>
      <c r="AV32" s="46">
        <v>0.96899999999999997</v>
      </c>
    </row>
    <row r="33" spans="1:48" x14ac:dyDescent="0.25">
      <c r="A33" s="44">
        <v>6</v>
      </c>
      <c r="B33" s="46">
        <v>0.214</v>
      </c>
      <c r="C33" s="46">
        <v>0.219</v>
      </c>
      <c r="D33" s="46">
        <v>0.224</v>
      </c>
      <c r="E33" s="46">
        <v>0.22900000000000001</v>
      </c>
      <c r="F33" s="46">
        <v>0.23400000000000001</v>
      </c>
      <c r="G33" s="46">
        <v>0.24</v>
      </c>
      <c r="H33" s="46">
        <v>0.246</v>
      </c>
      <c r="I33" s="46">
        <v>0.252</v>
      </c>
      <c r="J33" s="46">
        <v>0.25800000000000001</v>
      </c>
      <c r="K33" s="46">
        <v>0.26400000000000001</v>
      </c>
      <c r="L33" s="46">
        <v>0.27100000000000002</v>
      </c>
      <c r="M33" s="46">
        <v>0.27800000000000002</v>
      </c>
      <c r="N33" s="46">
        <v>0.28499999999999998</v>
      </c>
      <c r="O33" s="46">
        <v>0.29199999999999998</v>
      </c>
      <c r="P33" s="46">
        <v>0.3</v>
      </c>
      <c r="Q33" s="46">
        <v>0.308</v>
      </c>
      <c r="R33" s="46">
        <v>0.316</v>
      </c>
      <c r="S33" s="46">
        <v>0.32500000000000001</v>
      </c>
      <c r="T33" s="46">
        <v>0.33400000000000002</v>
      </c>
      <c r="U33" s="46">
        <v>0.34399999999999997</v>
      </c>
      <c r="V33" s="46">
        <v>0.35399999999999998</v>
      </c>
      <c r="W33" s="46">
        <v>0.36399999999999999</v>
      </c>
      <c r="X33" s="46">
        <v>0.375</v>
      </c>
      <c r="Y33" s="46">
        <v>0.38700000000000001</v>
      </c>
      <c r="Z33" s="46">
        <v>0.39900000000000002</v>
      </c>
      <c r="AA33" s="46">
        <v>0.41099999999999998</v>
      </c>
      <c r="AB33" s="46">
        <v>0.42399999999999999</v>
      </c>
      <c r="AC33" s="46">
        <v>0.438</v>
      </c>
      <c r="AD33" s="46">
        <v>0.45300000000000001</v>
      </c>
      <c r="AE33" s="46">
        <v>0.46899999999999997</v>
      </c>
      <c r="AF33" s="46">
        <v>0.48499999999999999</v>
      </c>
      <c r="AG33" s="46">
        <v>0.503</v>
      </c>
      <c r="AH33" s="46">
        <v>0.52100000000000002</v>
      </c>
      <c r="AI33" s="46">
        <v>0.54100000000000004</v>
      </c>
      <c r="AJ33" s="46">
        <v>0.56200000000000006</v>
      </c>
      <c r="AK33" s="46">
        <v>0.58399999999999996</v>
      </c>
      <c r="AL33" s="46">
        <v>0.60799999999999998</v>
      </c>
      <c r="AM33" s="46">
        <v>0.63300000000000001</v>
      </c>
      <c r="AN33" s="46">
        <v>0.66</v>
      </c>
      <c r="AO33" s="46">
        <v>0.68899999999999995</v>
      </c>
      <c r="AP33" s="46">
        <v>0.72099999999999997</v>
      </c>
      <c r="AQ33" s="46">
        <v>0.755</v>
      </c>
      <c r="AR33" s="46">
        <v>0.79100000000000004</v>
      </c>
      <c r="AS33" s="46">
        <v>0.83099999999999996</v>
      </c>
      <c r="AT33" s="46">
        <v>0.874</v>
      </c>
      <c r="AU33" s="46">
        <v>0.92200000000000004</v>
      </c>
      <c r="AV33" s="46">
        <v>0.97299999999999998</v>
      </c>
    </row>
    <row r="34" spans="1:48" x14ac:dyDescent="0.25">
      <c r="A34" s="44">
        <v>7</v>
      </c>
      <c r="B34" s="46">
        <v>0.215</v>
      </c>
      <c r="C34" s="46">
        <v>0.219</v>
      </c>
      <c r="D34" s="46">
        <v>0.224</v>
      </c>
      <c r="E34" s="46">
        <v>0.23</v>
      </c>
      <c r="F34" s="46">
        <v>0.23499999999999999</v>
      </c>
      <c r="G34" s="46">
        <v>0.24</v>
      </c>
      <c r="H34" s="46">
        <v>0.246</v>
      </c>
      <c r="I34" s="46">
        <v>0.252</v>
      </c>
      <c r="J34" s="46">
        <v>0.25800000000000001</v>
      </c>
      <c r="K34" s="46">
        <v>0.26500000000000001</v>
      </c>
      <c r="L34" s="46">
        <v>0.27100000000000002</v>
      </c>
      <c r="M34" s="46">
        <v>0.27800000000000002</v>
      </c>
      <c r="N34" s="46">
        <v>0.28499999999999998</v>
      </c>
      <c r="O34" s="46">
        <v>0.29299999999999998</v>
      </c>
      <c r="P34" s="46">
        <v>0.30099999999999999</v>
      </c>
      <c r="Q34" s="46">
        <v>0.309</v>
      </c>
      <c r="R34" s="46">
        <v>0.317</v>
      </c>
      <c r="S34" s="46">
        <v>0.32600000000000001</v>
      </c>
      <c r="T34" s="46">
        <v>0.33500000000000002</v>
      </c>
      <c r="U34" s="46">
        <v>0.34499999999999997</v>
      </c>
      <c r="V34" s="46">
        <v>0.35499999999999998</v>
      </c>
      <c r="W34" s="46">
        <v>0.36499999999999999</v>
      </c>
      <c r="X34" s="46">
        <v>0.376</v>
      </c>
      <c r="Y34" s="46">
        <v>0.38800000000000001</v>
      </c>
      <c r="Z34" s="46">
        <v>0.4</v>
      </c>
      <c r="AA34" s="46">
        <v>0.41199999999999998</v>
      </c>
      <c r="AB34" s="46">
        <v>0.42599999999999999</v>
      </c>
      <c r="AC34" s="46">
        <v>0.44</v>
      </c>
      <c r="AD34" s="46">
        <v>0.45400000000000001</v>
      </c>
      <c r="AE34" s="46">
        <v>0.47</v>
      </c>
      <c r="AF34" s="46">
        <v>0.48699999999999999</v>
      </c>
      <c r="AG34" s="46">
        <v>0.504</v>
      </c>
      <c r="AH34" s="46">
        <v>0.52300000000000002</v>
      </c>
      <c r="AI34" s="46">
        <v>0.54200000000000004</v>
      </c>
      <c r="AJ34" s="46">
        <v>0.56299999999999994</v>
      </c>
      <c r="AK34" s="46">
        <v>0.58599999999999997</v>
      </c>
      <c r="AL34" s="46">
        <v>0.61</v>
      </c>
      <c r="AM34" s="46">
        <v>0.63500000000000001</v>
      </c>
      <c r="AN34" s="46">
        <v>0.66300000000000003</v>
      </c>
      <c r="AO34" s="46">
        <v>0.69199999999999995</v>
      </c>
      <c r="AP34" s="46">
        <v>0.72399999999999998</v>
      </c>
      <c r="AQ34" s="46">
        <v>0.75800000000000001</v>
      </c>
      <c r="AR34" s="46">
        <v>0.79500000000000004</v>
      </c>
      <c r="AS34" s="46">
        <v>0.83499999999999996</v>
      </c>
      <c r="AT34" s="46">
        <v>0.878</v>
      </c>
      <c r="AU34" s="46">
        <v>0.92600000000000005</v>
      </c>
      <c r="AV34" s="46">
        <v>0.97799999999999998</v>
      </c>
    </row>
    <row r="35" spans="1:48" x14ac:dyDescent="0.25">
      <c r="A35" s="44">
        <v>8</v>
      </c>
      <c r="B35" s="46">
        <v>0.215</v>
      </c>
      <c r="C35" s="46">
        <v>0.22</v>
      </c>
      <c r="D35" s="46">
        <v>0.22500000000000001</v>
      </c>
      <c r="E35" s="46">
        <v>0.23</v>
      </c>
      <c r="F35" s="46">
        <v>0.23499999999999999</v>
      </c>
      <c r="G35" s="46">
        <v>0.24099999999999999</v>
      </c>
      <c r="H35" s="46">
        <v>0.247</v>
      </c>
      <c r="I35" s="46">
        <v>0.253</v>
      </c>
      <c r="J35" s="46">
        <v>0.25900000000000001</v>
      </c>
      <c r="K35" s="46">
        <v>0.26500000000000001</v>
      </c>
      <c r="L35" s="46">
        <v>0.27200000000000002</v>
      </c>
      <c r="M35" s="46">
        <v>0.27900000000000003</v>
      </c>
      <c r="N35" s="46">
        <v>0.28599999999999998</v>
      </c>
      <c r="O35" s="46">
        <v>0.29399999999999998</v>
      </c>
      <c r="P35" s="46">
        <v>0.30099999999999999</v>
      </c>
      <c r="Q35" s="46">
        <v>0.309</v>
      </c>
      <c r="R35" s="46">
        <v>0.318</v>
      </c>
      <c r="S35" s="46">
        <v>0.32700000000000001</v>
      </c>
      <c r="T35" s="46">
        <v>0.33600000000000002</v>
      </c>
      <c r="U35" s="46">
        <v>0.34499999999999997</v>
      </c>
      <c r="V35" s="46">
        <v>0.35499999999999998</v>
      </c>
      <c r="W35" s="46">
        <v>0.36599999999999999</v>
      </c>
      <c r="X35" s="46">
        <v>0.377</v>
      </c>
      <c r="Y35" s="46">
        <v>0.38800000000000001</v>
      </c>
      <c r="Z35" s="46">
        <v>0.40100000000000002</v>
      </c>
      <c r="AA35" s="46">
        <v>0.41299999999999998</v>
      </c>
      <c r="AB35" s="46">
        <v>0.42699999999999999</v>
      </c>
      <c r="AC35" s="46">
        <v>0.441</v>
      </c>
      <c r="AD35" s="46">
        <v>0.45600000000000002</v>
      </c>
      <c r="AE35" s="46">
        <v>0.47099999999999997</v>
      </c>
      <c r="AF35" s="46">
        <v>0.48799999999999999</v>
      </c>
      <c r="AG35" s="46">
        <v>0.50600000000000001</v>
      </c>
      <c r="AH35" s="46">
        <v>0.52400000000000002</v>
      </c>
      <c r="AI35" s="46">
        <v>0.54400000000000004</v>
      </c>
      <c r="AJ35" s="46">
        <v>0.56499999999999995</v>
      </c>
      <c r="AK35" s="46">
        <v>0.58799999999999997</v>
      </c>
      <c r="AL35" s="46">
        <v>0.61199999999999999</v>
      </c>
      <c r="AM35" s="46">
        <v>0.63700000000000001</v>
      </c>
      <c r="AN35" s="46">
        <v>0.66500000000000004</v>
      </c>
      <c r="AO35" s="46">
        <v>0.69399999999999995</v>
      </c>
      <c r="AP35" s="46">
        <v>0.72599999999999998</v>
      </c>
      <c r="AQ35" s="46">
        <v>0.76100000000000001</v>
      </c>
      <c r="AR35" s="46">
        <v>0.79800000000000004</v>
      </c>
      <c r="AS35" s="46">
        <v>0.83799999999999997</v>
      </c>
      <c r="AT35" s="46">
        <v>0.88200000000000001</v>
      </c>
      <c r="AU35" s="46">
        <v>0.93</v>
      </c>
      <c r="AV35" s="46">
        <v>0.98199999999999998</v>
      </c>
    </row>
    <row r="36" spans="1:48" x14ac:dyDescent="0.25">
      <c r="A36" s="44">
        <v>9</v>
      </c>
      <c r="B36" s="46">
        <v>0.215</v>
      </c>
      <c r="C36" s="46">
        <v>0.22</v>
      </c>
      <c r="D36" s="46">
        <v>0.22500000000000001</v>
      </c>
      <c r="E36" s="46">
        <v>0.23</v>
      </c>
      <c r="F36" s="46">
        <v>0.23599999999999999</v>
      </c>
      <c r="G36" s="46">
        <v>0.24099999999999999</v>
      </c>
      <c r="H36" s="46">
        <v>0.247</v>
      </c>
      <c r="I36" s="46">
        <v>0.253</v>
      </c>
      <c r="J36" s="46">
        <v>0.25900000000000001</v>
      </c>
      <c r="K36" s="46">
        <v>0.26600000000000001</v>
      </c>
      <c r="L36" s="46">
        <v>0.27300000000000002</v>
      </c>
      <c r="M36" s="46">
        <v>0.27900000000000003</v>
      </c>
      <c r="N36" s="46">
        <v>0.28699999999999998</v>
      </c>
      <c r="O36" s="46">
        <v>0.29399999999999998</v>
      </c>
      <c r="P36" s="46">
        <v>0.30199999999999999</v>
      </c>
      <c r="Q36" s="46">
        <v>0.31</v>
      </c>
      <c r="R36" s="46">
        <v>0.31900000000000001</v>
      </c>
      <c r="S36" s="46">
        <v>0.32700000000000001</v>
      </c>
      <c r="T36" s="46">
        <v>0.33700000000000002</v>
      </c>
      <c r="U36" s="46">
        <v>0.34599999999999997</v>
      </c>
      <c r="V36" s="46">
        <v>0.35599999999999998</v>
      </c>
      <c r="W36" s="46">
        <v>0.36699999999999999</v>
      </c>
      <c r="X36" s="46">
        <v>0.378</v>
      </c>
      <c r="Y36" s="46">
        <v>0.38900000000000001</v>
      </c>
      <c r="Z36" s="46">
        <v>0.40200000000000002</v>
      </c>
      <c r="AA36" s="46">
        <v>0.41399999999999998</v>
      </c>
      <c r="AB36" s="46">
        <v>0.42799999999999999</v>
      </c>
      <c r="AC36" s="46">
        <v>0.442</v>
      </c>
      <c r="AD36" s="46">
        <v>0.45700000000000002</v>
      </c>
      <c r="AE36" s="46">
        <v>0.47299999999999998</v>
      </c>
      <c r="AF36" s="46">
        <v>0.48899999999999999</v>
      </c>
      <c r="AG36" s="46">
        <v>0.50700000000000001</v>
      </c>
      <c r="AH36" s="46">
        <v>0.52600000000000002</v>
      </c>
      <c r="AI36" s="46">
        <v>0.54600000000000004</v>
      </c>
      <c r="AJ36" s="46">
        <v>0.56699999999999995</v>
      </c>
      <c r="AK36" s="46">
        <v>0.59</v>
      </c>
      <c r="AL36" s="46">
        <v>0.61399999999999999</v>
      </c>
      <c r="AM36" s="46">
        <v>0.64</v>
      </c>
      <c r="AN36" s="46">
        <v>0.66700000000000004</v>
      </c>
      <c r="AO36" s="46">
        <v>0.69699999999999995</v>
      </c>
      <c r="AP36" s="46">
        <v>0.72899999999999998</v>
      </c>
      <c r="AQ36" s="46">
        <v>0.76400000000000001</v>
      </c>
      <c r="AR36" s="46">
        <v>0.80100000000000005</v>
      </c>
      <c r="AS36" s="46">
        <v>0.84199999999999997</v>
      </c>
      <c r="AT36" s="46">
        <v>0.88600000000000001</v>
      </c>
      <c r="AU36" s="46">
        <v>0.93400000000000005</v>
      </c>
      <c r="AV36" s="46">
        <v>0.98699999999999999</v>
      </c>
    </row>
    <row r="37" spans="1:48" x14ac:dyDescent="0.25">
      <c r="A37" s="44">
        <v>10</v>
      </c>
      <c r="B37" s="46">
        <v>0.216</v>
      </c>
      <c r="C37" s="46">
        <v>0.221</v>
      </c>
      <c r="D37" s="46">
        <v>0.22600000000000001</v>
      </c>
      <c r="E37" s="46">
        <v>0.23100000000000001</v>
      </c>
      <c r="F37" s="46">
        <v>0.23599999999999999</v>
      </c>
      <c r="G37" s="46">
        <v>0.24199999999999999</v>
      </c>
      <c r="H37" s="46">
        <v>0.248</v>
      </c>
      <c r="I37" s="46">
        <v>0.254</v>
      </c>
      <c r="J37" s="46">
        <v>0.26</v>
      </c>
      <c r="K37" s="46">
        <v>0.26600000000000001</v>
      </c>
      <c r="L37" s="46">
        <v>0.27300000000000002</v>
      </c>
      <c r="M37" s="46">
        <v>0.28000000000000003</v>
      </c>
      <c r="N37" s="46">
        <v>0.28699999999999998</v>
      </c>
      <c r="O37" s="46">
        <v>0.29499999999999998</v>
      </c>
      <c r="P37" s="46">
        <v>0.30299999999999999</v>
      </c>
      <c r="Q37" s="46">
        <v>0.311</v>
      </c>
      <c r="R37" s="46">
        <v>0.31900000000000001</v>
      </c>
      <c r="S37" s="46">
        <v>0.32800000000000001</v>
      </c>
      <c r="T37" s="46">
        <v>0.33700000000000002</v>
      </c>
      <c r="U37" s="46">
        <v>0.34699999999999998</v>
      </c>
      <c r="V37" s="46">
        <v>0.35699999999999998</v>
      </c>
      <c r="W37" s="46">
        <v>0.36799999999999999</v>
      </c>
      <c r="X37" s="46">
        <v>0.379</v>
      </c>
      <c r="Y37" s="46">
        <v>0.39</v>
      </c>
      <c r="Z37" s="46">
        <v>0.40300000000000002</v>
      </c>
      <c r="AA37" s="46">
        <v>0.41499999999999998</v>
      </c>
      <c r="AB37" s="46">
        <v>0.42899999999999999</v>
      </c>
      <c r="AC37" s="46">
        <v>0.443</v>
      </c>
      <c r="AD37" s="46">
        <v>0.45800000000000002</v>
      </c>
      <c r="AE37" s="46">
        <v>0.47399999999999998</v>
      </c>
      <c r="AF37" s="46">
        <v>0.49099999999999999</v>
      </c>
      <c r="AG37" s="46">
        <v>0.50900000000000001</v>
      </c>
      <c r="AH37" s="46">
        <v>0.52700000000000002</v>
      </c>
      <c r="AI37" s="46">
        <v>0.54700000000000004</v>
      </c>
      <c r="AJ37" s="46">
        <v>0.56899999999999995</v>
      </c>
      <c r="AK37" s="46">
        <v>0.59099999999999997</v>
      </c>
      <c r="AL37" s="46">
        <v>0.61599999999999999</v>
      </c>
      <c r="AM37" s="46">
        <v>0.64200000000000002</v>
      </c>
      <c r="AN37" s="46">
        <v>0.67</v>
      </c>
      <c r="AO37" s="46">
        <v>0.7</v>
      </c>
      <c r="AP37" s="46">
        <v>0.73199999999999998</v>
      </c>
      <c r="AQ37" s="46">
        <v>0.76700000000000002</v>
      </c>
      <c r="AR37" s="46">
        <v>0.80400000000000005</v>
      </c>
      <c r="AS37" s="46">
        <v>0.84499999999999997</v>
      </c>
      <c r="AT37" s="46">
        <v>0.88900000000000001</v>
      </c>
      <c r="AU37" s="46">
        <v>0.93799999999999994</v>
      </c>
      <c r="AV37" s="46">
        <v>0.99099999999999999</v>
      </c>
    </row>
    <row r="38" spans="1:48" x14ac:dyDescent="0.25">
      <c r="A38" s="44">
        <v>11</v>
      </c>
      <c r="B38" s="46">
        <v>0.216</v>
      </c>
      <c r="C38" s="46">
        <v>0.221</v>
      </c>
      <c r="D38" s="46">
        <v>0.22600000000000001</v>
      </c>
      <c r="E38" s="46">
        <v>0.23100000000000001</v>
      </c>
      <c r="F38" s="46">
        <v>0.23699999999999999</v>
      </c>
      <c r="G38" s="46">
        <v>0.24199999999999999</v>
      </c>
      <c r="H38" s="46">
        <v>0.248</v>
      </c>
      <c r="I38" s="46">
        <v>0.254</v>
      </c>
      <c r="J38" s="46">
        <v>0.26</v>
      </c>
      <c r="K38" s="46">
        <v>0.26700000000000002</v>
      </c>
      <c r="L38" s="46">
        <v>0.27400000000000002</v>
      </c>
      <c r="M38" s="46">
        <v>0.28100000000000003</v>
      </c>
      <c r="N38" s="46">
        <v>0.28799999999999998</v>
      </c>
      <c r="O38" s="46">
        <v>0.29499999999999998</v>
      </c>
      <c r="P38" s="46">
        <v>0.30299999999999999</v>
      </c>
      <c r="Q38" s="46">
        <v>0.311</v>
      </c>
      <c r="R38" s="46">
        <v>0.32</v>
      </c>
      <c r="S38" s="46">
        <v>0.32900000000000001</v>
      </c>
      <c r="T38" s="46">
        <v>0.33800000000000002</v>
      </c>
      <c r="U38" s="46">
        <v>0.34799999999999998</v>
      </c>
      <c r="V38" s="46">
        <v>0.35799999999999998</v>
      </c>
      <c r="W38" s="46">
        <v>0.36899999999999999</v>
      </c>
      <c r="X38" s="46">
        <v>0.38</v>
      </c>
      <c r="Y38" s="46">
        <v>0.39100000000000001</v>
      </c>
      <c r="Z38" s="46">
        <v>0.40400000000000003</v>
      </c>
      <c r="AA38" s="46">
        <v>0.41699999999999998</v>
      </c>
      <c r="AB38" s="46">
        <v>0.43</v>
      </c>
      <c r="AC38" s="46">
        <v>0.44400000000000001</v>
      </c>
      <c r="AD38" s="46">
        <v>0.45900000000000002</v>
      </c>
      <c r="AE38" s="46">
        <v>0.47499999999999998</v>
      </c>
      <c r="AF38" s="46">
        <v>0.49199999999999999</v>
      </c>
      <c r="AG38" s="46">
        <v>0.51</v>
      </c>
      <c r="AH38" s="46">
        <v>0.52900000000000003</v>
      </c>
      <c r="AI38" s="46">
        <v>0.54900000000000004</v>
      </c>
      <c r="AJ38" s="46">
        <v>0.57099999999999995</v>
      </c>
      <c r="AK38" s="46">
        <v>0.59299999999999997</v>
      </c>
      <c r="AL38" s="46">
        <v>0.61799999999999999</v>
      </c>
      <c r="AM38" s="46">
        <v>0.64400000000000002</v>
      </c>
      <c r="AN38" s="46">
        <v>0.67200000000000004</v>
      </c>
      <c r="AO38" s="46">
        <v>0.70199999999999996</v>
      </c>
      <c r="AP38" s="46">
        <v>0.73399999999999999</v>
      </c>
      <c r="AQ38" s="46">
        <v>0.76900000000000002</v>
      </c>
      <c r="AR38" s="46">
        <v>0.80700000000000005</v>
      </c>
      <c r="AS38" s="46">
        <v>0.84799999999999998</v>
      </c>
      <c r="AT38" s="46">
        <v>0.89300000000000002</v>
      </c>
      <c r="AU38" s="46">
        <v>0.94199999999999995</v>
      </c>
      <c r="AV38" s="46">
        <v>0.996</v>
      </c>
    </row>
  </sheetData>
  <sheetProtection algorithmName="SHA-512" hashValue="OriXKMA0jLEIr5ODZ64LbTurjTFqlZ44v36ewcEFM8vMrEYjvqztZKs76covcU45wfWefYzGzON+79Iur0llNg==" saltValue="sz0ISOGN94ApsQqVqfdyOw=="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B6:M21">
    <cfRule type="expression" dxfId="133" priority="3" stopIfTrue="1">
      <formula>MOD(ROW(),2)=0</formula>
    </cfRule>
    <cfRule type="expression" dxfId="132" priority="4" stopIfTrue="1">
      <formula>MOD(ROW(),2)&lt;&gt;0</formula>
    </cfRule>
  </conditionalFormatting>
  <conditionalFormatting sqref="A26:A38">
    <cfRule type="expression" dxfId="131" priority="5" stopIfTrue="1">
      <formula>MOD(ROW(),2)=0</formula>
    </cfRule>
    <cfRule type="expression" dxfId="130" priority="6" stopIfTrue="1">
      <formula>MOD(ROW(),2)&lt;&gt;0</formula>
    </cfRule>
  </conditionalFormatting>
  <conditionalFormatting sqref="B26:AV38">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05CC-D429-4B1C-A492-8CA2D9EF5A0C}">
  <sheetPr codeName="Sheet81"/>
  <dimension ref="A1:AQ38"/>
  <sheetViews>
    <sheetView showGridLines="0" workbookViewId="0">
      <selection activeCell="A6" sqref="A6"/>
    </sheetView>
  </sheetViews>
  <sheetFormatPr defaultRowHeight="12.5" x14ac:dyDescent="0.25"/>
  <cols>
    <col min="1" max="1" width="31.6328125" customWidth="1"/>
    <col min="2" max="43" width="22.6328125" customWidth="1"/>
  </cols>
  <sheetData>
    <row r="1" spans="1:13" s="1" customFormat="1" ht="20" x14ac:dyDescent="0.4">
      <c r="A1" s="2" t="s">
        <v>0</v>
      </c>
    </row>
    <row r="2" spans="1:13" s="1" customFormat="1" ht="15.5" x14ac:dyDescent="0.35">
      <c r="A2" s="30" t="s">
        <v>1</v>
      </c>
      <c r="B2" s="3" t="str">
        <f>wb_title</f>
        <v>Fire_NI - Consolidated Factor Spreadsheet</v>
      </c>
    </row>
    <row r="3" spans="1:13" s="1" customFormat="1" ht="15.5" x14ac:dyDescent="0.35">
      <c r="A3" s="30" t="s">
        <v>2</v>
      </c>
      <c r="B3" s="3" t="str">
        <f>TABLE_FACTOR_TYPE_1 &amp; " - x-" &amp; TABLE_SERIES_NUMBER_1</f>
        <v>Scheme pays AA - x-619</v>
      </c>
    </row>
    <row r="6" spans="1:13" x14ac:dyDescent="0.25">
      <c r="A6" s="41" t="s">
        <v>385</v>
      </c>
      <c r="B6" s="48" t="s">
        <v>386</v>
      </c>
      <c r="C6" s="48"/>
      <c r="D6" s="48"/>
      <c r="E6" s="48"/>
      <c r="F6" s="48"/>
      <c r="G6" s="48"/>
      <c r="H6" s="48"/>
      <c r="I6" s="48"/>
      <c r="J6" s="48"/>
      <c r="K6" s="48"/>
      <c r="L6" s="48"/>
      <c r="M6" s="48"/>
    </row>
    <row r="7" spans="1:13" x14ac:dyDescent="0.25">
      <c r="A7" s="41" t="s">
        <v>387</v>
      </c>
      <c r="B7" s="48" t="s">
        <v>31</v>
      </c>
      <c r="C7" s="48"/>
      <c r="D7" s="48"/>
      <c r="E7" s="48"/>
      <c r="F7" s="48"/>
      <c r="G7" s="48"/>
      <c r="H7" s="48"/>
      <c r="I7" s="48"/>
      <c r="J7" s="48"/>
      <c r="K7" s="48"/>
      <c r="L7" s="48"/>
      <c r="M7" s="48"/>
    </row>
    <row r="8" spans="1:13" x14ac:dyDescent="0.25">
      <c r="A8" s="41" t="s">
        <v>124</v>
      </c>
      <c r="B8" s="48" t="s">
        <v>149</v>
      </c>
      <c r="C8" s="48"/>
      <c r="D8" s="48"/>
      <c r="E8" s="48"/>
      <c r="F8" s="48"/>
      <c r="G8" s="48"/>
      <c r="H8" s="48"/>
      <c r="I8" s="48"/>
      <c r="J8" s="48"/>
      <c r="K8" s="48"/>
      <c r="L8" s="48"/>
      <c r="M8" s="48"/>
    </row>
    <row r="9" spans="1:13" x14ac:dyDescent="0.25">
      <c r="A9" s="41" t="s">
        <v>125</v>
      </c>
      <c r="B9" s="48" t="s">
        <v>298</v>
      </c>
      <c r="C9" s="48"/>
      <c r="D9" s="48"/>
      <c r="E9" s="48"/>
      <c r="F9" s="48"/>
      <c r="G9" s="48"/>
      <c r="H9" s="48"/>
      <c r="I9" s="48"/>
      <c r="J9" s="48"/>
      <c r="K9" s="48"/>
      <c r="L9" s="48"/>
      <c r="M9" s="48"/>
    </row>
    <row r="10" spans="1:13" x14ac:dyDescent="0.25">
      <c r="A10" s="41" t="s">
        <v>6</v>
      </c>
      <c r="B10" s="48" t="s">
        <v>342</v>
      </c>
      <c r="C10" s="48"/>
      <c r="D10" s="48"/>
      <c r="E10" s="48"/>
      <c r="F10" s="48"/>
      <c r="G10" s="48"/>
      <c r="H10" s="48"/>
      <c r="I10" s="48"/>
      <c r="J10" s="48"/>
      <c r="K10" s="48"/>
      <c r="L10" s="48"/>
      <c r="M10" s="48"/>
    </row>
    <row r="11" spans="1:13" x14ac:dyDescent="0.25">
      <c r="A11" s="41" t="s">
        <v>126</v>
      </c>
      <c r="B11" s="48" t="s">
        <v>222</v>
      </c>
      <c r="C11" s="48"/>
      <c r="D11" s="48"/>
      <c r="E11" s="48"/>
      <c r="F11" s="48"/>
      <c r="G11" s="48"/>
      <c r="H11" s="48"/>
      <c r="I11" s="48"/>
      <c r="J11" s="48"/>
      <c r="K11" s="48"/>
      <c r="L11" s="48"/>
      <c r="M11" s="48"/>
    </row>
    <row r="12" spans="1:13" x14ac:dyDescent="0.25">
      <c r="A12" s="41" t="s">
        <v>127</v>
      </c>
      <c r="B12" s="48" t="s">
        <v>330</v>
      </c>
      <c r="C12" s="48"/>
      <c r="D12" s="48"/>
      <c r="E12" s="48"/>
      <c r="F12" s="48"/>
      <c r="G12" s="48"/>
      <c r="H12" s="48"/>
      <c r="I12" s="48"/>
      <c r="J12" s="48"/>
      <c r="K12" s="48"/>
      <c r="L12" s="48"/>
      <c r="M12" s="48"/>
    </row>
    <row r="13" spans="1:13" x14ac:dyDescent="0.25">
      <c r="A13" s="41" t="s">
        <v>388</v>
      </c>
      <c r="B13" s="48">
        <v>1</v>
      </c>
      <c r="C13" s="48"/>
      <c r="D13" s="48"/>
      <c r="E13" s="48"/>
      <c r="F13" s="48"/>
      <c r="G13" s="48"/>
      <c r="H13" s="48"/>
      <c r="I13" s="48"/>
      <c r="J13" s="48"/>
      <c r="K13" s="48"/>
      <c r="L13" s="48"/>
      <c r="M13" s="48"/>
    </row>
    <row r="14" spans="1:13" x14ac:dyDescent="0.25">
      <c r="A14" s="41" t="s">
        <v>129</v>
      </c>
      <c r="B14" s="48">
        <v>619</v>
      </c>
      <c r="C14" s="48"/>
      <c r="D14" s="48"/>
      <c r="E14" s="48"/>
      <c r="F14" s="48"/>
      <c r="G14" s="48"/>
      <c r="H14" s="48"/>
      <c r="I14" s="48"/>
      <c r="J14" s="48"/>
      <c r="K14" s="48"/>
      <c r="L14" s="48"/>
      <c r="M14" s="48"/>
    </row>
    <row r="15" spans="1:13" x14ac:dyDescent="0.25">
      <c r="A15" s="41" t="s">
        <v>389</v>
      </c>
      <c r="B15" s="48" t="s">
        <v>343</v>
      </c>
      <c r="C15" s="48"/>
      <c r="D15" s="48"/>
      <c r="E15" s="48"/>
      <c r="F15" s="48"/>
      <c r="G15" s="48"/>
      <c r="H15" s="48"/>
      <c r="I15" s="48"/>
      <c r="J15" s="48"/>
      <c r="K15" s="48"/>
      <c r="L15" s="48"/>
      <c r="M15" s="48"/>
    </row>
    <row r="16" spans="1:13" x14ac:dyDescent="0.25">
      <c r="A16" s="41" t="s">
        <v>131</v>
      </c>
      <c r="B16" s="48" t="s">
        <v>344</v>
      </c>
      <c r="C16" s="48"/>
      <c r="D16" s="48"/>
      <c r="E16" s="48"/>
      <c r="F16" s="48"/>
      <c r="G16" s="48"/>
      <c r="H16" s="48"/>
      <c r="I16" s="48"/>
      <c r="J16" s="48"/>
      <c r="K16" s="48"/>
      <c r="L16" s="48"/>
      <c r="M16" s="48"/>
    </row>
    <row r="17" spans="1:43" x14ac:dyDescent="0.25">
      <c r="A17" s="42" t="s">
        <v>390</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145</v>
      </c>
      <c r="C20" s="48"/>
      <c r="D20" s="48"/>
      <c r="E20" s="48"/>
      <c r="F20" s="48"/>
      <c r="G20" s="48"/>
      <c r="H20" s="48"/>
      <c r="I20" s="48"/>
      <c r="J20" s="48"/>
      <c r="K20" s="48"/>
      <c r="L20" s="48"/>
      <c r="M20" s="48"/>
    </row>
    <row r="21" spans="1:43" x14ac:dyDescent="0.25">
      <c r="A21" s="41" t="s">
        <v>391</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61" customFormat="1" ht="13" x14ac:dyDescent="0.25">
      <c r="A26" s="60" t="s">
        <v>411</v>
      </c>
      <c r="B26" s="60">
        <v>18</v>
      </c>
      <c r="C26" s="60">
        <v>19</v>
      </c>
      <c r="D26" s="60">
        <v>20</v>
      </c>
      <c r="E26" s="60">
        <v>21</v>
      </c>
      <c r="F26" s="60">
        <v>22</v>
      </c>
      <c r="G26" s="60">
        <v>23</v>
      </c>
      <c r="H26" s="60">
        <v>24</v>
      </c>
      <c r="I26" s="60">
        <v>25</v>
      </c>
      <c r="J26" s="60">
        <v>26</v>
      </c>
      <c r="K26" s="60">
        <v>27</v>
      </c>
      <c r="L26" s="60">
        <v>28</v>
      </c>
      <c r="M26" s="60">
        <v>29</v>
      </c>
      <c r="N26" s="60">
        <v>30</v>
      </c>
      <c r="O26" s="60">
        <v>31</v>
      </c>
      <c r="P26" s="60">
        <v>32</v>
      </c>
      <c r="Q26" s="60">
        <v>33</v>
      </c>
      <c r="R26" s="60">
        <v>34</v>
      </c>
      <c r="S26" s="60">
        <v>35</v>
      </c>
      <c r="T26" s="60">
        <v>36</v>
      </c>
      <c r="U26" s="60">
        <v>37</v>
      </c>
      <c r="V26" s="60">
        <v>38</v>
      </c>
      <c r="W26" s="60">
        <v>39</v>
      </c>
      <c r="X26" s="60">
        <v>40</v>
      </c>
      <c r="Y26" s="60">
        <v>41</v>
      </c>
      <c r="Z26" s="60">
        <v>42</v>
      </c>
      <c r="AA26" s="60">
        <v>43</v>
      </c>
      <c r="AB26" s="60">
        <v>44</v>
      </c>
      <c r="AC26" s="60">
        <v>45</v>
      </c>
      <c r="AD26" s="60">
        <v>46</v>
      </c>
      <c r="AE26" s="60">
        <v>47</v>
      </c>
      <c r="AF26" s="60">
        <v>48</v>
      </c>
      <c r="AG26" s="60">
        <v>49</v>
      </c>
      <c r="AH26" s="60">
        <v>50</v>
      </c>
      <c r="AI26" s="60">
        <v>51</v>
      </c>
      <c r="AJ26" s="60">
        <v>52</v>
      </c>
      <c r="AK26" s="60">
        <v>53</v>
      </c>
      <c r="AL26" s="60">
        <v>54</v>
      </c>
      <c r="AM26" s="60">
        <v>55</v>
      </c>
      <c r="AN26" s="60">
        <v>56</v>
      </c>
      <c r="AO26" s="60">
        <v>57</v>
      </c>
      <c r="AP26" s="60">
        <v>58</v>
      </c>
      <c r="AQ26" s="60">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3Gnyi4hHXO/5m6Xq5fLoZMVc+tvYZVPzd0bnrRRZdkH6EmYvdEpLa67ZykG5StCH85OvdcNt16xLrXdMNTbtGw==" saltValue="R9iAokpl7luzKdMaAK33og==" spinCount="100000" sheet="1" objects="1" scenarios="1"/>
  <conditionalFormatting sqref="A6:A21">
    <cfRule type="expression" dxfId="125" priority="1" stopIfTrue="1">
      <formula>MOD(ROW(),2)=0</formula>
    </cfRule>
    <cfRule type="expression" dxfId="124" priority="2" stopIfTrue="1">
      <formula>MOD(ROW(),2)&lt;&gt;0</formula>
    </cfRule>
  </conditionalFormatting>
  <conditionalFormatting sqref="B6:M21">
    <cfRule type="expression" dxfId="123" priority="3" stopIfTrue="1">
      <formula>MOD(ROW(),2)=0</formula>
    </cfRule>
    <cfRule type="expression" dxfId="122" priority="4" stopIfTrue="1">
      <formula>MOD(ROW(),2)&lt;&gt;0</formula>
    </cfRule>
  </conditionalFormatting>
  <conditionalFormatting sqref="A26:A38">
    <cfRule type="expression" dxfId="121" priority="5" stopIfTrue="1">
      <formula>MOD(ROW(),2)=0</formula>
    </cfRule>
    <cfRule type="expression" dxfId="120" priority="6" stopIfTrue="1">
      <formula>MOD(ROW(),2)&lt;&gt;0</formula>
    </cfRule>
  </conditionalFormatting>
  <conditionalFormatting sqref="B26:AQ38">
    <cfRule type="expression" dxfId="119" priority="7" stopIfTrue="1">
      <formula>MOD(ROW(),2)=0</formula>
    </cfRule>
    <cfRule type="expression" dxfId="118"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5A18-6211-4328-A70B-1CCC41C01B70}">
  <sheetPr codeName="Sheet10"/>
  <dimension ref="A1:C73"/>
  <sheetViews>
    <sheetView showGridLines="0"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x-203</v>
      </c>
    </row>
    <row r="6" spans="1:3" x14ac:dyDescent="0.25">
      <c r="A6" s="41" t="s">
        <v>385</v>
      </c>
      <c r="B6" s="48" t="s">
        <v>386</v>
      </c>
      <c r="C6" s="48"/>
    </row>
    <row r="7" spans="1:3" s="65" customFormat="1" x14ac:dyDescent="0.25">
      <c r="A7" s="64" t="s">
        <v>387</v>
      </c>
      <c r="B7" s="53" t="s">
        <v>31</v>
      </c>
      <c r="C7" s="53"/>
    </row>
    <row r="8" spans="1:3" x14ac:dyDescent="0.25">
      <c r="A8" s="41" t="s">
        <v>124</v>
      </c>
      <c r="B8" s="48" t="s">
        <v>149</v>
      </c>
      <c r="C8" s="48"/>
    </row>
    <row r="9" spans="1:3" x14ac:dyDescent="0.25">
      <c r="A9" s="41" t="s">
        <v>125</v>
      </c>
      <c r="B9" s="48" t="s">
        <v>138</v>
      </c>
      <c r="C9" s="48"/>
    </row>
    <row r="10" spans="1:3" ht="25" x14ac:dyDescent="0.25">
      <c r="A10" s="41" t="s">
        <v>6</v>
      </c>
      <c r="B10" s="48" t="s">
        <v>150</v>
      </c>
      <c r="C10" s="48"/>
    </row>
    <row r="11" spans="1:3" x14ac:dyDescent="0.25">
      <c r="A11" s="41" t="s">
        <v>126</v>
      </c>
      <c r="B11" s="48" t="s">
        <v>140</v>
      </c>
      <c r="C11" s="48"/>
    </row>
    <row r="12" spans="1:3" x14ac:dyDescent="0.25">
      <c r="A12" s="41" t="s">
        <v>127</v>
      </c>
      <c r="B12" s="48" t="s">
        <v>141</v>
      </c>
      <c r="C12" s="48"/>
    </row>
    <row r="13" spans="1:3" x14ac:dyDescent="0.25">
      <c r="A13" s="41" t="s">
        <v>388</v>
      </c>
      <c r="B13" s="48" t="s">
        <v>142</v>
      </c>
      <c r="C13" s="48"/>
    </row>
    <row r="14" spans="1:3" x14ac:dyDescent="0.25">
      <c r="A14" s="41" t="s">
        <v>129</v>
      </c>
      <c r="B14" s="48">
        <v>203</v>
      </c>
      <c r="C14" s="48"/>
    </row>
    <row r="15" spans="1:3" x14ac:dyDescent="0.25">
      <c r="A15" s="41" t="s">
        <v>389</v>
      </c>
      <c r="B15" s="48" t="s">
        <v>151</v>
      </c>
      <c r="C15" s="48"/>
    </row>
    <row r="16" spans="1:3" x14ac:dyDescent="0.25">
      <c r="A16" s="41" t="s">
        <v>131</v>
      </c>
      <c r="B16" s="48" t="s">
        <v>144</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393</v>
      </c>
      <c r="C26" s="60" t="s">
        <v>394</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row r="69" spans="1:3" x14ac:dyDescent="0.25">
      <c r="A69" s="44">
        <v>60</v>
      </c>
      <c r="B69" s="45">
        <v>15.46</v>
      </c>
      <c r="C69" s="45">
        <v>3.98</v>
      </c>
    </row>
    <row r="70" spans="1:3" x14ac:dyDescent="0.25">
      <c r="A70" s="44">
        <v>61</v>
      </c>
      <c r="B70" s="45">
        <v>15.81</v>
      </c>
      <c r="C70" s="45">
        <v>3.98</v>
      </c>
    </row>
    <row r="71" spans="1:3" x14ac:dyDescent="0.25">
      <c r="A71" s="44">
        <v>62</v>
      </c>
      <c r="B71" s="45">
        <v>16.18</v>
      </c>
      <c r="C71" s="45">
        <v>3.99</v>
      </c>
    </row>
    <row r="72" spans="1:3" x14ac:dyDescent="0.25">
      <c r="A72" s="44">
        <v>63</v>
      </c>
      <c r="B72" s="45">
        <v>16.57</v>
      </c>
      <c r="C72" s="45">
        <v>3.98</v>
      </c>
    </row>
    <row r="73" spans="1:3" x14ac:dyDescent="0.25">
      <c r="A73" s="44">
        <v>64</v>
      </c>
      <c r="B73" s="45">
        <v>16.98</v>
      </c>
      <c r="C73" s="45">
        <v>3.98</v>
      </c>
    </row>
  </sheetData>
  <sheetProtection algorithmName="SHA-512" hashValue="zYTeOrhH3V2X/lD0hLsMCxbjXo1ne1KyfmMGR3BoLQLn2ccrau1Z+akfmsr9h4pGrssFkIttOoE9uRr41YS43A==" saltValue="0wg4D5VQrs71pXWFkHjWOQ==" spinCount="100000" sheet="1" objects="1" scenarios="1"/>
  <conditionalFormatting sqref="A6:A21">
    <cfRule type="expression" dxfId="847" priority="9" stopIfTrue="1">
      <formula>MOD(ROW(),2)=0</formula>
    </cfRule>
    <cfRule type="expression" dxfId="846" priority="10" stopIfTrue="1">
      <formula>MOD(ROW(),2)&lt;&gt;0</formula>
    </cfRule>
  </conditionalFormatting>
  <conditionalFormatting sqref="B6:C21">
    <cfRule type="expression" dxfId="845" priority="11" stopIfTrue="1">
      <formula>MOD(ROW(),2)=0</formula>
    </cfRule>
    <cfRule type="expression" dxfId="844" priority="12" stopIfTrue="1">
      <formula>MOD(ROW(),2)&lt;&gt;0</formula>
    </cfRule>
  </conditionalFormatting>
  <conditionalFormatting sqref="A26:A73">
    <cfRule type="expression" dxfId="843" priority="13" stopIfTrue="1">
      <formula>MOD(ROW(),2)=0</formula>
    </cfRule>
    <cfRule type="expression" dxfId="842" priority="14" stopIfTrue="1">
      <formula>MOD(ROW(),2)&lt;&gt;0</formula>
    </cfRule>
  </conditionalFormatting>
  <conditionalFormatting sqref="B26:C73">
    <cfRule type="expression" dxfId="841" priority="15" stopIfTrue="1">
      <formula>MOD(ROW(),2)=0</formula>
    </cfRule>
    <cfRule type="expression" dxfId="840" priority="16"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F0D20-7B3D-43E4-B49D-E392C399D12D}">
  <sheetPr codeName="Sheet82"/>
  <dimension ref="A1:B76"/>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AA - x-620</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298</v>
      </c>
    </row>
    <row r="10" spans="1:2" ht="50" x14ac:dyDescent="0.25">
      <c r="A10" s="41" t="s">
        <v>6</v>
      </c>
      <c r="B10" s="48" t="s">
        <v>345</v>
      </c>
    </row>
    <row r="11" spans="1:2" x14ac:dyDescent="0.25">
      <c r="A11" s="41" t="s">
        <v>126</v>
      </c>
      <c r="B11" s="48" t="s">
        <v>222</v>
      </c>
    </row>
    <row r="12" spans="1:2" ht="25" x14ac:dyDescent="0.25">
      <c r="A12" s="41" t="s">
        <v>127</v>
      </c>
      <c r="B12" s="48" t="s">
        <v>249</v>
      </c>
    </row>
    <row r="13" spans="1:2" x14ac:dyDescent="0.25">
      <c r="A13" s="41" t="s">
        <v>388</v>
      </c>
      <c r="B13" s="48">
        <v>0</v>
      </c>
    </row>
    <row r="14" spans="1:2" x14ac:dyDescent="0.25">
      <c r="A14" s="41" t="s">
        <v>129</v>
      </c>
      <c r="B14" s="48">
        <v>620</v>
      </c>
    </row>
    <row r="15" spans="1:2" x14ac:dyDescent="0.25">
      <c r="A15" s="41" t="s">
        <v>389</v>
      </c>
      <c r="B15" s="48" t="s">
        <v>346</v>
      </c>
    </row>
    <row r="16" spans="1:2" x14ac:dyDescent="0.25">
      <c r="A16" s="41" t="s">
        <v>131</v>
      </c>
      <c r="B16" s="48" t="s">
        <v>322</v>
      </c>
    </row>
    <row r="17" spans="1:2" x14ac:dyDescent="0.25">
      <c r="A17" s="42" t="s">
        <v>390</v>
      </c>
      <c r="B17" s="48"/>
    </row>
    <row r="18" spans="1:2" x14ac:dyDescent="0.25">
      <c r="A18" s="41" t="s">
        <v>133</v>
      </c>
      <c r="B18" s="49">
        <v>45135</v>
      </c>
    </row>
    <row r="19" spans="1:2" x14ac:dyDescent="0.25">
      <c r="A19" s="41" t="s">
        <v>134</v>
      </c>
      <c r="B19" s="49">
        <v>45135</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c r="A26" s="60" t="s">
        <v>412</v>
      </c>
      <c r="B26" s="60" t="s">
        <v>439</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row r="40" spans="1:2" x14ac:dyDescent="0.25">
      <c r="A40" s="44">
        <v>13</v>
      </c>
      <c r="B40" s="46">
        <v>0.53200000000000003</v>
      </c>
    </row>
    <row r="41" spans="1:2" x14ac:dyDescent="0.25">
      <c r="A41" s="44">
        <v>14</v>
      </c>
      <c r="B41" s="46">
        <v>0.51200000000000001</v>
      </c>
    </row>
    <row r="42" spans="1:2" x14ac:dyDescent="0.25">
      <c r="A42" s="44">
        <v>15</v>
      </c>
      <c r="B42" s="46">
        <v>0.49299999999999999</v>
      </c>
    </row>
    <row r="43" spans="1:2" x14ac:dyDescent="0.25">
      <c r="A43" s="44">
        <v>16</v>
      </c>
      <c r="B43" s="46">
        <v>0.47499999999999998</v>
      </c>
    </row>
    <row r="44" spans="1:2" x14ac:dyDescent="0.25">
      <c r="A44" s="44">
        <v>17</v>
      </c>
      <c r="B44" s="46">
        <v>0.45800000000000002</v>
      </c>
    </row>
    <row r="45" spans="1:2" x14ac:dyDescent="0.25">
      <c r="A45" s="44">
        <v>18</v>
      </c>
      <c r="B45" s="46">
        <v>0.442</v>
      </c>
    </row>
    <row r="46" spans="1:2" x14ac:dyDescent="0.25">
      <c r="A46" s="44">
        <v>19</v>
      </c>
      <c r="B46" s="46">
        <v>0.42699999999999999</v>
      </c>
    </row>
    <row r="47" spans="1:2" x14ac:dyDescent="0.25">
      <c r="A47" s="44">
        <v>20</v>
      </c>
      <c r="B47" s="46">
        <v>0.41299999999999998</v>
      </c>
    </row>
    <row r="48" spans="1:2" x14ac:dyDescent="0.25">
      <c r="A48" s="44">
        <v>21</v>
      </c>
      <c r="B48" s="46">
        <v>0.39900000000000002</v>
      </c>
    </row>
    <row r="49" spans="1:2" x14ac:dyDescent="0.25">
      <c r="A49" s="44">
        <v>22</v>
      </c>
      <c r="B49" s="46">
        <v>0.38700000000000001</v>
      </c>
    </row>
    <row r="50" spans="1:2" x14ac:dyDescent="0.25">
      <c r="A50" s="44">
        <v>23</v>
      </c>
      <c r="B50" s="46">
        <v>0.374</v>
      </c>
    </row>
    <row r="51" spans="1:2" x14ac:dyDescent="0.25">
      <c r="A51" s="44">
        <v>24</v>
      </c>
      <c r="B51" s="46">
        <v>0.36299999999999999</v>
      </c>
    </row>
    <row r="52" spans="1:2" x14ac:dyDescent="0.25">
      <c r="A52" s="44">
        <v>25</v>
      </c>
      <c r="B52" s="46">
        <v>0.35199999999999998</v>
      </c>
    </row>
    <row r="53" spans="1:2" x14ac:dyDescent="0.25">
      <c r="A53" s="44">
        <v>26</v>
      </c>
      <c r="B53" s="46">
        <v>0.34200000000000003</v>
      </c>
    </row>
    <row r="54" spans="1:2" x14ac:dyDescent="0.25">
      <c r="A54" s="44">
        <v>27</v>
      </c>
      <c r="B54" s="46">
        <v>0.33200000000000002</v>
      </c>
    </row>
    <row r="55" spans="1:2" x14ac:dyDescent="0.25">
      <c r="A55" s="44">
        <v>28</v>
      </c>
      <c r="B55" s="46">
        <v>0.32200000000000001</v>
      </c>
    </row>
    <row r="56" spans="1:2" x14ac:dyDescent="0.25">
      <c r="A56" s="44">
        <v>29</v>
      </c>
      <c r="B56" s="46">
        <v>0.313</v>
      </c>
    </row>
    <row r="57" spans="1:2" x14ac:dyDescent="0.25">
      <c r="A57" s="44">
        <v>30</v>
      </c>
      <c r="B57" s="46">
        <v>0.30499999999999999</v>
      </c>
    </row>
    <row r="58" spans="1:2" x14ac:dyDescent="0.25">
      <c r="A58" s="44">
        <v>31</v>
      </c>
      <c r="B58" s="46">
        <v>0.29599999999999999</v>
      </c>
    </row>
    <row r="59" spans="1:2" x14ac:dyDescent="0.25">
      <c r="A59" s="44">
        <v>32</v>
      </c>
      <c r="B59" s="46">
        <v>0.28799999999999998</v>
      </c>
    </row>
    <row r="60" spans="1:2" x14ac:dyDescent="0.25">
      <c r="A60" s="44">
        <v>33</v>
      </c>
      <c r="B60" s="46">
        <v>0.28100000000000003</v>
      </c>
    </row>
    <row r="61" spans="1:2" x14ac:dyDescent="0.25">
      <c r="A61" s="44">
        <v>34</v>
      </c>
      <c r="B61" s="46">
        <v>0.27300000000000002</v>
      </c>
    </row>
    <row r="62" spans="1:2" x14ac:dyDescent="0.25">
      <c r="A62" s="44">
        <v>35</v>
      </c>
      <c r="B62" s="46">
        <v>0.26600000000000001</v>
      </c>
    </row>
    <row r="63" spans="1:2" x14ac:dyDescent="0.25">
      <c r="A63" s="44">
        <v>36</v>
      </c>
      <c r="B63" s="46">
        <v>0.26</v>
      </c>
    </row>
    <row r="64" spans="1:2" x14ac:dyDescent="0.25">
      <c r="A64" s="44">
        <v>37</v>
      </c>
      <c r="B64" s="46">
        <v>0.253</v>
      </c>
    </row>
    <row r="65" spans="1:2" x14ac:dyDescent="0.25">
      <c r="A65" s="44">
        <v>38</v>
      </c>
      <c r="B65" s="46">
        <v>0.247</v>
      </c>
    </row>
    <row r="66" spans="1:2" x14ac:dyDescent="0.25">
      <c r="A66" s="44">
        <v>39</v>
      </c>
      <c r="B66" s="46">
        <v>0.24099999999999999</v>
      </c>
    </row>
    <row r="67" spans="1:2" x14ac:dyDescent="0.25">
      <c r="A67" s="44">
        <v>40</v>
      </c>
      <c r="B67" s="46">
        <v>0.23499999999999999</v>
      </c>
    </row>
    <row r="68" spans="1:2" x14ac:dyDescent="0.25">
      <c r="A68" s="44">
        <v>41</v>
      </c>
      <c r="B68" s="46">
        <v>0.23</v>
      </c>
    </row>
    <row r="69" spans="1:2" x14ac:dyDescent="0.25">
      <c r="A69" s="44">
        <v>42</v>
      </c>
      <c r="B69" s="46">
        <v>0.224</v>
      </c>
    </row>
    <row r="70" spans="1:2" x14ac:dyDescent="0.25">
      <c r="A70" s="44">
        <v>43</v>
      </c>
      <c r="B70" s="46">
        <v>0.219</v>
      </c>
    </row>
    <row r="71" spans="1:2" x14ac:dyDescent="0.25">
      <c r="A71" s="44">
        <v>44</v>
      </c>
      <c r="B71" s="46">
        <v>0.214</v>
      </c>
    </row>
    <row r="72" spans="1:2" x14ac:dyDescent="0.25">
      <c r="A72" s="44">
        <v>45</v>
      </c>
      <c r="B72" s="46">
        <v>0.20899999999999999</v>
      </c>
    </row>
    <row r="73" spans="1:2" x14ac:dyDescent="0.25">
      <c r="A73" s="44">
        <v>46</v>
      </c>
      <c r="B73" s="46">
        <v>0.20399999999999999</v>
      </c>
    </row>
    <row r="74" spans="1:2" x14ac:dyDescent="0.25">
      <c r="A74" s="44">
        <v>47</v>
      </c>
      <c r="B74" s="46">
        <v>0.2</v>
      </c>
    </row>
    <row r="75" spans="1:2" x14ac:dyDescent="0.25">
      <c r="A75" s="44">
        <v>48</v>
      </c>
      <c r="B75" s="46">
        <v>0.19600000000000001</v>
      </c>
    </row>
    <row r="76" spans="1:2" x14ac:dyDescent="0.25">
      <c r="A76" s="44">
        <v>49</v>
      </c>
      <c r="B76" s="46">
        <v>0.191</v>
      </c>
    </row>
  </sheetData>
  <sheetProtection algorithmName="SHA-512" hashValue="UnjuzqFU3qciOVLQK0ktmRn7biEQ1h78SLVYr2C3OXucNRKRw8bDrztxTwJ4WH78h7Fp5UlXzkByDnyOlR7gOQ==" saltValue="RD+Y3vOVh/5uyict7NIO7g==" spinCount="100000" sheet="1" objects="1" scenarios="1"/>
  <conditionalFormatting sqref="A6:A21">
    <cfRule type="expression" dxfId="115" priority="1" stopIfTrue="1">
      <formula>MOD(ROW(),2)=0</formula>
    </cfRule>
    <cfRule type="expression" dxfId="114" priority="2" stopIfTrue="1">
      <formula>MOD(ROW(),2)&lt;&gt;0</formula>
    </cfRule>
  </conditionalFormatting>
  <conditionalFormatting sqref="B6:B21">
    <cfRule type="expression" dxfId="113" priority="3" stopIfTrue="1">
      <formula>MOD(ROW(),2)=0</formula>
    </cfRule>
    <cfRule type="expression" dxfId="112" priority="4" stopIfTrue="1">
      <formula>MOD(ROW(),2)&lt;&gt;0</formula>
    </cfRule>
  </conditionalFormatting>
  <conditionalFormatting sqref="A26:A76">
    <cfRule type="expression" dxfId="111" priority="5" stopIfTrue="1">
      <formula>MOD(ROW(),2)=0</formula>
    </cfRule>
    <cfRule type="expression" dxfId="110" priority="6" stopIfTrue="1">
      <formula>MOD(ROW(),2)&lt;&gt;0</formula>
    </cfRule>
  </conditionalFormatting>
  <conditionalFormatting sqref="B26:B76">
    <cfRule type="expression" dxfId="109" priority="7" stopIfTrue="1">
      <formula>MOD(ROW(),2)=0</formula>
    </cfRule>
    <cfRule type="expression" dxfId="108" priority="8"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ED6DC-DABA-416E-8EE5-8FB4343E6C2E}">
  <sheetPr codeName="Sheet83"/>
  <dimension ref="A1:B39"/>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AA - x-621</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298</v>
      </c>
    </row>
    <row r="10" spans="1:2" ht="50" x14ac:dyDescent="0.25">
      <c r="A10" s="41" t="s">
        <v>6</v>
      </c>
      <c r="B10" s="48" t="s">
        <v>347</v>
      </c>
    </row>
    <row r="11" spans="1:2" x14ac:dyDescent="0.25">
      <c r="A11" s="41" t="s">
        <v>126</v>
      </c>
      <c r="B11" s="48" t="s">
        <v>222</v>
      </c>
    </row>
    <row r="12" spans="1:2" ht="25" x14ac:dyDescent="0.25">
      <c r="A12" s="41" t="s">
        <v>127</v>
      </c>
      <c r="B12" s="48" t="s">
        <v>249</v>
      </c>
    </row>
    <row r="13" spans="1:2" x14ac:dyDescent="0.25">
      <c r="A13" s="41" t="s">
        <v>388</v>
      </c>
      <c r="B13" s="48">
        <v>0</v>
      </c>
    </row>
    <row r="14" spans="1:2" x14ac:dyDescent="0.25">
      <c r="A14" s="41" t="s">
        <v>129</v>
      </c>
      <c r="B14" s="48">
        <v>621</v>
      </c>
    </row>
    <row r="15" spans="1:2" x14ac:dyDescent="0.25">
      <c r="A15" s="41" t="s">
        <v>389</v>
      </c>
      <c r="B15" s="48" t="s">
        <v>348</v>
      </c>
    </row>
    <row r="16" spans="1:2" x14ac:dyDescent="0.25">
      <c r="A16" s="41" t="s">
        <v>131</v>
      </c>
      <c r="B16" s="48" t="s">
        <v>325</v>
      </c>
    </row>
    <row r="17" spans="1:2" x14ac:dyDescent="0.25">
      <c r="A17" s="42" t="s">
        <v>390</v>
      </c>
      <c r="B17" s="48"/>
    </row>
    <row r="18" spans="1:2" x14ac:dyDescent="0.25">
      <c r="A18" s="41" t="s">
        <v>133</v>
      </c>
      <c r="B18" s="49">
        <v>45135</v>
      </c>
    </row>
    <row r="19" spans="1:2" x14ac:dyDescent="0.25">
      <c r="A19" s="41" t="s">
        <v>134</v>
      </c>
      <c r="B19" s="49">
        <v>45135</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c r="A26" s="60" t="s">
        <v>412</v>
      </c>
      <c r="B26" s="60" t="s">
        <v>439</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sheetData>
  <sheetProtection algorithmName="SHA-512" hashValue="MVWtq5PRgUVqCpqB1MuyjnBa3oxDVbCKbF5fOIt2yiDS28RuT+I2g5UFab8Y1uYVmpmAEVM5a/IztRBxbWGsVA==" saltValue="mY/IPMbB2MnlXObOjMeRWg==" spinCount="100000" sheet="1" objects="1" scenarios="1"/>
  <conditionalFormatting sqref="A6:A21">
    <cfRule type="expression" dxfId="105" priority="1" stopIfTrue="1">
      <formula>MOD(ROW(),2)=0</formula>
    </cfRule>
    <cfRule type="expression" dxfId="104" priority="2" stopIfTrue="1">
      <formula>MOD(ROW(),2)&lt;&gt;0</formula>
    </cfRule>
  </conditionalFormatting>
  <conditionalFormatting sqref="B6:B21">
    <cfRule type="expression" dxfId="103" priority="3" stopIfTrue="1">
      <formula>MOD(ROW(),2)=0</formula>
    </cfRule>
    <cfRule type="expression" dxfId="102" priority="4" stopIfTrue="1">
      <formula>MOD(ROW(),2)&lt;&gt;0</formula>
    </cfRule>
  </conditionalFormatting>
  <conditionalFormatting sqref="A26:A39">
    <cfRule type="expression" dxfId="101" priority="5" stopIfTrue="1">
      <formula>MOD(ROW(),2)=0</formula>
    </cfRule>
    <cfRule type="expression" dxfId="100" priority="6" stopIfTrue="1">
      <formula>MOD(ROW(),2)&lt;&gt;0</formula>
    </cfRule>
  </conditionalFormatting>
  <conditionalFormatting sqref="B26:B39">
    <cfRule type="expression" dxfId="99" priority="7" stopIfTrue="1">
      <formula>MOD(ROW(),2)=0</formula>
    </cfRule>
    <cfRule type="expression" dxfId="98"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B6B3-5353-4BF0-A085-F98C4FAAC128}">
  <sheetPr codeName="Sheet84"/>
  <dimension ref="A1:B26"/>
  <sheetViews>
    <sheetView showGridLines="0" workbookViewId="0">
      <selection activeCell="A6" sqref="A6"/>
    </sheetView>
  </sheetViews>
  <sheetFormatPr defaultRowHeight="12.5" x14ac:dyDescent="0.25"/>
  <cols>
    <col min="1" max="1" width="30.5429687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x-622</v>
      </c>
    </row>
    <row r="6" spans="1:2" x14ac:dyDescent="0.25">
      <c r="A6" s="41" t="s">
        <v>385</v>
      </c>
      <c r="B6" s="48" t="s">
        <v>386</v>
      </c>
    </row>
    <row r="7" spans="1:2" x14ac:dyDescent="0.25">
      <c r="A7" s="41" t="s">
        <v>387</v>
      </c>
      <c r="B7" s="48" t="s">
        <v>31</v>
      </c>
    </row>
    <row r="8" spans="1:2" x14ac:dyDescent="0.25">
      <c r="A8" s="41" t="s">
        <v>124</v>
      </c>
      <c r="B8" s="48" t="s">
        <v>137</v>
      </c>
    </row>
    <row r="9" spans="1:2" x14ac:dyDescent="0.25">
      <c r="A9" s="41" t="s">
        <v>125</v>
      </c>
      <c r="B9" s="48" t="s">
        <v>349</v>
      </c>
    </row>
    <row r="10" spans="1:2" s="65" customFormat="1" x14ac:dyDescent="0.25">
      <c r="A10" s="64" t="s">
        <v>6</v>
      </c>
      <c r="B10" s="53" t="s">
        <v>350</v>
      </c>
    </row>
    <row r="11" spans="1:2" x14ac:dyDescent="0.25">
      <c r="A11" s="41" t="s">
        <v>126</v>
      </c>
      <c r="B11" s="48" t="s">
        <v>300</v>
      </c>
    </row>
    <row r="12" spans="1:2" x14ac:dyDescent="0.25">
      <c r="A12" s="41" t="s">
        <v>127</v>
      </c>
      <c r="B12" s="48" t="s">
        <v>351</v>
      </c>
    </row>
    <row r="13" spans="1:2" x14ac:dyDescent="0.25">
      <c r="A13" s="41" t="s">
        <v>388</v>
      </c>
      <c r="B13" s="48">
        <v>2</v>
      </c>
    </row>
    <row r="14" spans="1:2" x14ac:dyDescent="0.25">
      <c r="A14" s="41" t="s">
        <v>129</v>
      </c>
      <c r="B14" s="48">
        <v>622</v>
      </c>
    </row>
    <row r="15" spans="1:2" x14ac:dyDescent="0.25">
      <c r="A15" s="41" t="s">
        <v>389</v>
      </c>
      <c r="B15" s="48" t="s">
        <v>352</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xK1dZgk/xpNyS53Lh/js0WNcYqqETWwZq4sYNxO5OwtR73bgvY39r+TUSiWNywQuGo/GzcHDNqhGvhVQ35WR0A==" saltValue="PxuhOpuX71x55vNzB23Jeg=="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B6:B21">
    <cfRule type="expression" dxfId="93" priority="3" stopIfTrue="1">
      <formula>MOD(ROW(),2)=0</formula>
    </cfRule>
    <cfRule type="expression" dxfId="92" priority="4"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EAF9-66FC-48F5-BDFD-0EE0ADB844EA}">
  <sheetPr codeName="Sheet85"/>
  <dimension ref="A1:B26"/>
  <sheetViews>
    <sheetView showGridLines="0" workbookViewId="0">
      <selection activeCell="A6" sqref="A6"/>
    </sheetView>
  </sheetViews>
  <sheetFormatPr defaultRowHeight="12.5" x14ac:dyDescent="0.25"/>
  <cols>
    <col min="1" max="1" width="30.5429687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x-623</v>
      </c>
    </row>
    <row r="6" spans="1:2" x14ac:dyDescent="0.25">
      <c r="A6" s="41" t="s">
        <v>385</v>
      </c>
      <c r="B6" s="48" t="s">
        <v>386</v>
      </c>
    </row>
    <row r="7" spans="1:2" x14ac:dyDescent="0.25">
      <c r="A7" s="41" t="s">
        <v>387</v>
      </c>
      <c r="B7" s="48" t="s">
        <v>31</v>
      </c>
    </row>
    <row r="8" spans="1:2" x14ac:dyDescent="0.25">
      <c r="A8" s="41" t="s">
        <v>124</v>
      </c>
      <c r="B8" s="48" t="s">
        <v>137</v>
      </c>
    </row>
    <row r="9" spans="1:2" x14ac:dyDescent="0.25">
      <c r="A9" s="41" t="s">
        <v>125</v>
      </c>
      <c r="B9" s="48" t="s">
        <v>349</v>
      </c>
    </row>
    <row r="10" spans="1:2" ht="37.5" x14ac:dyDescent="0.25">
      <c r="A10" s="41" t="s">
        <v>6</v>
      </c>
      <c r="B10" s="48" t="s">
        <v>355</v>
      </c>
    </row>
    <row r="11" spans="1:2" x14ac:dyDescent="0.25">
      <c r="A11" s="41" t="s">
        <v>126</v>
      </c>
      <c r="B11" s="48" t="s">
        <v>300</v>
      </c>
    </row>
    <row r="12" spans="1:2" x14ac:dyDescent="0.25">
      <c r="A12" s="41" t="s">
        <v>127</v>
      </c>
      <c r="B12" s="48" t="s">
        <v>351</v>
      </c>
    </row>
    <row r="13" spans="1:2" x14ac:dyDescent="0.25">
      <c r="A13" s="41" t="s">
        <v>388</v>
      </c>
      <c r="B13" s="48">
        <v>2</v>
      </c>
    </row>
    <row r="14" spans="1:2" x14ac:dyDescent="0.25">
      <c r="A14" s="41" t="s">
        <v>129</v>
      </c>
      <c r="B14" s="48">
        <v>623</v>
      </c>
    </row>
    <row r="15" spans="1:2" x14ac:dyDescent="0.25">
      <c r="A15" s="41" t="s">
        <v>389</v>
      </c>
      <c r="B15" s="48" t="s">
        <v>356</v>
      </c>
    </row>
    <row r="16" spans="1:2" x14ac:dyDescent="0.25">
      <c r="A16" s="41" t="s">
        <v>131</v>
      </c>
      <c r="B16" s="48" t="s">
        <v>357</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3+3I/FvA4lY2dlZ+HacHrE1sJB8PdJmfcC65hseCKS7RVUrlBZm0VK5xr3hrokjYQO80pFlXzfoQzNtYkzHVHQ==" saltValue="2as12SN/5DdJygNOJzvLjA==" spinCount="100000" sheet="1" objects="1" scenarios="1"/>
  <conditionalFormatting sqref="A6:A21">
    <cfRule type="expression" dxfId="89" priority="1" stopIfTrue="1">
      <formula>MOD(ROW(),2)=0</formula>
    </cfRule>
    <cfRule type="expression" dxfId="88" priority="2" stopIfTrue="1">
      <formula>MOD(ROW(),2)&lt;&gt;0</formula>
    </cfRule>
  </conditionalFormatting>
  <conditionalFormatting sqref="B6:B21">
    <cfRule type="expression" dxfId="87" priority="3" stopIfTrue="1">
      <formula>MOD(ROW(),2)=0</formula>
    </cfRule>
    <cfRule type="expression" dxfId="86" priority="4"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0076-551E-40F4-9237-B746D67EBB1C}">
  <sheetPr codeName="Sheet86"/>
  <dimension ref="A1:B26"/>
  <sheetViews>
    <sheetView showGridLines="0" workbookViewId="0">
      <selection activeCell="A6" sqref="A6"/>
    </sheetView>
  </sheetViews>
  <sheetFormatPr defaultRowHeight="12.5" x14ac:dyDescent="0.25"/>
  <cols>
    <col min="1" max="1" width="30.5429687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x-624</v>
      </c>
    </row>
    <row r="6" spans="1:2" x14ac:dyDescent="0.25">
      <c r="A6" s="41" t="s">
        <v>385</v>
      </c>
      <c r="B6" s="48" t="s">
        <v>386</v>
      </c>
    </row>
    <row r="7" spans="1:2" x14ac:dyDescent="0.25">
      <c r="A7" s="41" t="s">
        <v>387</v>
      </c>
      <c r="B7" s="48" t="s">
        <v>31</v>
      </c>
    </row>
    <row r="8" spans="1:2" x14ac:dyDescent="0.25">
      <c r="A8" s="41" t="s">
        <v>124</v>
      </c>
      <c r="B8" s="48" t="s">
        <v>149</v>
      </c>
    </row>
    <row r="9" spans="1:2" x14ac:dyDescent="0.25">
      <c r="A9" s="41" t="s">
        <v>125</v>
      </c>
      <c r="B9" s="48" t="s">
        <v>349</v>
      </c>
    </row>
    <row r="10" spans="1:2" x14ac:dyDescent="0.25">
      <c r="A10" s="41" t="s">
        <v>6</v>
      </c>
      <c r="B10" s="48" t="s">
        <v>358</v>
      </c>
    </row>
    <row r="11" spans="1:2" x14ac:dyDescent="0.25">
      <c r="A11" s="41" t="s">
        <v>126</v>
      </c>
      <c r="B11" s="48" t="s">
        <v>300</v>
      </c>
    </row>
    <row r="12" spans="1:2" x14ac:dyDescent="0.25">
      <c r="A12" s="41" t="s">
        <v>127</v>
      </c>
      <c r="B12" s="48" t="s">
        <v>351</v>
      </c>
    </row>
    <row r="13" spans="1:2" x14ac:dyDescent="0.25">
      <c r="A13" s="41" t="s">
        <v>388</v>
      </c>
      <c r="B13" s="48">
        <v>1</v>
      </c>
    </row>
    <row r="14" spans="1:2" x14ac:dyDescent="0.25">
      <c r="A14" s="41" t="s">
        <v>129</v>
      </c>
      <c r="B14" s="48">
        <v>624</v>
      </c>
    </row>
    <row r="15" spans="1:2" x14ac:dyDescent="0.25">
      <c r="A15" s="41" t="s">
        <v>389</v>
      </c>
      <c r="B15" s="48" t="s">
        <v>359</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qyLe+vs18Xmm832I5eEU+yZkr79SG3kxeGq6/Zm9tVhDcDJCVvBzb9JakpKdBl/ksSQ4m8BHSsQo4LPpwmeWdQ==" saltValue="dpVvZOOMRiEgjZobCmrnjQ==" spinCount="100000" sheet="1" objects="1" scenarios="1"/>
  <conditionalFormatting sqref="A6:A21">
    <cfRule type="expression" dxfId="83" priority="1" stopIfTrue="1">
      <formula>MOD(ROW(),2)=0</formula>
    </cfRule>
    <cfRule type="expression" dxfId="82" priority="2" stopIfTrue="1">
      <formula>MOD(ROW(),2)&lt;&gt;0</formula>
    </cfRule>
  </conditionalFormatting>
  <conditionalFormatting sqref="B6:B21">
    <cfRule type="expression" dxfId="81" priority="3" stopIfTrue="1">
      <formula>MOD(ROW(),2)=0</formula>
    </cfRule>
    <cfRule type="expression" dxfId="80" priority="4"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A0BC-1846-421D-81B1-24952A4D7CA1}">
  <sheetPr codeName="Sheet87"/>
  <dimension ref="A1:B26"/>
  <sheetViews>
    <sheetView showGridLines="0" workbookViewId="0">
      <selection activeCell="A6" sqref="A6"/>
    </sheetView>
  </sheetViews>
  <sheetFormatPr defaultRowHeight="12.5" x14ac:dyDescent="0.25"/>
  <cols>
    <col min="1" max="1" width="30.54296875" customWidth="1"/>
    <col min="2" max="2" width="46.3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x-625</v>
      </c>
    </row>
    <row r="6" spans="1:2" x14ac:dyDescent="0.25">
      <c r="A6" s="41" t="s">
        <v>385</v>
      </c>
      <c r="B6" s="48" t="s">
        <v>386</v>
      </c>
    </row>
    <row r="7" spans="1:2" x14ac:dyDescent="0.25">
      <c r="A7" s="41" t="s">
        <v>387</v>
      </c>
      <c r="B7" s="48" t="s">
        <v>31</v>
      </c>
    </row>
    <row r="8" spans="1:2" x14ac:dyDescent="0.25">
      <c r="A8" s="41" t="s">
        <v>124</v>
      </c>
      <c r="B8" s="48" t="s">
        <v>149</v>
      </c>
    </row>
    <row r="9" spans="1:2" x14ac:dyDescent="0.25">
      <c r="A9" s="41" t="s">
        <v>125</v>
      </c>
      <c r="B9" s="48" t="s">
        <v>349</v>
      </c>
    </row>
    <row r="10" spans="1:2" x14ac:dyDescent="0.25">
      <c r="A10" s="64" t="s">
        <v>6</v>
      </c>
      <c r="B10" s="53" t="s">
        <v>360</v>
      </c>
    </row>
    <row r="11" spans="1:2" x14ac:dyDescent="0.25">
      <c r="A11" s="41" t="s">
        <v>126</v>
      </c>
      <c r="B11" s="48" t="s">
        <v>300</v>
      </c>
    </row>
    <row r="12" spans="1:2" x14ac:dyDescent="0.25">
      <c r="A12" s="41" t="s">
        <v>127</v>
      </c>
      <c r="B12" s="48" t="s">
        <v>351</v>
      </c>
    </row>
    <row r="13" spans="1:2" x14ac:dyDescent="0.25">
      <c r="A13" s="41" t="s">
        <v>388</v>
      </c>
      <c r="B13" s="48">
        <v>1</v>
      </c>
    </row>
    <row r="14" spans="1:2" x14ac:dyDescent="0.25">
      <c r="A14" s="41" t="s">
        <v>129</v>
      </c>
      <c r="B14" s="48">
        <v>625</v>
      </c>
    </row>
    <row r="15" spans="1:2" x14ac:dyDescent="0.25">
      <c r="A15" s="41" t="s">
        <v>389</v>
      </c>
      <c r="B15" s="48" t="s">
        <v>361</v>
      </c>
    </row>
    <row r="16" spans="1:2" x14ac:dyDescent="0.25">
      <c r="A16" s="41" t="s">
        <v>131</v>
      </c>
      <c r="B16" s="48" t="s">
        <v>357</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W8yjU6fm67tcGGnFZJcGBMw9dKlkXqI8MNU0mwwbDvZxDp+Bl1odxPHXXrVoYaC+px+KfGDMKLvegi+AmZCafA==" saltValue="yxuGdwmEpdgk3kJ4ISfuMA==" spinCount="100000" sheet="1" objects="1" scenarios="1"/>
  <conditionalFormatting sqref="A6:A21">
    <cfRule type="expression" dxfId="77" priority="1" stopIfTrue="1">
      <formula>MOD(ROW(),2)=0</formula>
    </cfRule>
    <cfRule type="expression" dxfId="76" priority="2" stopIfTrue="1">
      <formula>MOD(ROW(),2)&lt;&gt;0</formula>
    </cfRule>
  </conditionalFormatting>
  <conditionalFormatting sqref="B6:B21">
    <cfRule type="expression" dxfId="75" priority="3" stopIfTrue="1">
      <formula>MOD(ROW(),2)=0</formula>
    </cfRule>
    <cfRule type="expression" dxfId="74" priority="4"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22E1-C9E2-42A2-AFED-F38BB3A68403}">
  <sheetPr codeName="Sheet88"/>
  <dimension ref="A1:B26"/>
  <sheetViews>
    <sheetView showGridLines="0" workbookViewId="0">
      <selection activeCell="A6" sqref="A6"/>
    </sheetView>
  </sheetViews>
  <sheetFormatPr defaultRowHeight="12.5" x14ac:dyDescent="0.25"/>
  <cols>
    <col min="1" max="1" width="30.5429687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x-626</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349</v>
      </c>
    </row>
    <row r="10" spans="1:2" x14ac:dyDescent="0.25">
      <c r="A10" s="64" t="s">
        <v>6</v>
      </c>
      <c r="B10" s="53" t="s">
        <v>358</v>
      </c>
    </row>
    <row r="11" spans="1:2" x14ac:dyDescent="0.25">
      <c r="A11" s="41" t="s">
        <v>126</v>
      </c>
      <c r="B11" s="48" t="s">
        <v>300</v>
      </c>
    </row>
    <row r="12" spans="1:2" x14ac:dyDescent="0.25">
      <c r="A12" s="41" t="s">
        <v>127</v>
      </c>
      <c r="B12" s="48" t="s">
        <v>351</v>
      </c>
    </row>
    <row r="13" spans="1:2" x14ac:dyDescent="0.25">
      <c r="A13" s="41" t="s">
        <v>388</v>
      </c>
      <c r="B13" s="48">
        <v>0</v>
      </c>
    </row>
    <row r="14" spans="1:2" x14ac:dyDescent="0.25">
      <c r="A14" s="41" t="s">
        <v>129</v>
      </c>
      <c r="B14" s="48">
        <v>626</v>
      </c>
    </row>
    <row r="15" spans="1:2" x14ac:dyDescent="0.25">
      <c r="A15" s="41" t="s">
        <v>389</v>
      </c>
      <c r="B15" s="48" t="s">
        <v>362</v>
      </c>
    </row>
    <row r="16" spans="1:2" x14ac:dyDescent="0.25">
      <c r="A16" s="41" t="s">
        <v>131</v>
      </c>
      <c r="B16" s="48" t="s">
        <v>363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mOhQcIDSevRUE9pokZPFyk4bW3ELcGzj3hwfBw2UyShVJ3DOZpmsrKsYSE2990bmF2TVtNflqAllpBOK0IdmpQ==" saltValue="3FbM06wJh/DWRvPR0js/IA=="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B6:B21">
    <cfRule type="expression" dxfId="69" priority="3" stopIfTrue="1">
      <formula>MOD(ROW(),2)=0</formula>
    </cfRule>
    <cfRule type="expression" dxfId="68" priority="4"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1A841-443E-4FAE-8992-E00B4070BFBA}">
  <sheetPr codeName="Sheet89"/>
  <dimension ref="A1:B26"/>
  <sheetViews>
    <sheetView showGridLines="0" workbookViewId="0">
      <selection activeCell="A6" sqref="A6"/>
    </sheetView>
  </sheetViews>
  <sheetFormatPr defaultRowHeight="12.5" x14ac:dyDescent="0.25"/>
  <cols>
    <col min="1" max="1" width="30.54296875" customWidth="1"/>
    <col min="2" max="2" width="43.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Scheme pays LTA - x-627</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349</v>
      </c>
    </row>
    <row r="10" spans="1:2" x14ac:dyDescent="0.25">
      <c r="A10" s="64" t="s">
        <v>6</v>
      </c>
      <c r="B10" s="53" t="s">
        <v>364</v>
      </c>
    </row>
    <row r="11" spans="1:2" x14ac:dyDescent="0.25">
      <c r="A11" s="41" t="s">
        <v>126</v>
      </c>
      <c r="B11" s="48" t="s">
        <v>300</v>
      </c>
    </row>
    <row r="12" spans="1:2" x14ac:dyDescent="0.25">
      <c r="A12" s="41" t="s">
        <v>127</v>
      </c>
      <c r="B12" s="48" t="s">
        <v>351</v>
      </c>
    </row>
    <row r="13" spans="1:2" x14ac:dyDescent="0.25">
      <c r="A13" s="41" t="s">
        <v>388</v>
      </c>
      <c r="B13" s="48">
        <v>0</v>
      </c>
    </row>
    <row r="14" spans="1:2" x14ac:dyDescent="0.25">
      <c r="A14" s="41" t="s">
        <v>129</v>
      </c>
      <c r="B14" s="48">
        <v>627</v>
      </c>
    </row>
    <row r="15" spans="1:2" x14ac:dyDescent="0.25">
      <c r="A15" s="41" t="s">
        <v>389</v>
      </c>
      <c r="B15" s="48" t="s">
        <v>365</v>
      </c>
    </row>
    <row r="16" spans="1:2" x14ac:dyDescent="0.25">
      <c r="A16" s="41" t="s">
        <v>131</v>
      </c>
      <c r="B16" s="48" t="s">
        <v>366</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354</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13" x14ac:dyDescent="0.25"/>
  </sheetData>
  <sheetProtection algorithmName="SHA-512" hashValue="pHFRIP/9O8e801qmwXNgCQg39pw3e3UA2/LCwUc9gLcDnJQNJhmdrz8blC6U8tx4pk/DKxJOCZw3r/Mvpp5Cag==" saltValue="oJYqpikH598YAT1qB6kLKQ==" spinCount="100000" sheet="1" objects="1" scenarios="1"/>
  <conditionalFormatting sqref="A6:A21">
    <cfRule type="expression" dxfId="65" priority="1" stopIfTrue="1">
      <formula>MOD(ROW(),2)=0</formula>
    </cfRule>
    <cfRule type="expression" dxfId="64" priority="2" stopIfTrue="1">
      <formula>MOD(ROW(),2)&lt;&gt;0</formula>
    </cfRule>
  </conditionalFormatting>
  <conditionalFormatting sqref="B6:B21">
    <cfRule type="expression" dxfId="63" priority="3" stopIfTrue="1">
      <formula>MOD(ROW(),2)=0</formula>
    </cfRule>
    <cfRule type="expression" dxfId="62" priority="4"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AEDE-2EB4-4C7D-A85E-4252761CA532}">
  <sheetPr codeName="Sheet90"/>
  <dimension ref="A1:F63"/>
  <sheetViews>
    <sheetView showGridLines="0" workbookViewId="0">
      <selection activeCell="A6" sqref="A6"/>
    </sheetView>
  </sheetViews>
  <sheetFormatPr defaultRowHeight="12.5" x14ac:dyDescent="0.25"/>
  <cols>
    <col min="1" max="1" width="31.6328125" customWidth="1"/>
    <col min="2" max="2" width="40.6328125" customWidth="1"/>
    <col min="5" max="5" width="31.36328125" customWidth="1"/>
    <col min="6" max="6" width="40.6328125" customWidth="1"/>
  </cols>
  <sheetData>
    <row r="1" spans="1:6" s="1" customFormat="1" ht="20" x14ac:dyDescent="0.4">
      <c r="A1" s="2" t="s">
        <v>0</v>
      </c>
    </row>
    <row r="2" spans="1:6" s="1" customFormat="1" ht="15.5" x14ac:dyDescent="0.35">
      <c r="A2" s="30" t="s">
        <v>1</v>
      </c>
      <c r="B2" s="3" t="str">
        <f>wb_title</f>
        <v>Fire_NI - Consolidated Factor Spreadsheet</v>
      </c>
    </row>
    <row r="3" spans="1:6" s="1" customFormat="1" ht="15.5" x14ac:dyDescent="0.35">
      <c r="A3" s="30" t="s">
        <v>2</v>
      </c>
      <c r="B3" s="3" t="str">
        <f>TABLE_FACTOR_TYPE_1 &amp; " - x-" &amp; TABLE_SERIES_NUMBER_1</f>
        <v>Added pension - x-701A</v>
      </c>
    </row>
    <row r="6" spans="1:6" x14ac:dyDescent="0.25">
      <c r="A6" s="41" t="s">
        <v>385</v>
      </c>
      <c r="B6" s="48" t="s">
        <v>386</v>
      </c>
      <c r="E6" s="41" t="s">
        <v>385</v>
      </c>
      <c r="F6" s="48" t="s">
        <v>386</v>
      </c>
    </row>
    <row r="7" spans="1:6" x14ac:dyDescent="0.25">
      <c r="A7" s="41" t="s">
        <v>387</v>
      </c>
      <c r="B7" s="48" t="s">
        <v>31</v>
      </c>
      <c r="E7" s="41" t="s">
        <v>387</v>
      </c>
      <c r="F7" s="48" t="s">
        <v>31</v>
      </c>
    </row>
    <row r="8" spans="1:6" x14ac:dyDescent="0.25">
      <c r="A8" s="41" t="s">
        <v>124</v>
      </c>
      <c r="B8" s="48">
        <v>2015</v>
      </c>
      <c r="E8" s="41" t="s">
        <v>124</v>
      </c>
      <c r="F8" s="48">
        <v>2015</v>
      </c>
    </row>
    <row r="9" spans="1:6" x14ac:dyDescent="0.25">
      <c r="A9" s="41" t="s">
        <v>125</v>
      </c>
      <c r="B9" s="48" t="s">
        <v>367</v>
      </c>
      <c r="E9" s="41" t="s">
        <v>125</v>
      </c>
      <c r="F9" s="48" t="s">
        <v>367</v>
      </c>
    </row>
    <row r="10" spans="1:6" ht="25" x14ac:dyDescent="0.25">
      <c r="A10" s="41" t="s">
        <v>6</v>
      </c>
      <c r="B10" s="48" t="s">
        <v>368</v>
      </c>
      <c r="E10" s="41" t="s">
        <v>6</v>
      </c>
      <c r="F10" s="48" t="s">
        <v>368</v>
      </c>
    </row>
    <row r="11" spans="1:6" x14ac:dyDescent="0.25">
      <c r="A11" s="41" t="s">
        <v>126</v>
      </c>
      <c r="B11" s="48" t="s">
        <v>222</v>
      </c>
      <c r="E11" s="41" t="s">
        <v>126</v>
      </c>
      <c r="F11" s="48" t="s">
        <v>222</v>
      </c>
    </row>
    <row r="12" spans="1:6" x14ac:dyDescent="0.25">
      <c r="A12" s="41" t="s">
        <v>127</v>
      </c>
      <c r="B12" s="48" t="s">
        <v>369</v>
      </c>
      <c r="E12" s="41" t="s">
        <v>127</v>
      </c>
      <c r="F12" s="48" t="s">
        <v>369</v>
      </c>
    </row>
    <row r="13" spans="1:6" x14ac:dyDescent="0.25">
      <c r="A13" s="41" t="s">
        <v>388</v>
      </c>
      <c r="B13" s="48">
        <v>0</v>
      </c>
      <c r="E13" s="41" t="s">
        <v>388</v>
      </c>
      <c r="F13" s="48">
        <v>0</v>
      </c>
    </row>
    <row r="14" spans="1:6" x14ac:dyDescent="0.25">
      <c r="A14" s="41" t="s">
        <v>129</v>
      </c>
      <c r="B14" s="48" t="s">
        <v>370</v>
      </c>
      <c r="E14" s="41" t="s">
        <v>129</v>
      </c>
      <c r="F14" s="48" t="s">
        <v>372</v>
      </c>
    </row>
    <row r="15" spans="1:6" x14ac:dyDescent="0.25">
      <c r="A15" s="41" t="s">
        <v>389</v>
      </c>
      <c r="B15" s="48" t="s">
        <v>371</v>
      </c>
      <c r="E15" s="41" t="s">
        <v>389</v>
      </c>
      <c r="F15" s="48" t="s">
        <v>373</v>
      </c>
    </row>
    <row r="16" spans="1:6" x14ac:dyDescent="0.25">
      <c r="A16" s="41" t="s">
        <v>131</v>
      </c>
      <c r="B16" s="48" t="s">
        <v>283</v>
      </c>
      <c r="E16" s="41" t="s">
        <v>131</v>
      </c>
      <c r="F16" s="48" t="s">
        <v>283</v>
      </c>
    </row>
    <row r="17" spans="1:6" x14ac:dyDescent="0.25">
      <c r="A17" s="42" t="s">
        <v>390</v>
      </c>
      <c r="B17" s="48"/>
      <c r="E17" s="42" t="s">
        <v>390</v>
      </c>
      <c r="F17" s="48"/>
    </row>
    <row r="18" spans="1:6" x14ac:dyDescent="0.25">
      <c r="A18" s="41" t="s">
        <v>133</v>
      </c>
      <c r="B18" s="49">
        <v>45196</v>
      </c>
      <c r="E18" s="41" t="s">
        <v>133</v>
      </c>
      <c r="F18" s="49">
        <v>45196</v>
      </c>
    </row>
    <row r="19" spans="1:6" x14ac:dyDescent="0.25">
      <c r="A19" s="41" t="s">
        <v>134</v>
      </c>
      <c r="B19" s="49">
        <v>45196</v>
      </c>
      <c r="E19" s="41" t="s">
        <v>134</v>
      </c>
      <c r="F19" s="49">
        <v>45196</v>
      </c>
    </row>
    <row r="20" spans="1:6" x14ac:dyDescent="0.25">
      <c r="A20" s="41" t="s">
        <v>135</v>
      </c>
      <c r="B20" s="48" t="s">
        <v>145</v>
      </c>
      <c r="E20" s="41" t="s">
        <v>135</v>
      </c>
      <c r="F20" s="48" t="s">
        <v>145</v>
      </c>
    </row>
    <row r="21" spans="1:6" x14ac:dyDescent="0.25">
      <c r="A21" s="41" t="s">
        <v>391</v>
      </c>
      <c r="B21" s="48" t="s">
        <v>64</v>
      </c>
      <c r="E21" s="41" t="s">
        <v>391</v>
      </c>
      <c r="F21" s="48" t="s">
        <v>64</v>
      </c>
    </row>
    <row r="23" spans="1:6" x14ac:dyDescent="0.25">
      <c r="A23" s="23" t="str">
        <f>HYPERLINK("#'Factor List'!A1", "Back to Factor List")</f>
        <v>Back to Factor List</v>
      </c>
      <c r="B23" s="23" t="str">
        <f>HYPERLINK("#'Assumptions'!A1", "Assumptions")</f>
        <v>Assumptions</v>
      </c>
    </row>
    <row r="26" spans="1:6" s="61" customFormat="1" ht="13" x14ac:dyDescent="0.25">
      <c r="A26" s="60" t="s">
        <v>392</v>
      </c>
      <c r="B26" s="60" t="s">
        <v>440</v>
      </c>
      <c r="E26" s="62" t="s">
        <v>424</v>
      </c>
      <c r="F26" s="63" t="s">
        <v>425</v>
      </c>
    </row>
    <row r="27" spans="1:6" x14ac:dyDescent="0.25">
      <c r="A27" s="44">
        <v>18</v>
      </c>
      <c r="B27" s="45">
        <v>7.53</v>
      </c>
      <c r="E27" s="44" t="s">
        <v>441</v>
      </c>
      <c r="F27" s="46">
        <v>1.02</v>
      </c>
    </row>
    <row r="28" spans="1:6" x14ac:dyDescent="0.25">
      <c r="A28" s="44">
        <v>19</v>
      </c>
      <c r="B28" s="45">
        <v>7.82</v>
      </c>
    </row>
    <row r="29" spans="1:6" x14ac:dyDescent="0.25">
      <c r="A29" s="44">
        <v>20</v>
      </c>
      <c r="B29" s="45">
        <v>8.1</v>
      </c>
    </row>
    <row r="30" spans="1:6" x14ac:dyDescent="0.25">
      <c r="A30" s="44">
        <v>21</v>
      </c>
      <c r="B30" s="45">
        <v>8.3800000000000008</v>
      </c>
    </row>
    <row r="31" spans="1:6" x14ac:dyDescent="0.25">
      <c r="A31" s="44">
        <v>22</v>
      </c>
      <c r="B31" s="45">
        <v>8.68</v>
      </c>
    </row>
    <row r="32" spans="1:6" x14ac:dyDescent="0.25">
      <c r="A32" s="44">
        <v>23</v>
      </c>
      <c r="B32" s="45">
        <v>8.98</v>
      </c>
    </row>
    <row r="33" spans="1:2" x14ac:dyDescent="0.25">
      <c r="A33" s="44">
        <v>24</v>
      </c>
      <c r="B33" s="45">
        <v>9.3000000000000007</v>
      </c>
    </row>
    <row r="34" spans="1:2" x14ac:dyDescent="0.25">
      <c r="A34" s="44">
        <v>25</v>
      </c>
      <c r="B34" s="45">
        <v>9.6199999999999992</v>
      </c>
    </row>
    <row r="35" spans="1:2" x14ac:dyDescent="0.25">
      <c r="A35" s="44">
        <v>26</v>
      </c>
      <c r="B35" s="45">
        <v>9.9600000000000009</v>
      </c>
    </row>
    <row r="36" spans="1:2" x14ac:dyDescent="0.25">
      <c r="A36" s="44">
        <v>27</v>
      </c>
      <c r="B36" s="45">
        <v>10.31</v>
      </c>
    </row>
    <row r="37" spans="1:2" x14ac:dyDescent="0.25">
      <c r="A37" s="44">
        <v>28</v>
      </c>
      <c r="B37" s="45">
        <v>10.67</v>
      </c>
    </row>
    <row r="38" spans="1:2" x14ac:dyDescent="0.25">
      <c r="A38" s="44">
        <v>29</v>
      </c>
      <c r="B38" s="45">
        <v>11.04</v>
      </c>
    </row>
    <row r="39" spans="1:2" x14ac:dyDescent="0.25">
      <c r="A39" s="44">
        <v>30</v>
      </c>
      <c r="B39" s="45">
        <v>11.42</v>
      </c>
    </row>
    <row r="40" spans="1:2" x14ac:dyDescent="0.25">
      <c r="A40" s="44">
        <v>31</v>
      </c>
      <c r="B40" s="45">
        <v>11.81</v>
      </c>
    </row>
    <row r="41" spans="1:2" x14ac:dyDescent="0.25">
      <c r="A41" s="44">
        <v>32</v>
      </c>
      <c r="B41" s="45">
        <v>12.22</v>
      </c>
    </row>
    <row r="42" spans="1:2" x14ac:dyDescent="0.25">
      <c r="A42" s="44">
        <v>33</v>
      </c>
      <c r="B42" s="45">
        <v>12.64</v>
      </c>
    </row>
    <row r="43" spans="1:2" x14ac:dyDescent="0.25">
      <c r="A43" s="44">
        <v>34</v>
      </c>
      <c r="B43" s="45">
        <v>13.07</v>
      </c>
    </row>
    <row r="44" spans="1:2" x14ac:dyDescent="0.25">
      <c r="A44" s="44">
        <v>35</v>
      </c>
      <c r="B44" s="45">
        <v>13.52</v>
      </c>
    </row>
    <row r="45" spans="1:2" x14ac:dyDescent="0.25">
      <c r="A45" s="44">
        <v>36</v>
      </c>
      <c r="B45" s="45">
        <v>13.98</v>
      </c>
    </row>
    <row r="46" spans="1:2" x14ac:dyDescent="0.25">
      <c r="A46" s="44">
        <v>37</v>
      </c>
      <c r="B46" s="45">
        <v>14.45</v>
      </c>
    </row>
    <row r="47" spans="1:2" x14ac:dyDescent="0.25">
      <c r="A47" s="44">
        <v>38</v>
      </c>
      <c r="B47" s="45">
        <v>14.94</v>
      </c>
    </row>
    <row r="48" spans="1:2" x14ac:dyDescent="0.25">
      <c r="A48" s="44">
        <v>39</v>
      </c>
      <c r="B48" s="45">
        <v>15.44</v>
      </c>
    </row>
    <row r="49" spans="1:2" x14ac:dyDescent="0.25">
      <c r="A49" s="44">
        <v>40</v>
      </c>
      <c r="B49" s="45">
        <v>15.95</v>
      </c>
    </row>
    <row r="50" spans="1:2" x14ac:dyDescent="0.25">
      <c r="A50" s="44">
        <v>41</v>
      </c>
      <c r="B50" s="45">
        <v>16.48</v>
      </c>
    </row>
    <row r="51" spans="1:2" x14ac:dyDescent="0.25">
      <c r="A51" s="44">
        <v>42</v>
      </c>
      <c r="B51" s="45">
        <v>17.03</v>
      </c>
    </row>
    <row r="52" spans="1:2" x14ac:dyDescent="0.25">
      <c r="A52" s="44">
        <v>43</v>
      </c>
      <c r="B52" s="45">
        <v>17.59</v>
      </c>
    </row>
    <row r="53" spans="1:2" x14ac:dyDescent="0.25">
      <c r="A53" s="44">
        <v>44</v>
      </c>
      <c r="B53" s="45">
        <v>18.170000000000002</v>
      </c>
    </row>
    <row r="54" spans="1:2" x14ac:dyDescent="0.25">
      <c r="A54" s="44">
        <v>45</v>
      </c>
      <c r="B54" s="45">
        <v>18.77</v>
      </c>
    </row>
    <row r="55" spans="1:2" x14ac:dyDescent="0.25">
      <c r="A55" s="44">
        <v>46</v>
      </c>
      <c r="B55" s="45">
        <v>19.38</v>
      </c>
    </row>
    <row r="56" spans="1:2" x14ac:dyDescent="0.25">
      <c r="A56" s="44">
        <v>47</v>
      </c>
      <c r="B56" s="45">
        <v>20.010000000000002</v>
      </c>
    </row>
    <row r="57" spans="1:2" x14ac:dyDescent="0.25">
      <c r="A57" s="44">
        <v>48</v>
      </c>
      <c r="B57" s="45">
        <v>20.67</v>
      </c>
    </row>
    <row r="58" spans="1:2" x14ac:dyDescent="0.25">
      <c r="A58" s="44">
        <v>49</v>
      </c>
      <c r="B58" s="45">
        <v>21.34</v>
      </c>
    </row>
    <row r="59" spans="1:2" x14ac:dyDescent="0.25">
      <c r="A59" s="44">
        <v>50</v>
      </c>
      <c r="B59" s="45">
        <v>22.05</v>
      </c>
    </row>
    <row r="60" spans="1:2" x14ac:dyDescent="0.25">
      <c r="A60" s="44">
        <v>51</v>
      </c>
      <c r="B60" s="45">
        <v>22.78</v>
      </c>
    </row>
    <row r="61" spans="1:2" x14ac:dyDescent="0.25">
      <c r="A61" s="44">
        <v>52</v>
      </c>
      <c r="B61" s="45">
        <v>23.54</v>
      </c>
    </row>
    <row r="62" spans="1:2" x14ac:dyDescent="0.25">
      <c r="A62" s="44">
        <v>53</v>
      </c>
      <c r="B62" s="45">
        <v>24.34</v>
      </c>
    </row>
    <row r="63" spans="1:2" x14ac:dyDescent="0.25">
      <c r="A63" s="44">
        <v>54</v>
      </c>
      <c r="B63" s="45">
        <v>25.2</v>
      </c>
    </row>
  </sheetData>
  <sheetProtection algorithmName="SHA-512" hashValue="EKZ/BDs9TkfAewz1mHNklcexS8BO36FdbU2IzsmLtsibTu0JZqiCQw4jRV5i0GXOwIWUgPJ+W7nBlWhvFMpLVA==" saltValue="TUuXa2Di7hqsBcC85PuSYA==" spinCount="100000" sheet="1" objects="1" scenarios="1"/>
  <conditionalFormatting sqref="A6:A21">
    <cfRule type="expression" dxfId="59" priority="5" stopIfTrue="1">
      <formula>MOD(ROW(),2)=0</formula>
    </cfRule>
    <cfRule type="expression" dxfId="58" priority="6" stopIfTrue="1">
      <formula>MOD(ROW(),2)&lt;&gt;0</formula>
    </cfRule>
  </conditionalFormatting>
  <conditionalFormatting sqref="B6:B21">
    <cfRule type="expression" dxfId="57" priority="7" stopIfTrue="1">
      <formula>MOD(ROW(),2)=0</formula>
    </cfRule>
    <cfRule type="expression" dxfId="56" priority="8" stopIfTrue="1">
      <formula>MOD(ROW(),2)&lt;&gt;0</formula>
    </cfRule>
  </conditionalFormatting>
  <conditionalFormatting sqref="A26:A63">
    <cfRule type="expression" dxfId="55" priority="9" stopIfTrue="1">
      <formula>MOD(ROW(),2)=0</formula>
    </cfRule>
    <cfRule type="expression" dxfId="54" priority="10" stopIfTrue="1">
      <formula>MOD(ROW(),2)&lt;&gt;0</formula>
    </cfRule>
  </conditionalFormatting>
  <conditionalFormatting sqref="B26:B63">
    <cfRule type="expression" dxfId="53" priority="11" stopIfTrue="1">
      <formula>MOD(ROW(),2)=0</formula>
    </cfRule>
    <cfRule type="expression" dxfId="52" priority="12" stopIfTrue="1">
      <formula>MOD(ROW(),2)&lt;&gt;0</formula>
    </cfRule>
  </conditionalFormatting>
  <conditionalFormatting sqref="E6:E21">
    <cfRule type="expression" dxfId="51" priority="13" stopIfTrue="1">
      <formula>MOD(ROW(),2)=0</formula>
    </cfRule>
    <cfRule type="expression" dxfId="50" priority="14" stopIfTrue="1">
      <formula>MOD(ROW(),2)&lt;&gt;0</formula>
    </cfRule>
  </conditionalFormatting>
  <conditionalFormatting sqref="F6:F21">
    <cfRule type="expression" dxfId="49" priority="15" stopIfTrue="1">
      <formula>MOD(ROW(),2)=0</formula>
    </cfRule>
    <cfRule type="expression" dxfId="48" priority="16" stopIfTrue="1">
      <formula>MOD(ROW(),2)&lt;&gt;0</formula>
    </cfRule>
  </conditionalFormatting>
  <conditionalFormatting sqref="E26:E27">
    <cfRule type="expression" dxfId="47" priority="17" stopIfTrue="1">
      <formula>MOD(ROW(),2)=0</formula>
    </cfRule>
    <cfRule type="expression" dxfId="46" priority="18" stopIfTrue="1">
      <formula>MOD(ROW(),2)&lt;&gt;0</formula>
    </cfRule>
  </conditionalFormatting>
  <conditionalFormatting sqref="F26:F27">
    <cfRule type="expression" dxfId="45" priority="19" stopIfTrue="1">
      <formula>MOD(ROW(),2)=0</formula>
    </cfRule>
    <cfRule type="expression" dxfId="44" priority="20" stopIfTrue="1">
      <formula>MOD(ROW(),2)&lt;&gt;0</formula>
    </cfRule>
  </conditionalFormatting>
  <pageMargins left="0.7" right="0.7" top="0.75" bottom="0.75" header="0.3" footer="0.3"/>
  <tableParts count="2">
    <tablePart r:id="rId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F93A-0683-4C84-95F3-A3DE5B5F06A1}">
  <sheetPr codeName="Sheet91"/>
  <dimension ref="A1:B67"/>
  <sheetViews>
    <sheetView showGridLines="0" workbookViewId="0">
      <selection activeCell="A6" sqref="A6"/>
    </sheetView>
  </sheetViews>
  <sheetFormatPr defaultRowHeight="12.5" x14ac:dyDescent="0.25"/>
  <cols>
    <col min="1" max="1" width="31.6328125" customWidth="1"/>
    <col min="2" max="2" width="40.632812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Added pension - x-702</v>
      </c>
    </row>
    <row r="6" spans="1:2" x14ac:dyDescent="0.25">
      <c r="A6" s="41" t="s">
        <v>385</v>
      </c>
      <c r="B6" s="48" t="s">
        <v>386</v>
      </c>
    </row>
    <row r="7" spans="1:2" x14ac:dyDescent="0.25">
      <c r="A7" s="41" t="s">
        <v>387</v>
      </c>
      <c r="B7" s="48" t="s">
        <v>31</v>
      </c>
    </row>
    <row r="8" spans="1:2" x14ac:dyDescent="0.25">
      <c r="A8" s="41" t="s">
        <v>124</v>
      </c>
      <c r="B8" s="48">
        <v>2015</v>
      </c>
    </row>
    <row r="9" spans="1:2" x14ac:dyDescent="0.25">
      <c r="A9" s="41" t="s">
        <v>125</v>
      </c>
      <c r="B9" s="48" t="s">
        <v>367</v>
      </c>
    </row>
    <row r="10" spans="1:2" ht="25" x14ac:dyDescent="0.25">
      <c r="A10" s="41" t="s">
        <v>6</v>
      </c>
      <c r="B10" s="48" t="s">
        <v>374</v>
      </c>
    </row>
    <row r="11" spans="1:2" x14ac:dyDescent="0.25">
      <c r="A11" s="41" t="s">
        <v>126</v>
      </c>
      <c r="B11" s="48" t="s">
        <v>222</v>
      </c>
    </row>
    <row r="12" spans="1:2" ht="25" x14ac:dyDescent="0.25">
      <c r="A12" s="41" t="s">
        <v>127</v>
      </c>
      <c r="B12" s="48" t="s">
        <v>375</v>
      </c>
    </row>
    <row r="13" spans="1:2" x14ac:dyDescent="0.25">
      <c r="A13" s="41" t="s">
        <v>388</v>
      </c>
      <c r="B13" s="48">
        <v>0</v>
      </c>
    </row>
    <row r="14" spans="1:2" x14ac:dyDescent="0.25">
      <c r="A14" s="41" t="s">
        <v>129</v>
      </c>
      <c r="B14" s="48">
        <v>702</v>
      </c>
    </row>
    <row r="15" spans="1:2" x14ac:dyDescent="0.25">
      <c r="A15" s="41" t="s">
        <v>389</v>
      </c>
      <c r="B15" s="48" t="s">
        <v>376</v>
      </c>
    </row>
    <row r="16" spans="1:2" x14ac:dyDescent="0.25">
      <c r="A16" s="41" t="s">
        <v>131</v>
      </c>
      <c r="B16" s="48" t="s">
        <v>286</v>
      </c>
    </row>
    <row r="17" spans="1:2" x14ac:dyDescent="0.25">
      <c r="A17" s="42" t="s">
        <v>390</v>
      </c>
      <c r="B17" s="48"/>
    </row>
    <row r="18" spans="1:2" x14ac:dyDescent="0.25">
      <c r="A18" s="41" t="s">
        <v>133</v>
      </c>
      <c r="B18" s="49">
        <v>45196</v>
      </c>
    </row>
    <row r="19" spans="1:2" x14ac:dyDescent="0.25">
      <c r="A19" s="41" t="s">
        <v>134</v>
      </c>
      <c r="B19" s="49">
        <v>45196</v>
      </c>
    </row>
    <row r="20" spans="1:2" x14ac:dyDescent="0.25">
      <c r="A20" s="41" t="s">
        <v>135</v>
      </c>
      <c r="B20" s="48" t="s">
        <v>145</v>
      </c>
    </row>
    <row r="21" spans="1:2" x14ac:dyDescent="0.25">
      <c r="A21" s="41" t="s">
        <v>391</v>
      </c>
      <c r="B21" s="48" t="s">
        <v>64</v>
      </c>
    </row>
    <row r="23" spans="1:2" x14ac:dyDescent="0.25">
      <c r="A23" s="23" t="str">
        <f>HYPERLINK("#'Factor List'!A1", "Back to Factor List")</f>
        <v>Back to Factor List</v>
      </c>
      <c r="B23" s="23" t="str">
        <f>HYPERLINK("#'Assumptions'!A1", "Assumptions")</f>
        <v>Assumptions</v>
      </c>
    </row>
    <row r="26" spans="1:2" s="61" customFormat="1" ht="26" x14ac:dyDescent="0.25">
      <c r="A26" s="60" t="s">
        <v>375</v>
      </c>
      <c r="B26" s="60" t="s">
        <v>442</v>
      </c>
    </row>
    <row r="27" spans="1:2" x14ac:dyDescent="0.25">
      <c r="A27" s="44">
        <v>0</v>
      </c>
      <c r="B27" s="45">
        <v>1</v>
      </c>
    </row>
    <row r="28" spans="1:2" x14ac:dyDescent="0.25">
      <c r="A28" s="44">
        <v>1</v>
      </c>
      <c r="B28" s="45">
        <v>1.02</v>
      </c>
    </row>
    <row r="29" spans="1:2" x14ac:dyDescent="0.25">
      <c r="A29" s="44">
        <v>2</v>
      </c>
      <c r="B29" s="45">
        <v>1.04</v>
      </c>
    </row>
    <row r="30" spans="1:2" x14ac:dyDescent="0.25">
      <c r="A30" s="44">
        <v>3</v>
      </c>
      <c r="B30" s="45">
        <v>1.06</v>
      </c>
    </row>
    <row r="31" spans="1:2" x14ac:dyDescent="0.25">
      <c r="A31" s="44">
        <v>4</v>
      </c>
      <c r="B31" s="45">
        <v>1.08</v>
      </c>
    </row>
    <row r="32" spans="1:2" x14ac:dyDescent="0.25">
      <c r="A32" s="44">
        <v>5</v>
      </c>
      <c r="B32" s="45">
        <v>1.1000000000000001</v>
      </c>
    </row>
    <row r="33" spans="1:2" x14ac:dyDescent="0.25">
      <c r="A33" s="44">
        <v>6</v>
      </c>
      <c r="B33" s="45">
        <v>1.1299999999999999</v>
      </c>
    </row>
    <row r="34" spans="1:2" x14ac:dyDescent="0.25">
      <c r="A34" s="44">
        <v>7</v>
      </c>
      <c r="B34" s="45">
        <v>1.1499999999999999</v>
      </c>
    </row>
    <row r="35" spans="1:2" x14ac:dyDescent="0.25">
      <c r="A35" s="44">
        <v>8</v>
      </c>
      <c r="B35" s="45">
        <v>1.17</v>
      </c>
    </row>
    <row r="36" spans="1:2" x14ac:dyDescent="0.25">
      <c r="A36" s="44">
        <v>9</v>
      </c>
      <c r="B36" s="45">
        <v>1.2</v>
      </c>
    </row>
    <row r="37" spans="1:2" x14ac:dyDescent="0.25">
      <c r="A37" s="44">
        <v>10</v>
      </c>
      <c r="B37" s="45">
        <v>1.22</v>
      </c>
    </row>
    <row r="38" spans="1:2" x14ac:dyDescent="0.25">
      <c r="A38" s="44">
        <v>11</v>
      </c>
      <c r="B38" s="45">
        <v>1.24</v>
      </c>
    </row>
    <row r="39" spans="1:2" x14ac:dyDescent="0.25">
      <c r="A39" s="44">
        <v>12</v>
      </c>
      <c r="B39" s="45">
        <v>1.27</v>
      </c>
    </row>
    <row r="40" spans="1:2" x14ac:dyDescent="0.25">
      <c r="A40" s="44">
        <v>13</v>
      </c>
      <c r="B40" s="45">
        <v>1.29</v>
      </c>
    </row>
    <row r="41" spans="1:2" x14ac:dyDescent="0.25">
      <c r="A41" s="44">
        <v>14</v>
      </c>
      <c r="B41" s="45">
        <v>1.32</v>
      </c>
    </row>
    <row r="42" spans="1:2" x14ac:dyDescent="0.25">
      <c r="A42" s="44">
        <v>15</v>
      </c>
      <c r="B42" s="45">
        <v>1.35</v>
      </c>
    </row>
    <row r="43" spans="1:2" x14ac:dyDescent="0.25">
      <c r="A43" s="44">
        <v>16</v>
      </c>
      <c r="B43" s="45">
        <v>1.37</v>
      </c>
    </row>
    <row r="44" spans="1:2" x14ac:dyDescent="0.25">
      <c r="A44" s="44">
        <v>17</v>
      </c>
      <c r="B44" s="45">
        <v>1.4</v>
      </c>
    </row>
    <row r="45" spans="1:2" x14ac:dyDescent="0.25">
      <c r="A45" s="44">
        <v>18</v>
      </c>
      <c r="B45" s="45">
        <v>1.43</v>
      </c>
    </row>
    <row r="46" spans="1:2" x14ac:dyDescent="0.25">
      <c r="A46" s="44">
        <v>19</v>
      </c>
      <c r="B46" s="45">
        <v>1.46</v>
      </c>
    </row>
    <row r="47" spans="1:2" x14ac:dyDescent="0.25">
      <c r="A47" s="44">
        <v>20</v>
      </c>
      <c r="B47" s="45">
        <v>1.49</v>
      </c>
    </row>
    <row r="48" spans="1:2" x14ac:dyDescent="0.25">
      <c r="A48" s="44">
        <v>21</v>
      </c>
      <c r="B48" s="45">
        <v>1.52</v>
      </c>
    </row>
    <row r="49" spans="1:2" x14ac:dyDescent="0.25">
      <c r="A49" s="44">
        <v>22</v>
      </c>
      <c r="B49" s="45">
        <v>1.55</v>
      </c>
    </row>
    <row r="50" spans="1:2" x14ac:dyDescent="0.25">
      <c r="A50" s="44">
        <v>23</v>
      </c>
      <c r="B50" s="45">
        <v>1.58</v>
      </c>
    </row>
    <row r="51" spans="1:2" x14ac:dyDescent="0.25">
      <c r="A51" s="44">
        <v>24</v>
      </c>
      <c r="B51" s="45">
        <v>1.61</v>
      </c>
    </row>
    <row r="52" spans="1:2" x14ac:dyDescent="0.25">
      <c r="A52" s="44">
        <v>25</v>
      </c>
      <c r="B52" s="45">
        <v>1.64</v>
      </c>
    </row>
    <row r="53" spans="1:2" x14ac:dyDescent="0.25">
      <c r="A53" s="44">
        <v>26</v>
      </c>
      <c r="B53" s="45">
        <v>1.67</v>
      </c>
    </row>
    <row r="54" spans="1:2" x14ac:dyDescent="0.25">
      <c r="A54" s="44">
        <v>27</v>
      </c>
      <c r="B54" s="45">
        <v>1.71</v>
      </c>
    </row>
    <row r="55" spans="1:2" x14ac:dyDescent="0.25">
      <c r="A55" s="44">
        <v>28</v>
      </c>
      <c r="B55" s="45">
        <v>1.74</v>
      </c>
    </row>
    <row r="56" spans="1:2" x14ac:dyDescent="0.25">
      <c r="A56" s="44">
        <v>29</v>
      </c>
      <c r="B56" s="45">
        <v>1.78</v>
      </c>
    </row>
    <row r="57" spans="1:2" x14ac:dyDescent="0.25">
      <c r="A57" s="44">
        <v>30</v>
      </c>
      <c r="B57" s="45">
        <v>1.81</v>
      </c>
    </row>
    <row r="58" spans="1:2" x14ac:dyDescent="0.25">
      <c r="A58" s="44">
        <v>31</v>
      </c>
      <c r="B58" s="45">
        <v>1.85</v>
      </c>
    </row>
    <row r="59" spans="1:2" x14ac:dyDescent="0.25">
      <c r="A59" s="44">
        <v>32</v>
      </c>
      <c r="B59" s="45">
        <v>1.88</v>
      </c>
    </row>
    <row r="60" spans="1:2" x14ac:dyDescent="0.25">
      <c r="A60" s="44">
        <v>33</v>
      </c>
      <c r="B60" s="45">
        <v>1.92</v>
      </c>
    </row>
    <row r="61" spans="1:2" x14ac:dyDescent="0.25">
      <c r="A61" s="44">
        <v>34</v>
      </c>
      <c r="B61" s="45">
        <v>1.96</v>
      </c>
    </row>
    <row r="62" spans="1:2" x14ac:dyDescent="0.25">
      <c r="A62" s="44">
        <v>35</v>
      </c>
      <c r="B62" s="45">
        <v>2</v>
      </c>
    </row>
    <row r="63" spans="1:2" x14ac:dyDescent="0.25">
      <c r="A63" s="44">
        <v>36</v>
      </c>
      <c r="B63" s="45">
        <v>2.04</v>
      </c>
    </row>
    <row r="64" spans="1:2" x14ac:dyDescent="0.25">
      <c r="A64" s="44">
        <v>37</v>
      </c>
      <c r="B64" s="45">
        <v>2.08</v>
      </c>
    </row>
    <row r="65" spans="1:2" x14ac:dyDescent="0.25">
      <c r="A65" s="44">
        <v>38</v>
      </c>
      <c r="B65" s="45">
        <v>2.12</v>
      </c>
    </row>
    <row r="66" spans="1:2" x14ac:dyDescent="0.25">
      <c r="A66" s="44">
        <v>39</v>
      </c>
      <c r="B66" s="45">
        <v>2.16</v>
      </c>
    </row>
    <row r="67" spans="1:2" x14ac:dyDescent="0.25">
      <c r="A67" s="44">
        <v>40</v>
      </c>
      <c r="B67" s="45">
        <v>2.21</v>
      </c>
    </row>
  </sheetData>
  <sheetProtection algorithmName="SHA-512" hashValue="Et3Pqn8DyhLwgD0aTRm3p80ozhJ+nR6c6bVLuMPCi1miDLh8H3fi2TxFh/r860CUFnPJIs+WTMyev2XVf0BYlA==" saltValue="aTB7VkZ4vycTHJZGUfQrpQ=="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B21">
    <cfRule type="expression" dxfId="37" priority="3" stopIfTrue="1">
      <formula>MOD(ROW(),2)=0</formula>
    </cfRule>
    <cfRule type="expression" dxfId="36" priority="4" stopIfTrue="1">
      <formula>MOD(ROW(),2)&lt;&gt;0</formula>
    </cfRule>
  </conditionalFormatting>
  <conditionalFormatting sqref="A26:A67">
    <cfRule type="expression" dxfId="35" priority="5" stopIfTrue="1">
      <formula>MOD(ROW(),2)=0</formula>
    </cfRule>
    <cfRule type="expression" dxfId="34" priority="6" stopIfTrue="1">
      <formula>MOD(ROW(),2)&lt;&gt;0</formula>
    </cfRule>
  </conditionalFormatting>
  <conditionalFormatting sqref="B26:B67">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0438-FA5B-4921-89BD-F8F13E8A99D4}">
  <sheetPr codeName="Sheet11"/>
  <dimension ref="A1:C68"/>
  <sheetViews>
    <sheetView showGridLines="0" topLeftCell="A6" workbookViewId="0">
      <selection activeCell="A6" sqref="A6"/>
    </sheetView>
  </sheetViews>
  <sheetFormatPr defaultRowHeight="12.5" x14ac:dyDescent="0.25"/>
  <cols>
    <col min="1" max="1" width="31.6328125" customWidth="1"/>
    <col min="2" max="3" width="22.6328125" customWidth="1"/>
  </cols>
  <sheetData>
    <row r="1" spans="1:3" s="1" customFormat="1" ht="20" x14ac:dyDescent="0.4">
      <c r="A1" s="2" t="s">
        <v>0</v>
      </c>
    </row>
    <row r="2" spans="1:3" s="1" customFormat="1" ht="15.5" x14ac:dyDescent="0.35">
      <c r="A2" s="30" t="s">
        <v>1</v>
      </c>
      <c r="B2" s="3" t="str">
        <f>wb_title</f>
        <v>Fire_NI - Consolidated Factor Spreadsheet</v>
      </c>
    </row>
    <row r="3" spans="1:3" s="1" customFormat="1" ht="15.5" x14ac:dyDescent="0.35">
      <c r="A3" s="30" t="s">
        <v>2</v>
      </c>
      <c r="B3" s="3" t="str">
        <f>TABLE_FACTOR_TYPE_1 &amp; " - x-" &amp; TABLE_SERIES_NUMBER_1</f>
        <v>CETV - x-204</v>
      </c>
    </row>
    <row r="6" spans="1:3" x14ac:dyDescent="0.25">
      <c r="A6" s="41" t="s">
        <v>385</v>
      </c>
      <c r="B6" s="48" t="s">
        <v>386</v>
      </c>
      <c r="C6" s="48"/>
    </row>
    <row r="7" spans="1:3" s="65" customFormat="1" x14ac:dyDescent="0.25">
      <c r="A7" s="64" t="s">
        <v>387</v>
      </c>
      <c r="B7" s="53" t="s">
        <v>31</v>
      </c>
      <c r="C7" s="53"/>
    </row>
    <row r="8" spans="1:3" x14ac:dyDescent="0.25">
      <c r="A8" s="41" t="s">
        <v>124</v>
      </c>
      <c r="B8" s="48" t="s">
        <v>149</v>
      </c>
      <c r="C8" s="48"/>
    </row>
    <row r="9" spans="1:3" x14ac:dyDescent="0.25">
      <c r="A9" s="41" t="s">
        <v>125</v>
      </c>
      <c r="B9" s="48" t="s">
        <v>138</v>
      </c>
      <c r="C9" s="48"/>
    </row>
    <row r="10" spans="1:3" ht="25" x14ac:dyDescent="0.25">
      <c r="A10" s="41" t="s">
        <v>6</v>
      </c>
      <c r="B10" s="48" t="s">
        <v>150</v>
      </c>
      <c r="C10" s="48"/>
    </row>
    <row r="11" spans="1:3" x14ac:dyDescent="0.25">
      <c r="A11" s="41" t="s">
        <v>126</v>
      </c>
      <c r="B11" s="48" t="s">
        <v>146</v>
      </c>
      <c r="C11" s="48"/>
    </row>
    <row r="12" spans="1:3" x14ac:dyDescent="0.25">
      <c r="A12" s="41" t="s">
        <v>127</v>
      </c>
      <c r="B12" s="48" t="s">
        <v>141</v>
      </c>
      <c r="C12" s="48"/>
    </row>
    <row r="13" spans="1:3" x14ac:dyDescent="0.25">
      <c r="A13" s="41" t="s">
        <v>388</v>
      </c>
      <c r="B13" s="48" t="s">
        <v>142</v>
      </c>
      <c r="C13" s="48"/>
    </row>
    <row r="14" spans="1:3" x14ac:dyDescent="0.25">
      <c r="A14" s="41" t="s">
        <v>129</v>
      </c>
      <c r="B14" s="48">
        <v>204</v>
      </c>
      <c r="C14" s="48"/>
    </row>
    <row r="15" spans="1:3" x14ac:dyDescent="0.25">
      <c r="A15" s="41" t="s">
        <v>389</v>
      </c>
      <c r="B15" s="48" t="s">
        <v>152</v>
      </c>
      <c r="C15" s="48"/>
    </row>
    <row r="16" spans="1:3" x14ac:dyDescent="0.25">
      <c r="A16" s="41" t="s">
        <v>131</v>
      </c>
      <c r="B16" s="48" t="s">
        <v>148</v>
      </c>
      <c r="C16" s="48"/>
    </row>
    <row r="17" spans="1:3" x14ac:dyDescent="0.25">
      <c r="A17" s="42" t="s">
        <v>390</v>
      </c>
      <c r="B17" s="48"/>
      <c r="C17" s="48"/>
    </row>
    <row r="18" spans="1:3" x14ac:dyDescent="0.25">
      <c r="A18" s="41" t="s">
        <v>133</v>
      </c>
      <c r="B18" s="49">
        <v>46163</v>
      </c>
      <c r="C18" s="49"/>
    </row>
    <row r="19" spans="1:3" x14ac:dyDescent="0.25">
      <c r="A19" s="41" t="s">
        <v>134</v>
      </c>
      <c r="B19" s="49"/>
      <c r="C19" s="49"/>
    </row>
    <row r="20" spans="1:3" x14ac:dyDescent="0.25">
      <c r="A20" s="41" t="s">
        <v>135</v>
      </c>
      <c r="B20" s="48" t="s">
        <v>145</v>
      </c>
      <c r="C20" s="48"/>
    </row>
    <row r="21" spans="1:3" x14ac:dyDescent="0.25">
      <c r="A21" s="41" t="s">
        <v>391</v>
      </c>
      <c r="B21" s="48" t="s">
        <v>63</v>
      </c>
      <c r="C21" s="48"/>
    </row>
    <row r="23" spans="1:3" x14ac:dyDescent="0.25">
      <c r="A23" s="23" t="str">
        <f>HYPERLINK("#'Factor List'!A1", "Back to Factor List")</f>
        <v>Back to Factor List</v>
      </c>
      <c r="B23" s="23" t="str">
        <f>HYPERLINK("#'Assumptions'!A1", "Assumptions")</f>
        <v>Assumptions</v>
      </c>
    </row>
    <row r="26" spans="1:3" s="61" customFormat="1" ht="26" x14ac:dyDescent="0.25">
      <c r="A26" s="60" t="s">
        <v>392</v>
      </c>
      <c r="B26" s="60" t="s">
        <v>393</v>
      </c>
      <c r="C26" s="60" t="s">
        <v>394</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sheetData>
  <sheetProtection algorithmName="SHA-512" hashValue="pkq9Hp2expmXWZU4we7gZgp0MMPZn0AXc16E4Hy8lA+F6x9pHknf8aXXmf5iGM+HDfP7L/TrMPpWj4+WbuhTag==" saltValue="7XteVZrMc3piBatnBOnmAQ==" spinCount="100000" sheet="1" objects="1" scenarios="1"/>
  <conditionalFormatting sqref="A6:A21">
    <cfRule type="expression" dxfId="837" priority="9" stopIfTrue="1">
      <formula>MOD(ROW(),2)=0</formula>
    </cfRule>
    <cfRule type="expression" dxfId="836" priority="10" stopIfTrue="1">
      <formula>MOD(ROW(),2)&lt;&gt;0</formula>
    </cfRule>
  </conditionalFormatting>
  <conditionalFormatting sqref="B6:C21">
    <cfRule type="expression" dxfId="835" priority="11" stopIfTrue="1">
      <formula>MOD(ROW(),2)=0</formula>
    </cfRule>
    <cfRule type="expression" dxfId="834" priority="12" stopIfTrue="1">
      <formula>MOD(ROW(),2)&lt;&gt;0</formula>
    </cfRule>
  </conditionalFormatting>
  <conditionalFormatting sqref="A26:A68">
    <cfRule type="expression" dxfId="833" priority="13" stopIfTrue="1">
      <formula>MOD(ROW(),2)=0</formula>
    </cfRule>
    <cfRule type="expression" dxfId="832" priority="14" stopIfTrue="1">
      <formula>MOD(ROW(),2)&lt;&gt;0</formula>
    </cfRule>
  </conditionalFormatting>
  <conditionalFormatting sqref="B26:C68">
    <cfRule type="expression" dxfId="831" priority="15" stopIfTrue="1">
      <formula>MOD(ROW(),2)=0</formula>
    </cfRule>
    <cfRule type="expression" dxfId="830" priority="16"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F0C5-10E5-4881-9894-0A2C29E6B480}">
  <sheetPr codeName="Sheet92"/>
  <dimension ref="A1:P36"/>
  <sheetViews>
    <sheetView showGridLines="0" workbookViewId="0">
      <selection activeCell="A6" sqref="A6"/>
    </sheetView>
  </sheetViews>
  <sheetFormatPr defaultRowHeight="12.5" x14ac:dyDescent="0.25"/>
  <cols>
    <col min="1" max="1" width="31.54296875" customWidth="1"/>
    <col min="2" max="2" width="27.453125" customWidth="1"/>
    <col min="3" max="3" width="23.54296875" customWidth="1"/>
    <col min="6" max="6" width="30.36328125" customWidth="1"/>
    <col min="7" max="7" width="40.6328125" customWidth="1"/>
    <col min="10" max="10" width="30.36328125" customWidth="1"/>
    <col min="11" max="11" width="40.6328125" customWidth="1"/>
    <col min="16" max="16" width="10.08984375" bestFit="1" customWidth="1"/>
  </cols>
  <sheetData>
    <row r="1" spans="1:16" s="1" customFormat="1" ht="20" x14ac:dyDescent="0.4">
      <c r="A1" s="2" t="s">
        <v>0</v>
      </c>
    </row>
    <row r="2" spans="1:16" s="1" customFormat="1" ht="15.5" x14ac:dyDescent="0.35">
      <c r="A2" s="30" t="s">
        <v>1</v>
      </c>
      <c r="B2" s="3" t="str">
        <f>wb_title</f>
        <v>Fire_NI - Consolidated Factor Spreadsheet</v>
      </c>
    </row>
    <row r="3" spans="1:16" s="1" customFormat="1" ht="15.5" x14ac:dyDescent="0.35">
      <c r="A3" s="30" t="s">
        <v>2</v>
      </c>
      <c r="B3" s="3" t="str">
        <f>TABLE_FACTOR_TYPE_1 &amp; " - x-" &amp; TABLE_SERIES_NUMBER_1</f>
        <v>Conversion Factors - x-802</v>
      </c>
    </row>
    <row r="6" spans="1:16" x14ac:dyDescent="0.25">
      <c r="A6" s="41" t="s">
        <v>385</v>
      </c>
      <c r="B6" s="48" t="s">
        <v>386</v>
      </c>
      <c r="C6" s="48"/>
      <c r="F6" s="41" t="s">
        <v>385</v>
      </c>
      <c r="G6" s="48" t="s">
        <v>386</v>
      </c>
      <c r="J6" s="41" t="s">
        <v>385</v>
      </c>
      <c r="K6" s="48" t="s">
        <v>386</v>
      </c>
    </row>
    <row r="7" spans="1:16" x14ac:dyDescent="0.25">
      <c r="A7" s="41" t="s">
        <v>387</v>
      </c>
      <c r="B7" s="48" t="s">
        <v>31</v>
      </c>
      <c r="C7" s="48"/>
      <c r="F7" s="41" t="s">
        <v>387</v>
      </c>
      <c r="G7" s="48" t="s">
        <v>31</v>
      </c>
      <c r="J7" s="41" t="s">
        <v>387</v>
      </c>
      <c r="K7" s="48" t="s">
        <v>31</v>
      </c>
      <c r="P7" t="s">
        <v>31</v>
      </c>
    </row>
    <row r="8" spans="1:16" x14ac:dyDescent="0.25">
      <c r="A8" s="41" t="s">
        <v>124</v>
      </c>
      <c r="B8" s="48">
        <v>2007</v>
      </c>
      <c r="C8" s="48"/>
      <c r="F8" s="41" t="s">
        <v>124</v>
      </c>
      <c r="G8" s="48">
        <v>2007</v>
      </c>
      <c r="J8" s="41" t="s">
        <v>124</v>
      </c>
      <c r="K8" s="48">
        <v>2007</v>
      </c>
      <c r="P8">
        <v>2007</v>
      </c>
    </row>
    <row r="9" spans="1:16" x14ac:dyDescent="0.25">
      <c r="A9" s="41" t="s">
        <v>125</v>
      </c>
      <c r="B9" s="48" t="s">
        <v>377</v>
      </c>
      <c r="C9" s="48"/>
      <c r="F9" s="41" t="s">
        <v>125</v>
      </c>
      <c r="G9" s="48" t="s">
        <v>377</v>
      </c>
      <c r="J9" s="41" t="s">
        <v>125</v>
      </c>
      <c r="K9" s="48" t="s">
        <v>377</v>
      </c>
      <c r="P9" t="s">
        <v>377</v>
      </c>
    </row>
    <row r="10" spans="1:16" ht="25" x14ac:dyDescent="0.25">
      <c r="A10" s="41" t="s">
        <v>6</v>
      </c>
      <c r="B10" s="48" t="s">
        <v>378</v>
      </c>
      <c r="C10" s="48"/>
      <c r="F10" s="41" t="s">
        <v>6</v>
      </c>
      <c r="G10" s="48" t="s">
        <v>381</v>
      </c>
      <c r="J10" s="41" t="s">
        <v>6</v>
      </c>
      <c r="K10" s="48" t="s">
        <v>383</v>
      </c>
      <c r="P10" t="s">
        <v>383</v>
      </c>
    </row>
    <row r="11" spans="1:16" x14ac:dyDescent="0.25">
      <c r="A11" s="41" t="s">
        <v>126</v>
      </c>
      <c r="B11" s="48" t="s">
        <v>222</v>
      </c>
      <c r="C11" s="48"/>
      <c r="F11" s="41" t="s">
        <v>126</v>
      </c>
      <c r="G11" s="48" t="s">
        <v>222</v>
      </c>
      <c r="J11" s="41" t="s">
        <v>126</v>
      </c>
      <c r="K11" s="48" t="s">
        <v>222</v>
      </c>
      <c r="P11" t="s">
        <v>222</v>
      </c>
    </row>
    <row r="12" spans="1:16" x14ac:dyDescent="0.25">
      <c r="A12" s="41" t="s">
        <v>127</v>
      </c>
      <c r="B12" s="48" t="s">
        <v>351</v>
      </c>
      <c r="C12" s="48"/>
      <c r="F12" s="41" t="s">
        <v>127</v>
      </c>
      <c r="G12" s="48" t="s">
        <v>351</v>
      </c>
      <c r="J12" s="41" t="s">
        <v>127</v>
      </c>
      <c r="K12" s="48" t="s">
        <v>351</v>
      </c>
      <c r="P12" t="s">
        <v>351</v>
      </c>
    </row>
    <row r="13" spans="1:16" x14ac:dyDescent="0.25">
      <c r="A13" s="41" t="s">
        <v>388</v>
      </c>
      <c r="B13" s="48">
        <v>0</v>
      </c>
      <c r="C13" s="48"/>
      <c r="F13" s="41" t="s">
        <v>388</v>
      </c>
      <c r="G13" s="48">
        <v>0</v>
      </c>
      <c r="J13" s="41" t="s">
        <v>388</v>
      </c>
      <c r="K13" s="48">
        <v>0</v>
      </c>
      <c r="P13">
        <v>0</v>
      </c>
    </row>
    <row r="14" spans="1:16" x14ac:dyDescent="0.25">
      <c r="A14" s="41" t="s">
        <v>129</v>
      </c>
      <c r="B14" s="48">
        <v>802</v>
      </c>
      <c r="C14" s="48"/>
      <c r="F14" s="41" t="s">
        <v>129</v>
      </c>
      <c r="G14" s="48">
        <v>802</v>
      </c>
      <c r="J14" s="41" t="s">
        <v>129</v>
      </c>
      <c r="K14" s="48">
        <v>802</v>
      </c>
      <c r="P14">
        <v>802</v>
      </c>
    </row>
    <row r="15" spans="1:16" x14ac:dyDescent="0.25">
      <c r="A15" s="41" t="s">
        <v>389</v>
      </c>
      <c r="B15" s="48" t="s">
        <v>379</v>
      </c>
      <c r="C15" s="48"/>
      <c r="F15" s="41" t="s">
        <v>389</v>
      </c>
      <c r="G15" s="48" t="s">
        <v>382</v>
      </c>
      <c r="J15" s="41" t="s">
        <v>389</v>
      </c>
      <c r="K15" s="48" t="s">
        <v>384</v>
      </c>
      <c r="P15" t="s">
        <v>384</v>
      </c>
    </row>
    <row r="16" spans="1:16" x14ac:dyDescent="0.25">
      <c r="A16" s="41" t="s">
        <v>131</v>
      </c>
      <c r="B16" s="48" t="s">
        <v>363</v>
      </c>
      <c r="C16" s="48"/>
      <c r="F16" s="41" t="s">
        <v>131</v>
      </c>
      <c r="G16" s="48" t="s">
        <v>366</v>
      </c>
      <c r="J16" s="41" t="s">
        <v>131</v>
      </c>
      <c r="K16" s="48" t="s">
        <v>328</v>
      </c>
      <c r="P16" t="s">
        <v>328</v>
      </c>
    </row>
    <row r="17" spans="1:16" s="65" customFormat="1" x14ac:dyDescent="0.25">
      <c r="A17" s="64" t="s">
        <v>390</v>
      </c>
      <c r="B17" s="53"/>
      <c r="C17" s="53"/>
      <c r="F17" s="64" t="s">
        <v>390</v>
      </c>
      <c r="G17" s="53"/>
      <c r="J17" s="64" t="s">
        <v>390</v>
      </c>
      <c r="K17" s="53"/>
    </row>
    <row r="18" spans="1:16" x14ac:dyDescent="0.25">
      <c r="A18" s="41" t="s">
        <v>133</v>
      </c>
      <c r="B18" s="49">
        <v>46163</v>
      </c>
      <c r="C18" s="48"/>
      <c r="F18" s="41" t="s">
        <v>133</v>
      </c>
      <c r="G18" s="49">
        <v>46163</v>
      </c>
      <c r="J18" s="41" t="s">
        <v>133</v>
      </c>
      <c r="K18" s="48"/>
      <c r="P18" s="31">
        <v>46163</v>
      </c>
    </row>
    <row r="19" spans="1:16" x14ac:dyDescent="0.25">
      <c r="A19" s="41" t="s">
        <v>134</v>
      </c>
      <c r="B19" s="48"/>
      <c r="C19" s="48"/>
      <c r="F19" s="41" t="s">
        <v>134</v>
      </c>
      <c r="G19" s="48"/>
      <c r="J19" s="41" t="s">
        <v>134</v>
      </c>
      <c r="K19" s="48"/>
    </row>
    <row r="20" spans="1:16" x14ac:dyDescent="0.25">
      <c r="A20" s="41" t="s">
        <v>135</v>
      </c>
      <c r="B20" s="48" t="s">
        <v>380</v>
      </c>
      <c r="C20" s="48"/>
      <c r="F20" s="41" t="s">
        <v>135</v>
      </c>
      <c r="G20" s="48" t="s">
        <v>380</v>
      </c>
      <c r="J20" s="41" t="s">
        <v>135</v>
      </c>
      <c r="K20" s="48" t="s">
        <v>380</v>
      </c>
      <c r="P20" t="s">
        <v>380</v>
      </c>
    </row>
    <row r="21" spans="1:16" x14ac:dyDescent="0.25">
      <c r="A21" s="41" t="s">
        <v>391</v>
      </c>
      <c r="B21" s="48"/>
      <c r="C21" s="48"/>
      <c r="F21" s="41" t="s">
        <v>391</v>
      </c>
      <c r="G21" s="48"/>
      <c r="J21" s="41" t="s">
        <v>391</v>
      </c>
      <c r="K21" s="48"/>
    </row>
    <row r="23" spans="1:16" x14ac:dyDescent="0.25">
      <c r="A23" s="23" t="str">
        <f>HYPERLINK("#'Factor List'!A1", "Back to Factor List")</f>
        <v>Back to Factor List</v>
      </c>
      <c r="B23" s="23" t="str">
        <f>HYPERLINK("#'Assumptions'!A1", "Assumptions")</f>
        <v>Assumptions</v>
      </c>
    </row>
    <row r="26" spans="1:16" s="61" customFormat="1" ht="26" x14ac:dyDescent="0.25">
      <c r="A26" s="60" t="s">
        <v>141</v>
      </c>
      <c r="B26" s="60" t="s">
        <v>443</v>
      </c>
      <c r="C26" s="60" t="s">
        <v>444</v>
      </c>
      <c r="F26" s="60" t="s">
        <v>141</v>
      </c>
      <c r="G26" s="60" t="s">
        <v>377</v>
      </c>
      <c r="J26" s="60" t="s">
        <v>141</v>
      </c>
      <c r="K26" s="60" t="s">
        <v>443</v>
      </c>
    </row>
    <row r="27" spans="1:16" x14ac:dyDescent="0.25">
      <c r="A27" s="44" t="s">
        <v>445</v>
      </c>
      <c r="B27" s="46"/>
      <c r="C27" s="46"/>
      <c r="F27" s="44" t="s">
        <v>446</v>
      </c>
      <c r="G27" s="46"/>
      <c r="J27" s="44" t="s">
        <v>445</v>
      </c>
      <c r="K27" s="46"/>
    </row>
    <row r="28" spans="1:16" x14ac:dyDescent="0.25">
      <c r="A28" s="44">
        <v>56</v>
      </c>
      <c r="B28" s="46"/>
      <c r="C28" s="46"/>
      <c r="F28" s="44">
        <v>36</v>
      </c>
      <c r="G28" s="46"/>
      <c r="J28" s="44">
        <v>56</v>
      </c>
      <c r="K28" s="46"/>
    </row>
    <row r="29" spans="1:16" x14ac:dyDescent="0.25">
      <c r="A29" s="44">
        <v>57</v>
      </c>
      <c r="B29" s="46"/>
      <c r="C29" s="46"/>
      <c r="F29" s="44">
        <v>37</v>
      </c>
      <c r="G29" s="46"/>
      <c r="J29" s="44">
        <v>57</v>
      </c>
      <c r="K29" s="46"/>
    </row>
    <row r="30" spans="1:16" x14ac:dyDescent="0.25">
      <c r="A30" s="44">
        <v>58</v>
      </c>
      <c r="B30" s="46"/>
      <c r="C30" s="46"/>
      <c r="F30" s="44">
        <v>38</v>
      </c>
      <c r="G30" s="46"/>
      <c r="J30" s="44">
        <v>58</v>
      </c>
      <c r="K30" s="46"/>
    </row>
    <row r="31" spans="1:16" x14ac:dyDescent="0.25">
      <c r="A31" s="44">
        <v>59</v>
      </c>
      <c r="B31" s="46"/>
      <c r="C31" s="46"/>
      <c r="F31" s="44">
        <v>39</v>
      </c>
      <c r="G31" s="46"/>
      <c r="J31" s="44">
        <v>59</v>
      </c>
      <c r="K31" s="46"/>
    </row>
    <row r="32" spans="1:16" x14ac:dyDescent="0.25">
      <c r="F32" s="44" t="s">
        <v>447</v>
      </c>
      <c r="G32" s="46"/>
    </row>
    <row r="33" spans="6:7" x14ac:dyDescent="0.25">
      <c r="F33" s="44">
        <v>56</v>
      </c>
      <c r="G33" s="46"/>
    </row>
    <row r="34" spans="6:7" x14ac:dyDescent="0.25">
      <c r="F34" s="44">
        <v>57</v>
      </c>
      <c r="G34" s="46"/>
    </row>
    <row r="35" spans="6:7" x14ac:dyDescent="0.25">
      <c r="F35" s="44">
        <v>58</v>
      </c>
      <c r="G35" s="46"/>
    </row>
    <row r="36" spans="6:7" x14ac:dyDescent="0.25">
      <c r="F36" s="44">
        <v>59</v>
      </c>
      <c r="G36" s="46"/>
    </row>
  </sheetData>
  <sheetProtection algorithmName="SHA-512" hashValue="Qsm33uosmXIyiHEQLzKfeYkK5PD7tZqBrYwSU6omfYgfeLzCBZItygm6tQvrSAqdEeHHJJd7cGewpB3QwZhvQg==" saltValue="GBtvR5JYPhJ2662kv8FK7Q==" spinCount="100000" sheet="1" objects="1" scenarios="1"/>
  <conditionalFormatting sqref="A6:A21">
    <cfRule type="expression" dxfId="29" priority="9" stopIfTrue="1">
      <formula>MOD(ROW(),2)=0</formula>
    </cfRule>
    <cfRule type="expression" dxfId="28" priority="10" stopIfTrue="1">
      <formula>MOD(ROW(),2)&lt;&gt;0</formula>
    </cfRule>
  </conditionalFormatting>
  <conditionalFormatting sqref="B6:C21">
    <cfRule type="expression" dxfId="27" priority="11" stopIfTrue="1">
      <formula>MOD(ROW(),2)=0</formula>
    </cfRule>
    <cfRule type="expression" dxfId="26" priority="12" stopIfTrue="1">
      <formula>MOD(ROW(),2)&lt;&gt;0</formula>
    </cfRule>
  </conditionalFormatting>
  <conditionalFormatting sqref="A26:A31">
    <cfRule type="expression" dxfId="25" priority="13" stopIfTrue="1">
      <formula>MOD(ROW(),2)=0</formula>
    </cfRule>
    <cfRule type="expression" dxfId="24" priority="14" stopIfTrue="1">
      <formula>MOD(ROW(),2)&lt;&gt;0</formula>
    </cfRule>
  </conditionalFormatting>
  <conditionalFormatting sqref="B26:C31">
    <cfRule type="expression" dxfId="23" priority="15" stopIfTrue="1">
      <formula>MOD(ROW(),2)=0</formula>
    </cfRule>
    <cfRule type="expression" dxfId="22" priority="16" stopIfTrue="1">
      <formula>MOD(ROW(),2)&lt;&gt;0</formula>
    </cfRule>
  </conditionalFormatting>
  <conditionalFormatting sqref="F6:F21">
    <cfRule type="expression" dxfId="21" priority="17" stopIfTrue="1">
      <formula>MOD(ROW(),2)=0</formula>
    </cfRule>
    <cfRule type="expression" dxfId="20" priority="18" stopIfTrue="1">
      <formula>MOD(ROW(),2)&lt;&gt;0</formula>
    </cfRule>
  </conditionalFormatting>
  <conditionalFormatting sqref="G6:G21">
    <cfRule type="expression" dxfId="19" priority="19" stopIfTrue="1">
      <formula>MOD(ROW(),2)=0</formula>
    </cfRule>
    <cfRule type="expression" dxfId="18" priority="20" stopIfTrue="1">
      <formula>MOD(ROW(),2)&lt;&gt;0</formula>
    </cfRule>
  </conditionalFormatting>
  <conditionalFormatting sqref="F26:F36">
    <cfRule type="expression" dxfId="17" priority="21" stopIfTrue="1">
      <formula>MOD(ROW(),2)=0</formula>
    </cfRule>
    <cfRule type="expression" dxfId="16" priority="22" stopIfTrue="1">
      <formula>MOD(ROW(),2)&lt;&gt;0</formula>
    </cfRule>
  </conditionalFormatting>
  <conditionalFormatting sqref="G26:G36">
    <cfRule type="expression" dxfId="15" priority="23" stopIfTrue="1">
      <formula>MOD(ROW(),2)=0</formula>
    </cfRule>
    <cfRule type="expression" dxfId="14" priority="24" stopIfTrue="1">
      <formula>MOD(ROW(),2)&lt;&gt;0</formula>
    </cfRule>
  </conditionalFormatting>
  <conditionalFormatting sqref="J6:J21">
    <cfRule type="expression" dxfId="13" priority="25" stopIfTrue="1">
      <formula>MOD(ROW(),2)=0</formula>
    </cfRule>
    <cfRule type="expression" dxfId="12" priority="26" stopIfTrue="1">
      <formula>MOD(ROW(),2)&lt;&gt;0</formula>
    </cfRule>
  </conditionalFormatting>
  <conditionalFormatting sqref="K6:K21">
    <cfRule type="expression" dxfId="11" priority="27" stopIfTrue="1">
      <formula>MOD(ROW(),2)=0</formula>
    </cfRule>
    <cfRule type="expression" dxfId="10" priority="28" stopIfTrue="1">
      <formula>MOD(ROW(),2)&lt;&gt;0</formula>
    </cfRule>
  </conditionalFormatting>
  <conditionalFormatting sqref="J26:J31">
    <cfRule type="expression" dxfId="9" priority="29" stopIfTrue="1">
      <formula>MOD(ROW(),2)=0</formula>
    </cfRule>
  </conditionalFormatting>
  <conditionalFormatting sqref="J26:J31">
    <cfRule type="expression" dxfId="8" priority="30" stopIfTrue="1">
      <formula>MOD(ROW(),2)&lt;&gt;0</formula>
    </cfRule>
  </conditionalFormatting>
  <conditionalFormatting sqref="K26:K31">
    <cfRule type="expression" dxfId="7" priority="31" stopIfTrue="1">
      <formula>MOD(ROW(),2)=0</formula>
    </cfRule>
  </conditionalFormatting>
  <conditionalFormatting sqref="K26:K31">
    <cfRule type="expression" dxfId="6" priority="32" stopIfTrue="1">
      <formula>MOD(ROW(),2)&lt;&gt;0</formula>
    </cfRule>
  </conditionalFormatting>
  <pageMargins left="0.7" right="0.7" top="0.75" bottom="0.75" header="0.3" footer="0.3"/>
  <tableParts count="3">
    <tablePart r:id="rId1"/>
    <tablePart r:id="rId2"/>
    <tablePart r:id="rId3"/>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Fire_NI - Consolidated Factor Spreadsheet</v>
      </c>
    </row>
    <row r="3" spans="1:2" s="1" customFormat="1" ht="15.5" x14ac:dyDescent="0.35">
      <c r="A3" s="30" t="s">
        <v>2</v>
      </c>
      <c r="B3" s="3" t="str">
        <f>TABLE_FACTOR_TYPE_1 &amp; " - x-" &amp; TABLE_SERIES_NUMBER_1</f>
        <v xml:space="preserve"> - x-</v>
      </c>
    </row>
    <row r="6" spans="1:2" x14ac:dyDescent="0.25">
      <c r="A6" t="s">
        <v>385</v>
      </c>
      <c r="B6" t="s">
        <v>386</v>
      </c>
    </row>
    <row r="7" spans="1:2" x14ac:dyDescent="0.25">
      <c r="A7" t="s">
        <v>387</v>
      </c>
    </row>
    <row r="8" spans="1:2" x14ac:dyDescent="0.25">
      <c r="A8" t="s">
        <v>124</v>
      </c>
    </row>
    <row r="9" spans="1:2" x14ac:dyDescent="0.25">
      <c r="A9" t="s">
        <v>125</v>
      </c>
    </row>
    <row r="10" spans="1:2" x14ac:dyDescent="0.25">
      <c r="A10" t="s">
        <v>6</v>
      </c>
    </row>
    <row r="11" spans="1:2" x14ac:dyDescent="0.25">
      <c r="A11" t="s">
        <v>126</v>
      </c>
    </row>
    <row r="12" spans="1:2" x14ac:dyDescent="0.25">
      <c r="A12" t="s">
        <v>127</v>
      </c>
    </row>
    <row r="13" spans="1:2" x14ac:dyDescent="0.25">
      <c r="A13" t="s">
        <v>388</v>
      </c>
    </row>
    <row r="14" spans="1:2" x14ac:dyDescent="0.25">
      <c r="A14" t="s">
        <v>129</v>
      </c>
    </row>
    <row r="15" spans="1:2" x14ac:dyDescent="0.25">
      <c r="A15" t="s">
        <v>389</v>
      </c>
    </row>
    <row r="16" spans="1:2" x14ac:dyDescent="0.25">
      <c r="A16" t="s">
        <v>131</v>
      </c>
    </row>
    <row r="17" spans="1:2" x14ac:dyDescent="0.25">
      <c r="A17" s="24" t="s">
        <v>390</v>
      </c>
    </row>
    <row r="18" spans="1:2" x14ac:dyDescent="0.25">
      <c r="A18" t="s">
        <v>133</v>
      </c>
    </row>
    <row r="19" spans="1:2" x14ac:dyDescent="0.25">
      <c r="A19" t="s">
        <v>134</v>
      </c>
    </row>
    <row r="20" spans="1:2" x14ac:dyDescent="0.25">
      <c r="A20" t="s">
        <v>135</v>
      </c>
    </row>
    <row r="21" spans="1:2" x14ac:dyDescent="0.25">
      <c r="A21" t="s">
        <v>391</v>
      </c>
    </row>
    <row r="23" spans="1:2" x14ac:dyDescent="0.25">
      <c r="A23" s="23" t="str">
        <f>HYPERLINK("#'Factor List'!A1", "Back to Factor List")</f>
        <v>Back to Factor List</v>
      </c>
      <c r="B23" s="23" t="str">
        <f>HYPERLINK("#'Assumptions'!A1", "Assumptions")</f>
        <v>Assumptions</v>
      </c>
    </row>
  </sheetData>
  <sheetProtection algorithmName="SHA-512" hashValue="4AnYchBAHGYkzi3NlzXzaD7oAjDGiUTnSmda21O3lh/I9rRWFjZeEXSCxlLRlU2sSdGS2HEIXsoPKQ2vrhwqdA==" saltValue="CKP4kcccEuxRO4EcqXOTRA=="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GADWRKGRPACTUA-1580777631-151740</_dlc_DocId>
    <_dlc_DocIdUrl xmlns="f69fd3ce-e1df-49de-b78d-1d800e75d0a3">
      <Url>https://tris42.sharepoint.com/sites/gad_wrkgrp_actuarial/_layouts/15/DocIdRedir.aspx?ID=GADWRKGRPACTUA-1580777631-151740</Url>
      <Description>GADWRKGRPACTUA-1580777631-151740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2.xml><?xml version="1.0" encoding="utf-8"?>
<ds:datastoreItem xmlns:ds="http://schemas.openxmlformats.org/officeDocument/2006/customXml" ds:itemID="{632E419E-F954-4077-B1A1-221DC0F6E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2A91F8-47F2-4E1B-9942-1F23C02D827D}">
  <ds:schemaRefs>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f69fd3ce-e1df-49de-b78d-1d800e75d0a3"/>
    <ds:schemaRef ds:uri="http://purl.org/dc/dcmitype/"/>
    <ds:schemaRef ds:uri="http://schemas.openxmlformats.org/package/2006/metadata/core-properties"/>
    <ds:schemaRef ds:uri="62c7038d-3aec-4dd4-8afa-8b92667eb25d"/>
    <ds:schemaRef ds:uri="http://www.w3.org/XML/1998/namespace"/>
  </ds:schemaRefs>
</ds:datastoreItem>
</file>

<file path=customXml/itemProps4.xml><?xml version="1.0" encoding="utf-8"?>
<ds:datastoreItem xmlns:ds="http://schemas.openxmlformats.org/officeDocument/2006/customXml" ds:itemID="{EEF46BC2-CD3C-4240-A76C-9095DD37B3C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91</vt:i4>
      </vt:variant>
      <vt:variant>
        <vt:lpstr>Named Ranges</vt:lpstr>
      </vt:variant>
      <vt:variant>
        <vt:i4>1522</vt:i4>
      </vt:variant>
    </vt:vector>
  </HeadingPairs>
  <TitlesOfParts>
    <vt:vector size="1613"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'x-template'!TABLE_AGE_DEF_1</vt:lpstr>
      <vt:lpstr>'x-701'!TABLE_AGE_DEF_2</vt:lpstr>
      <vt:lpstr>'x-802'!TABLE_AGE_DEF_2</vt:lpstr>
      <vt:lpstr>'x-802'!TABLE_AGE_DEF_3</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'x-701'!TABLE_AREA_2</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'x-template'!TABLE_ASSUMPTION_SET_1</vt:lpstr>
      <vt:lpstr>'x-701'!TABLE_ASSUMPTION_SET_2</vt:lpstr>
      <vt:lpstr>'x-802'!TABLE_ASSUMPTION_SET_2</vt:lpstr>
      <vt:lpstr>'x-802'!TABLE_ASSUMPTION_SET_3</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'x-template'!TABLE_CLIENT_1</vt:lpstr>
      <vt:lpstr>'x-701'!TABLE_CLIENT_2</vt:lpstr>
      <vt:lpstr>'x-802'!TABLE_CLIENT_2</vt:lpstr>
      <vt:lpstr>'x-802'!TABLE_CLIENT_3</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'x-template'!TABLE_DATE_IMPLEMENTED_1</vt:lpstr>
      <vt:lpstr>'x-701'!TABLE_DATE_IMPLEMENTED_2</vt:lpstr>
      <vt:lpstr>'x-802'!TABLE_DATE_IMPLEMENTED_2</vt:lpstr>
      <vt:lpstr>'x-802'!TABLE_DATE_IMPLEMENTED_3</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'x-template'!TABLE_DATE_ISSUED_1</vt:lpstr>
      <vt:lpstr>'x-701'!TABLE_DATE_ISSUED_2</vt:lpstr>
      <vt:lpstr>'x-802'!TABLE_DATE_ISSUED_2</vt:lpstr>
      <vt:lpstr>'x-802'!TABLE_DATE_ISSUED_3</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'x-template'!TABLE_DESCRIPTION_1</vt:lpstr>
      <vt:lpstr>'x-701'!TABLE_DESCRIPTION_2</vt:lpstr>
      <vt:lpstr>'x-802'!TABLE_DESCRIPTION_2</vt:lpstr>
      <vt:lpstr>'x-802'!TABLE_DESCRIPTION_3</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'x-template'!TABLE_FACTOR_STATUS_1</vt:lpstr>
      <vt:lpstr>'x-701'!TABLE_FACTOR_STATUS_2</vt:lpstr>
      <vt:lpstr>'x-802'!TABLE_FACTOR_STATUS_2</vt:lpstr>
      <vt:lpstr>'x-802'!TABLE_FACTOR_STATUS_3</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'x-template'!TABLE_FACTOR_TYPE_1</vt:lpstr>
      <vt:lpstr>'x-701'!TABLE_FACTOR_TYPE_2</vt:lpstr>
      <vt:lpstr>'x-802'!TABLE_FACTOR_TYPE_2</vt:lpstr>
      <vt:lpstr>'x-802'!TABLE_FACTOR_TYPE_3</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'x-template'!TABLE_GENDER_1</vt:lpstr>
      <vt:lpstr>'x-701'!TABLE_GENDER_2</vt:lpstr>
      <vt:lpstr>'x-802'!TABLE_GENDER_2</vt:lpstr>
      <vt:lpstr>'x-802'!TABLE_GENDER_3</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'x-template'!TABLE_INFO_1</vt:lpstr>
      <vt:lpstr>'x-701'!TABLE_INFO_2</vt:lpstr>
      <vt:lpstr>'x-802'!TABLE_INFO_2</vt:lpstr>
      <vt:lpstr>'x-802'!TABLE_INFO_3</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'x-template'!TABLE_REFERENCE_1</vt:lpstr>
      <vt:lpstr>'x-701'!TABLE_REFERENCE_2</vt:lpstr>
      <vt:lpstr>'x-802'!TABLE_REFERENCE_2</vt:lpstr>
      <vt:lpstr>'x-802'!TABLE_REFERENCE_3</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'x-template'!TABLE_REFERENCE_GUIDANCE_1</vt:lpstr>
      <vt:lpstr>'x-701'!TABLE_REFERENCE_GUIDANCE_2</vt:lpstr>
      <vt:lpstr>'x-802'!TABLE_REFERENCE_GUIDANCE_2</vt:lpstr>
      <vt:lpstr>'x-802'!TABLE_REFERENCE_GUIDANCE_3</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'x-template'!TABLE_RELATED_1</vt:lpstr>
      <vt:lpstr>'x-701'!TABLE_RELATED_2</vt:lpstr>
      <vt:lpstr>'x-802'!TABLE_RELATED_2</vt:lpstr>
      <vt:lpstr>'x-802'!TABLE_RELATED_3</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'x-template'!TABLE_SECTION_1</vt:lpstr>
      <vt:lpstr>'x-701'!TABLE_SECTION_2</vt:lpstr>
      <vt:lpstr>'x-802'!TABLE_SECTION_2</vt:lpstr>
      <vt:lpstr>'x-802'!TABLE_SECTION_3</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'x-template'!TABLE_SECTION_NUMBER_1</vt:lpstr>
      <vt:lpstr>'x-701'!TABLE_SECTION_NUMBER_2</vt:lpstr>
      <vt:lpstr>'x-802'!TABLE_SECTION_NUMBER_2</vt:lpstr>
      <vt:lpstr>'x-802'!TABLE_SECTION_NUMBER_3</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'x-template'!TABLE_SERIES_NUMBER_1</vt:lpstr>
      <vt:lpstr>'x-701'!TABLE_SERIES_NUMBER_2</vt:lpstr>
      <vt:lpstr>'x-802'!TABLE_SERIES_NUMBER_2</vt:lpstr>
      <vt:lpstr>'x-802'!TABLE_SERIES_NUMBER_3</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NI 2026 Batch 1 New Template.xlsm</dc:title>
  <dc:subject/>
  <dc:creator>Garvin, Mathew - GAD</dc:creator>
  <cp:keywords/>
  <dc:description/>
  <cp:lastModifiedBy>Angel, Izaak - GAD</cp:lastModifiedBy>
  <cp:revision/>
  <dcterms:created xsi:type="dcterms:W3CDTF">2007-01-30T12:07:56Z</dcterms:created>
  <dcterms:modified xsi:type="dcterms:W3CDTF">2026-05-21T10:25:35Z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0x01010012B3620EAB1DF74A810920FA00BB7CA7</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3;#Other|309840bd-9611-477c-8426-e4d34e375949</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40f7b982-2d52-47aa-9e9c-978b62ed773d</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y fmtid="{D5CDD505-2E9C-101B-9397-08002B2CF9AE}" pid="26" name="b9c42a306c8b47fcbaf8a41a71352f3a">
    <vt:lpwstr/>
  </property>
  <property fmtid="{D5CDD505-2E9C-101B-9397-08002B2CF9AE}" pid="27" name="HMT_DocumentTypeHTField0">
    <vt:lpwstr>Other|309840bd-9611-477c-8426-e4d34e375949</vt:lpwstr>
  </property>
  <property fmtid="{D5CDD505-2E9C-101B-9397-08002B2CF9AE}" pid="28" name="HMT_TeamHTField0">
    <vt:lpwstr/>
  </property>
  <property fmtid="{D5CDD505-2E9C-101B-9397-08002B2CF9AE}" pid="29" name="HMT_GroupHTField0">
    <vt:lpwstr/>
  </property>
  <property fmtid="{D5CDD505-2E9C-101B-9397-08002B2CF9AE}" pid="30" name="HMT_CategoryHTField0">
    <vt:lpwstr/>
  </property>
  <property fmtid="{D5CDD505-2E9C-101B-9397-08002B2CF9AE}" pid="31" name="TaxCatchAll">
    <vt:lpwstr>3;#Other|309840bd-9611-477c-8426-e4d34e375949</vt:lpwstr>
  </property>
  <property fmtid="{D5CDD505-2E9C-101B-9397-08002B2CF9AE}" pid="32" name="HMT_SubTeamHTField0">
    <vt:lpwstr/>
  </property>
</Properties>
</file>